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085" activeTab="3"/>
  </bookViews>
  <sheets>
    <sheet name="BANK REC" sheetId="1" r:id="rId1"/>
    <sheet name="CONTROL" sheetId="2" r:id="rId2"/>
    <sheet name="SUBSIDIARY" sheetId="3" r:id="rId3"/>
    <sheet name="Fee and Cash Book" sheetId="4" r:id="rId4"/>
    <sheet name="Report of Collections" sheetId="5" r:id="rId5"/>
  </sheets>
  <definedNames>
    <definedName name="_xlnm.Print_Area" localSheetId="0">'BANK REC'!$A$1:$F$50</definedName>
  </definedNames>
  <calcPr fullCalcOnLoad="1"/>
</workbook>
</file>

<file path=xl/sharedStrings.xml><?xml version="1.0" encoding="utf-8"?>
<sst xmlns="http://schemas.openxmlformats.org/spreadsheetml/2006/main" count="196" uniqueCount="125">
  <si>
    <t>Balance</t>
  </si>
  <si>
    <t>Account</t>
  </si>
  <si>
    <t>As Of</t>
  </si>
  <si>
    <t>Number</t>
  </si>
  <si>
    <t xml:space="preserve"> </t>
  </si>
  <si>
    <t>Per Bank Statement:</t>
  </si>
  <si>
    <t>Unposted Bank Interest</t>
  </si>
  <si>
    <t>Deposits In Transit</t>
  </si>
  <si>
    <t>Outstanding Checks</t>
  </si>
  <si>
    <t>Bank Service Charge:</t>
  </si>
  <si>
    <t>Other:</t>
  </si>
  <si>
    <t>Adjusted Bank Balance</t>
  </si>
  <si>
    <t>Cash Fund Balances Included In Account</t>
  </si>
  <si>
    <t>Fund</t>
  </si>
  <si>
    <t>Amount</t>
  </si>
  <si>
    <t>Total</t>
  </si>
  <si>
    <t/>
  </si>
  <si>
    <t>Variance</t>
  </si>
  <si>
    <t>Check No.</t>
  </si>
  <si>
    <t>Rec No/Dep Date</t>
  </si>
  <si>
    <t>Recorder's Trust</t>
  </si>
  <si>
    <t>XXXX-XXX-XX</t>
  </si>
  <si>
    <t>Designated Depository</t>
  </si>
  <si>
    <t>______________</t>
  </si>
  <si>
    <t>NSF Check #18976</t>
  </si>
  <si>
    <r>
      <t xml:space="preserve">Deposits In Transit As Of </t>
    </r>
    <r>
      <rPr>
        <b/>
        <i/>
        <u val="singleAccounting"/>
        <sz val="10"/>
        <rFont val="Arial"/>
        <family val="2"/>
      </rPr>
      <t>March 31</t>
    </r>
  </si>
  <si>
    <t>Outstanding Checks As Of March 31</t>
  </si>
  <si>
    <t>BANK RECONCILIATION AS OF MARCH 31, 2020</t>
  </si>
  <si>
    <t>Date</t>
  </si>
  <si>
    <t>Receipt</t>
  </si>
  <si>
    <t>Applied</t>
  </si>
  <si>
    <t>Beginning Balance</t>
  </si>
  <si>
    <t xml:space="preserve">Applied </t>
  </si>
  <si>
    <t>ABC Title Company</t>
  </si>
  <si>
    <t xml:space="preserve">Receipt </t>
  </si>
  <si>
    <t>XYZ Company</t>
  </si>
  <si>
    <t>123 Company</t>
  </si>
  <si>
    <t xml:space="preserve">Balance </t>
  </si>
  <si>
    <t>Ending Balance</t>
  </si>
  <si>
    <t>Prepaids</t>
  </si>
  <si>
    <t xml:space="preserve">Date </t>
  </si>
  <si>
    <t>Received</t>
  </si>
  <si>
    <t>YR 2020</t>
  </si>
  <si>
    <t>Mo</t>
  </si>
  <si>
    <t>Day</t>
  </si>
  <si>
    <t>Instrument</t>
  </si>
  <si>
    <t>Name</t>
  </si>
  <si>
    <t xml:space="preserve">Deeds &amp; </t>
  </si>
  <si>
    <t>Other</t>
  </si>
  <si>
    <t>Conveyances</t>
  </si>
  <si>
    <t>Surveyor's</t>
  </si>
  <si>
    <t>Corner</t>
  </si>
  <si>
    <t>Perpetuation</t>
  </si>
  <si>
    <t>Mortgages</t>
  </si>
  <si>
    <t>and</t>
  </si>
  <si>
    <t>Other Liens</t>
  </si>
  <si>
    <t>Releases</t>
  </si>
  <si>
    <t xml:space="preserve">and </t>
  </si>
  <si>
    <t>Assignments</t>
  </si>
  <si>
    <t>Uniform</t>
  </si>
  <si>
    <t>Commercial</t>
  </si>
  <si>
    <t>Code</t>
  </si>
  <si>
    <t xml:space="preserve">Copies </t>
  </si>
  <si>
    <t xml:space="preserve">of </t>
  </si>
  <si>
    <t>Instruments</t>
  </si>
  <si>
    <t>Fees</t>
  </si>
  <si>
    <t xml:space="preserve">Day </t>
  </si>
  <si>
    <t>Check No</t>
  </si>
  <si>
    <t xml:space="preserve">Amount </t>
  </si>
  <si>
    <t>RECEIPTS</t>
  </si>
  <si>
    <t>DISBURSEMENTS</t>
  </si>
  <si>
    <t>Balance Forward</t>
  </si>
  <si>
    <t>John Doe</t>
  </si>
  <si>
    <t>1rst National Bank</t>
  </si>
  <si>
    <t>Mary Smith</t>
  </si>
  <si>
    <t xml:space="preserve">John Jones </t>
  </si>
  <si>
    <t>March</t>
  </si>
  <si>
    <t>Fees Collected</t>
  </si>
  <si>
    <t xml:space="preserve">General </t>
  </si>
  <si>
    <t xml:space="preserve">Surveyor's Corner </t>
  </si>
  <si>
    <t>Recorders Perpetuation</t>
  </si>
  <si>
    <t>ID Security Protection</t>
  </si>
  <si>
    <t>Elected Officers Training</t>
  </si>
  <si>
    <t>State</t>
  </si>
  <si>
    <t>ID</t>
  </si>
  <si>
    <t xml:space="preserve">Security </t>
  </si>
  <si>
    <t>Protection</t>
  </si>
  <si>
    <t xml:space="preserve">Elected </t>
  </si>
  <si>
    <t>Officer</t>
  </si>
  <si>
    <t>Training</t>
  </si>
  <si>
    <t xml:space="preserve">April </t>
  </si>
  <si>
    <t>Description</t>
  </si>
  <si>
    <t>Fund to be</t>
  </si>
  <si>
    <t>Credited</t>
  </si>
  <si>
    <t>Collections</t>
  </si>
  <si>
    <t>This Period</t>
  </si>
  <si>
    <t>Prior</t>
  </si>
  <si>
    <t>Year to Date</t>
  </si>
  <si>
    <t>Deeds and Other Conveyances</t>
  </si>
  <si>
    <t>General</t>
  </si>
  <si>
    <t>Mortgages and other liens</t>
  </si>
  <si>
    <t>Releases and Assignments</t>
  </si>
  <si>
    <t>Surveyor Corner Perpetation</t>
  </si>
  <si>
    <t xml:space="preserve">ID Security </t>
  </si>
  <si>
    <t>County Officials' Training</t>
  </si>
  <si>
    <t>Other Fees</t>
  </si>
  <si>
    <t xml:space="preserve">Recorder Perpetuation </t>
  </si>
  <si>
    <t xml:space="preserve">Identification Security Protection </t>
  </si>
  <si>
    <t>County Elected Officer's Training</t>
  </si>
  <si>
    <t>Mortgage Recording - State</t>
  </si>
  <si>
    <t>Total Amount Collected</t>
  </si>
  <si>
    <t>REPORT OF COLLECTIONS</t>
  </si>
  <si>
    <t>To: County Auditor</t>
  </si>
  <si>
    <t xml:space="preserve">      Pleasant County</t>
  </si>
  <si>
    <t>Collection for Period</t>
  </si>
  <si>
    <t>March 1, 2020 to March 31, 2020</t>
  </si>
  <si>
    <t>Dated this  10th day of April, 2020</t>
  </si>
  <si>
    <t>Signature</t>
  </si>
  <si>
    <t>Title</t>
  </si>
  <si>
    <t>PREPAID ACCOUNTS CONTROL LEDGER</t>
  </si>
  <si>
    <t>PREPAID ACCOUNTS DETAIL LEDGER</t>
  </si>
  <si>
    <t>Receipts</t>
  </si>
  <si>
    <t>Applications</t>
  </si>
  <si>
    <t>Receipts and Applications</t>
  </si>
  <si>
    <t>420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</si>
</sst>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u val="singleAccounting"/>
      <sz val="10"/>
      <name val="Arial"/>
      <family val="2"/>
    </font>
    <font>
      <b/>
      <i/>
      <sz val="10"/>
      <name val="Arial"/>
      <family val="2"/>
    </font>
    <font>
      <b/>
      <i/>
      <u val="singleAccounting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43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3" fontId="2" fillId="0" borderId="0" xfId="57">
      <alignment/>
      <protection/>
    </xf>
    <xf numFmtId="43" fontId="2" fillId="0" borderId="0" xfId="57" applyAlignment="1">
      <alignment horizontal="center"/>
      <protection/>
    </xf>
    <xf numFmtId="43" fontId="3" fillId="0" borderId="0" xfId="57" applyFont="1" applyAlignment="1">
      <alignment horizontal="center"/>
      <protection/>
    </xf>
    <xf numFmtId="43" fontId="2" fillId="33" borderId="0" xfId="57" applyFill="1">
      <alignment/>
      <protection/>
    </xf>
    <xf numFmtId="43" fontId="3" fillId="0" borderId="0" xfId="57" applyFont="1">
      <alignment/>
      <protection/>
    </xf>
    <xf numFmtId="44" fontId="3" fillId="0" borderId="0" xfId="47" applyFont="1" applyAlignment="1">
      <alignment/>
    </xf>
    <xf numFmtId="43" fontId="2" fillId="0" borderId="0" xfId="57" applyAlignment="1">
      <alignment/>
      <protection/>
    </xf>
    <xf numFmtId="43" fontId="2" fillId="0" borderId="0" xfId="57" applyAlignment="1">
      <alignment horizontal="left" indent="1"/>
      <protection/>
    </xf>
    <xf numFmtId="43" fontId="2" fillId="0" borderId="0" xfId="57" applyAlignment="1">
      <alignment horizontal="left"/>
      <protection/>
    </xf>
    <xf numFmtId="43" fontId="2" fillId="0" borderId="0" xfId="57" applyFont="1">
      <alignment/>
      <protection/>
    </xf>
    <xf numFmtId="43" fontId="2" fillId="0" borderId="0" xfId="44" applyFont="1" applyAlignment="1">
      <alignment/>
    </xf>
    <xf numFmtId="44" fontId="2" fillId="0" borderId="0" xfId="47" applyFont="1" applyAlignment="1">
      <alignment/>
    </xf>
    <xf numFmtId="44" fontId="3" fillId="0" borderId="0" xfId="47" applyFont="1" applyAlignment="1">
      <alignment/>
    </xf>
    <xf numFmtId="43" fontId="3" fillId="0" borderId="0" xfId="44" applyFont="1" applyAlignment="1">
      <alignment/>
    </xf>
    <xf numFmtId="43" fontId="4" fillId="0" borderId="0" xfId="57" applyFont="1" applyAlignment="1">
      <alignment horizontal="left" indent="1"/>
      <protection/>
    </xf>
    <xf numFmtId="43" fontId="2" fillId="0" borderId="0" xfId="57" applyFont="1" applyBorder="1">
      <alignment/>
      <protection/>
    </xf>
    <xf numFmtId="43" fontId="4" fillId="0" borderId="0" xfId="57" applyFont="1">
      <alignment/>
      <protection/>
    </xf>
    <xf numFmtId="16" fontId="4" fillId="0" borderId="0" xfId="57" applyNumberFormat="1" applyFont="1" applyAlignment="1">
      <alignment horizontal="center"/>
      <protection/>
    </xf>
    <xf numFmtId="43" fontId="2" fillId="0" borderId="0" xfId="57" applyFont="1" applyAlignment="1">
      <alignment/>
      <protection/>
    </xf>
    <xf numFmtId="43" fontId="6" fillId="0" borderId="0" xfId="57" applyFont="1">
      <alignment/>
      <protection/>
    </xf>
    <xf numFmtId="44" fontId="6" fillId="0" borderId="0" xfId="47" applyFont="1" applyAlignment="1">
      <alignment/>
    </xf>
    <xf numFmtId="43" fontId="6" fillId="0" borderId="0" xfId="44" applyFont="1" applyAlignment="1">
      <alignment/>
    </xf>
    <xf numFmtId="44" fontId="6" fillId="0" borderId="0" xfId="47" applyFont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15" xfId="42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18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9" xfId="42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4" fontId="0" fillId="0" borderId="14" xfId="0" applyNumberFormat="1" applyBorder="1" applyAlignment="1">
      <alignment/>
    </xf>
    <xf numFmtId="43" fontId="2" fillId="0" borderId="0" xfId="57" applyAlignment="1" quotePrefix="1">
      <alignment horizontal="center"/>
      <protection/>
    </xf>
    <xf numFmtId="43" fontId="2" fillId="0" borderId="0" xfId="57">
      <alignment/>
      <protection/>
    </xf>
    <xf numFmtId="43" fontId="3" fillId="0" borderId="0" xfId="57" applyFont="1" applyAlignment="1">
      <alignment horizontal="center"/>
      <protection/>
    </xf>
    <xf numFmtId="43" fontId="2" fillId="0" borderId="0" xfId="57" applyAlignment="1">
      <alignment horizontal="left" inden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36">
      <selection activeCell="C30" sqref="C30"/>
    </sheetView>
  </sheetViews>
  <sheetFormatPr defaultColWidth="9.140625" defaultRowHeight="12.75"/>
  <cols>
    <col min="1" max="1" width="23.140625" style="0" customWidth="1"/>
    <col min="2" max="2" width="24.8515625" style="0" customWidth="1"/>
    <col min="3" max="3" width="15.421875" style="0" customWidth="1"/>
    <col min="5" max="5" width="17.421875" style="0" customWidth="1"/>
    <col min="6" max="6" width="15.421875" style="0" customWidth="1"/>
  </cols>
  <sheetData>
    <row r="1" spans="1:6" ht="12.75">
      <c r="A1" s="24" t="s">
        <v>27</v>
      </c>
      <c r="B1" s="24"/>
      <c r="C1" s="24"/>
      <c r="D1" s="24"/>
      <c r="E1" s="24"/>
      <c r="F1" s="24"/>
    </row>
    <row r="3" spans="1:6" ht="12.75">
      <c r="A3" s="1"/>
      <c r="B3" s="2"/>
      <c r="C3" s="2" t="s">
        <v>0</v>
      </c>
      <c r="D3" s="1"/>
      <c r="E3" s="1"/>
      <c r="F3" s="1"/>
    </row>
    <row r="4" spans="1:6" ht="12.75">
      <c r="A4" s="1"/>
      <c r="B4" s="2" t="s">
        <v>1</v>
      </c>
      <c r="C4" s="2" t="s">
        <v>2</v>
      </c>
      <c r="D4" s="1"/>
      <c r="E4" s="1"/>
      <c r="F4" s="1"/>
    </row>
    <row r="5" spans="1:6" ht="15">
      <c r="A5" s="1"/>
      <c r="B5" s="3" t="s">
        <v>3</v>
      </c>
      <c r="C5" s="3" t="s">
        <v>4</v>
      </c>
      <c r="D5" s="1"/>
      <c r="E5" s="1"/>
      <c r="F5" s="1"/>
    </row>
    <row r="6" spans="1:6" ht="12.75">
      <c r="A6" s="1" t="s">
        <v>5</v>
      </c>
      <c r="B6" s="1"/>
      <c r="C6" s="1"/>
      <c r="D6" s="1"/>
      <c r="E6" s="1"/>
      <c r="F6" s="1"/>
    </row>
    <row r="7" spans="1:6" ht="12.75">
      <c r="A7" s="15" t="s">
        <v>22</v>
      </c>
      <c r="B7" s="20" t="s">
        <v>21</v>
      </c>
      <c r="C7" s="21">
        <v>68030</v>
      </c>
      <c r="D7" s="1"/>
      <c r="E7" s="1"/>
      <c r="F7" s="1"/>
    </row>
    <row r="8" spans="1:3" ht="12.75">
      <c r="A8" s="8"/>
      <c r="B8" s="1"/>
      <c r="C8" s="11"/>
    </row>
    <row r="9" spans="1:3" ht="12.75">
      <c r="A9" s="8"/>
      <c r="B9" s="1"/>
      <c r="C9" s="11"/>
    </row>
    <row r="10" spans="1:3" ht="12.75">
      <c r="A10" s="8"/>
      <c r="B10" s="1"/>
      <c r="C10" s="11"/>
    </row>
    <row r="11" spans="1:3" ht="12.75">
      <c r="A11" s="9" t="s">
        <v>6</v>
      </c>
      <c r="B11" s="4"/>
      <c r="C11" s="22">
        <v>110</v>
      </c>
    </row>
    <row r="12" spans="1:3" ht="12.75">
      <c r="A12" s="1" t="s">
        <v>7</v>
      </c>
      <c r="B12" s="4"/>
      <c r="C12" s="20">
        <f>F49</f>
        <v>166</v>
      </c>
    </row>
    <row r="13" spans="1:3" ht="12.75">
      <c r="A13" s="1" t="s">
        <v>8</v>
      </c>
      <c r="B13" s="4"/>
      <c r="C13" s="20">
        <f>C49</f>
        <v>100</v>
      </c>
    </row>
    <row r="14" spans="1:3" ht="12.75">
      <c r="A14" s="1" t="s">
        <v>9</v>
      </c>
      <c r="B14" s="4"/>
      <c r="C14" s="20">
        <v>25</v>
      </c>
    </row>
    <row r="15" spans="1:3" ht="12.75">
      <c r="A15" s="1"/>
      <c r="B15" s="4"/>
      <c r="C15" s="1"/>
    </row>
    <row r="16" spans="1:3" ht="12.75">
      <c r="A16" s="1"/>
      <c r="B16" s="4"/>
      <c r="C16" s="1"/>
    </row>
    <row r="17" spans="1:3" ht="12.75">
      <c r="A17" s="1"/>
      <c r="B17" s="4"/>
      <c r="C17" s="1"/>
    </row>
    <row r="18" spans="1:3" ht="12.75">
      <c r="A18" s="1" t="s">
        <v>10</v>
      </c>
      <c r="B18" s="4"/>
      <c r="C18" s="1"/>
    </row>
    <row r="19" spans="1:3" ht="12.75">
      <c r="A19" s="17" t="s">
        <v>24</v>
      </c>
      <c r="B19" s="4"/>
      <c r="C19" s="20">
        <v>150</v>
      </c>
    </row>
    <row r="20" spans="1:3" ht="12.75">
      <c r="A20" s="1"/>
      <c r="B20" s="4"/>
      <c r="C20" s="10"/>
    </row>
    <row r="21" spans="1:4" ht="12.75">
      <c r="A21" s="1"/>
      <c r="B21" s="4"/>
      <c r="C21" s="16" t="s">
        <v>23</v>
      </c>
      <c r="D21" s="1"/>
    </row>
    <row r="23" spans="1:4" ht="15">
      <c r="A23" s="8" t="s">
        <v>11</v>
      </c>
      <c r="B23" s="1"/>
      <c r="C23" s="14">
        <f>SUM(C7+C12+C14+C19-C11-C13)</f>
        <v>68161</v>
      </c>
      <c r="D23" s="1"/>
    </row>
    <row r="26" spans="1:4" ht="15">
      <c r="A26" s="80" t="s">
        <v>12</v>
      </c>
      <c r="B26" s="80"/>
      <c r="C26" s="3"/>
      <c r="D26" s="3"/>
    </row>
    <row r="27" spans="1:4" ht="15">
      <c r="A27" s="80" t="s">
        <v>13</v>
      </c>
      <c r="B27" s="80"/>
      <c r="C27" s="3" t="s">
        <v>14</v>
      </c>
      <c r="D27" s="1"/>
    </row>
    <row r="29" spans="1:6" ht="12.75">
      <c r="A29" s="79" t="s">
        <v>20</v>
      </c>
      <c r="B29" s="79"/>
      <c r="C29" s="22">
        <v>68161</v>
      </c>
      <c r="D29" s="1"/>
      <c r="F29" s="26"/>
    </row>
    <row r="30" spans="1:6" ht="12.75">
      <c r="A30" s="7"/>
      <c r="B30" s="7"/>
      <c r="C30" s="1"/>
      <c r="D30" s="1"/>
      <c r="F30" s="26"/>
    </row>
    <row r="31" spans="1:4" ht="12.75">
      <c r="A31" s="7" t="s">
        <v>77</v>
      </c>
      <c r="B31" s="7">
        <v>61261</v>
      </c>
      <c r="C31" s="1"/>
      <c r="D31" s="1"/>
    </row>
    <row r="32" spans="1:6" ht="12.75">
      <c r="A32" s="7" t="s">
        <v>39</v>
      </c>
      <c r="B32" s="7">
        <v>6900</v>
      </c>
      <c r="C32" s="10" t="s">
        <v>23</v>
      </c>
      <c r="D32" s="1"/>
      <c r="E32" s="1"/>
      <c r="F32" s="1"/>
    </row>
    <row r="33" spans="1:6" ht="12.75">
      <c r="A33" s="79"/>
      <c r="B33" s="79"/>
      <c r="C33" s="1"/>
      <c r="D33" s="1"/>
      <c r="E33" s="1"/>
      <c r="F33" s="1"/>
    </row>
    <row r="34" spans="1:6" ht="15">
      <c r="A34" s="81" t="s">
        <v>15</v>
      </c>
      <c r="B34" s="81"/>
      <c r="C34" s="14">
        <f>SUM(C29:C32)</f>
        <v>68161</v>
      </c>
      <c r="D34" s="1" t="s">
        <v>16</v>
      </c>
      <c r="E34" s="1"/>
      <c r="F34" s="1"/>
    </row>
    <row r="35" spans="1:6" ht="12.75">
      <c r="A35" s="79"/>
      <c r="B35" s="79"/>
      <c r="C35" s="1"/>
      <c r="D35" s="1"/>
      <c r="E35" s="1"/>
      <c r="F35" s="1"/>
    </row>
    <row r="36" spans="1:6" ht="15">
      <c r="A36" s="1" t="s">
        <v>17</v>
      </c>
      <c r="B36" s="1"/>
      <c r="C36" s="6">
        <f>SUM(C23-C34)</f>
        <v>0</v>
      </c>
      <c r="D36" s="1"/>
      <c r="E36" s="1"/>
      <c r="F36" s="1"/>
    </row>
    <row r="37" spans="1:6" ht="6" customHeight="1">
      <c r="A37" s="1"/>
      <c r="B37" s="1"/>
      <c r="C37" s="5" t="s">
        <v>4</v>
      </c>
      <c r="D37" s="1"/>
      <c r="E37" s="1"/>
      <c r="F37" s="1"/>
    </row>
    <row r="40" spans="1:6" ht="15">
      <c r="A40" s="1"/>
      <c r="B40" s="80" t="s">
        <v>26</v>
      </c>
      <c r="C40" s="80"/>
      <c r="D40" s="1"/>
      <c r="E40" s="80" t="s">
        <v>25</v>
      </c>
      <c r="F40" s="80"/>
    </row>
    <row r="41" spans="1:6" ht="15">
      <c r="A41" s="1"/>
      <c r="B41" s="3" t="s">
        <v>18</v>
      </c>
      <c r="C41" s="3" t="s">
        <v>14</v>
      </c>
      <c r="D41" s="1"/>
      <c r="E41" s="3" t="s">
        <v>19</v>
      </c>
      <c r="F41" s="3" t="s">
        <v>14</v>
      </c>
    </row>
    <row r="42" spans="1:6" ht="12.75">
      <c r="A42" s="1"/>
      <c r="B42" s="2"/>
      <c r="C42" s="7"/>
      <c r="D42" s="1"/>
      <c r="E42" s="2"/>
      <c r="F42" s="7"/>
    </row>
    <row r="43" spans="1:6" ht="12.75">
      <c r="A43" s="1"/>
      <c r="B43" s="78" t="s">
        <v>124</v>
      </c>
      <c r="C43" s="12">
        <v>100</v>
      </c>
      <c r="D43" s="1"/>
      <c r="E43" s="18">
        <v>40633</v>
      </c>
      <c r="F43" s="23">
        <v>166</v>
      </c>
    </row>
    <row r="44" spans="1:6" ht="12.75">
      <c r="A44" s="1"/>
      <c r="B44" s="2"/>
      <c r="C44" s="7"/>
      <c r="D44" s="1"/>
      <c r="E44" s="2"/>
      <c r="F44" s="7"/>
    </row>
    <row r="45" spans="1:6" ht="12.75">
      <c r="A45" s="1"/>
      <c r="B45" s="2"/>
      <c r="C45" s="7"/>
      <c r="D45" s="1"/>
      <c r="E45" s="2"/>
      <c r="F45" s="7"/>
    </row>
    <row r="46" spans="1:6" ht="12.75">
      <c r="A46" s="1"/>
      <c r="B46" s="2"/>
      <c r="C46" s="7"/>
      <c r="D46" s="1"/>
      <c r="E46" s="2"/>
      <c r="F46" s="7"/>
    </row>
    <row r="47" spans="1:6" ht="12.75">
      <c r="A47" s="1"/>
      <c r="B47" s="2"/>
      <c r="C47" s="19" t="s">
        <v>23</v>
      </c>
      <c r="D47" s="1"/>
      <c r="E47" s="2"/>
      <c r="F47" s="19" t="s">
        <v>23</v>
      </c>
    </row>
    <row r="48" spans="1:6" ht="12.75">
      <c r="A48" s="1"/>
      <c r="B48" s="2"/>
      <c r="C48" s="7"/>
      <c r="D48" s="1"/>
      <c r="E48" s="2"/>
      <c r="F48" s="7"/>
    </row>
    <row r="49" spans="1:6" ht="15">
      <c r="A49" s="1"/>
      <c r="B49" s="2" t="s">
        <v>15</v>
      </c>
      <c r="C49" s="13">
        <f>SUM(C43:C48)</f>
        <v>100</v>
      </c>
      <c r="D49" s="1"/>
      <c r="E49" s="2" t="s">
        <v>15</v>
      </c>
      <c r="F49" s="13">
        <f>SUM(F43:F47)</f>
        <v>166</v>
      </c>
    </row>
    <row r="50" spans="1:6" ht="5.25" customHeight="1">
      <c r="A50" s="1"/>
      <c r="B50" s="1"/>
      <c r="C50" s="5" t="s">
        <v>4</v>
      </c>
      <c r="D50" s="1"/>
      <c r="E50" s="1"/>
      <c r="F50" s="5" t="s">
        <v>4</v>
      </c>
    </row>
  </sheetData>
  <sheetProtection/>
  <mergeCells count="8">
    <mergeCell ref="A35:B35"/>
    <mergeCell ref="E40:F40"/>
    <mergeCell ref="A27:B27"/>
    <mergeCell ref="A26:B26"/>
    <mergeCell ref="A29:B29"/>
    <mergeCell ref="B40:C40"/>
    <mergeCell ref="A33:B33"/>
    <mergeCell ref="A34:B34"/>
  </mergeCells>
  <printOptions/>
  <pageMargins left="0.2" right="0.2" top="0.75" bottom="0.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23.421875" style="0" customWidth="1"/>
    <col min="3" max="3" width="8.8515625" style="0" bestFit="1" customWidth="1"/>
    <col min="4" max="4" width="1.57421875" style="0" customWidth="1"/>
    <col min="5" max="5" width="9.140625" style="0" bestFit="1" customWidth="1"/>
    <col min="6" max="6" width="1.421875" style="0" customWidth="1"/>
    <col min="7" max="7" width="9.140625" style="0" bestFit="1" customWidth="1"/>
    <col min="8" max="8" width="1.421875" style="0" customWidth="1"/>
    <col min="9" max="9" width="9.140625" style="0" bestFit="1" customWidth="1"/>
  </cols>
  <sheetData>
    <row r="1" ht="13.5" thickBot="1"/>
    <row r="2" spans="2:9" ht="13.5" thickBot="1">
      <c r="B2" s="82" t="s">
        <v>119</v>
      </c>
      <c r="C2" s="83"/>
      <c r="D2" s="83"/>
      <c r="E2" s="83"/>
      <c r="F2" s="83"/>
      <c r="G2" s="83"/>
      <c r="H2" s="83"/>
      <c r="I2" s="84"/>
    </row>
    <row r="5" ht="13.5" thickBot="1"/>
    <row r="6" spans="2:9" ht="12.75">
      <c r="B6" s="29"/>
      <c r="C6" s="72"/>
      <c r="D6" s="72"/>
      <c r="E6" s="30" t="s">
        <v>29</v>
      </c>
      <c r="F6" s="30"/>
      <c r="G6" s="30" t="s">
        <v>30</v>
      </c>
      <c r="H6" s="72"/>
      <c r="I6" s="73"/>
    </row>
    <row r="7" spans="2:9" ht="13.5" thickBot="1">
      <c r="B7" s="39"/>
      <c r="C7" s="74" t="s">
        <v>28</v>
      </c>
      <c r="D7" s="75"/>
      <c r="E7" s="74" t="s">
        <v>14</v>
      </c>
      <c r="F7" s="75"/>
      <c r="G7" s="74" t="s">
        <v>14</v>
      </c>
      <c r="H7" s="75"/>
      <c r="I7" s="44" t="s">
        <v>0</v>
      </c>
    </row>
    <row r="8" spans="2:9" ht="12.75">
      <c r="B8" s="29"/>
      <c r="C8" s="76"/>
      <c r="D8" s="76"/>
      <c r="E8" s="76"/>
      <c r="F8" s="76"/>
      <c r="G8" s="76"/>
      <c r="H8" s="76"/>
      <c r="I8" s="71"/>
    </row>
    <row r="9" spans="2:9" ht="12.75">
      <c r="B9" s="32" t="s">
        <v>31</v>
      </c>
      <c r="C9" s="36"/>
      <c r="D9" s="33"/>
      <c r="E9" s="59"/>
      <c r="F9" s="59"/>
      <c r="G9" s="59"/>
      <c r="H9" s="59"/>
      <c r="I9" s="60">
        <v>7500</v>
      </c>
    </row>
    <row r="10" spans="2:9" ht="12.75">
      <c r="B10" s="32" t="s">
        <v>121</v>
      </c>
      <c r="C10" s="36">
        <v>43893</v>
      </c>
      <c r="D10" s="33"/>
      <c r="E10" s="59">
        <v>750</v>
      </c>
      <c r="F10" s="59"/>
      <c r="G10" s="59"/>
      <c r="H10" s="59"/>
      <c r="I10" s="60">
        <f aca="true" t="shared" si="0" ref="I10:I15">I9+E10-G10</f>
        <v>8250</v>
      </c>
    </row>
    <row r="11" spans="2:9" ht="12.75">
      <c r="B11" s="32" t="s">
        <v>122</v>
      </c>
      <c r="C11" s="36">
        <v>43900</v>
      </c>
      <c r="D11" s="33"/>
      <c r="E11" s="59"/>
      <c r="F11" s="59"/>
      <c r="G11" s="59">
        <v>400</v>
      </c>
      <c r="H11" s="59"/>
      <c r="I11" s="60">
        <f t="shared" si="0"/>
        <v>7850</v>
      </c>
    </row>
    <row r="12" spans="2:9" ht="12.75">
      <c r="B12" s="77" t="s">
        <v>122</v>
      </c>
      <c r="C12" s="36">
        <v>43903</v>
      </c>
      <c r="D12" s="33"/>
      <c r="E12" s="59"/>
      <c r="F12" s="59"/>
      <c r="G12" s="59">
        <v>500</v>
      </c>
      <c r="H12" s="59"/>
      <c r="I12" s="60">
        <f t="shared" si="0"/>
        <v>7350</v>
      </c>
    </row>
    <row r="13" spans="2:9" ht="12.75">
      <c r="B13" s="32" t="s">
        <v>122</v>
      </c>
      <c r="C13" s="36">
        <v>43907</v>
      </c>
      <c r="D13" s="33"/>
      <c r="E13" s="59"/>
      <c r="F13" s="59"/>
      <c r="G13" s="59">
        <v>850</v>
      </c>
      <c r="H13" s="59"/>
      <c r="I13" s="60">
        <f t="shared" si="0"/>
        <v>6500</v>
      </c>
    </row>
    <row r="14" spans="2:9" ht="12.75">
      <c r="B14" s="32" t="s">
        <v>123</v>
      </c>
      <c r="C14" s="36">
        <v>43910</v>
      </c>
      <c r="D14" s="33"/>
      <c r="E14" s="59">
        <v>1000</v>
      </c>
      <c r="F14" s="59"/>
      <c r="G14" s="59">
        <v>1100</v>
      </c>
      <c r="H14" s="59"/>
      <c r="I14" s="60">
        <f t="shared" si="0"/>
        <v>6400</v>
      </c>
    </row>
    <row r="15" spans="2:9" ht="12.75">
      <c r="B15" s="32" t="s">
        <v>29</v>
      </c>
      <c r="C15" s="36">
        <v>43914</v>
      </c>
      <c r="D15" s="33"/>
      <c r="E15" s="59">
        <v>500</v>
      </c>
      <c r="F15" s="59"/>
      <c r="G15" s="59"/>
      <c r="H15" s="59"/>
      <c r="I15" s="60">
        <f t="shared" si="0"/>
        <v>6900</v>
      </c>
    </row>
    <row r="16" spans="2:9" ht="12.75">
      <c r="B16" s="32"/>
      <c r="C16" s="33"/>
      <c r="D16" s="33"/>
      <c r="E16" s="33"/>
      <c r="F16" s="33"/>
      <c r="G16" s="33"/>
      <c r="H16" s="33"/>
      <c r="I16" s="37"/>
    </row>
    <row r="17" spans="2:9" ht="13.5" thickBot="1">
      <c r="B17" s="39"/>
      <c r="C17" s="40"/>
      <c r="D17" s="40"/>
      <c r="E17" s="40"/>
      <c r="F17" s="40"/>
      <c r="G17" s="40"/>
      <c r="H17" s="40"/>
      <c r="I17" s="41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7"/>
  <sheetViews>
    <sheetView zoomScale="122" zoomScaleNormal="122" zoomScalePageLayoutView="0" workbookViewId="0" topLeftCell="A1">
      <selection activeCell="I22" sqref="I22"/>
    </sheetView>
  </sheetViews>
  <sheetFormatPr defaultColWidth="9.140625" defaultRowHeight="12.75"/>
  <cols>
    <col min="1" max="1" width="1.57421875" style="0" customWidth="1"/>
    <col min="2" max="2" width="17.57421875" style="0" customWidth="1"/>
    <col min="3" max="3" width="9.421875" style="0" bestFit="1" customWidth="1"/>
    <col min="4" max="5" width="8.8515625" style="0" bestFit="1" customWidth="1"/>
    <col min="6" max="6" width="9.57421875" style="0" bestFit="1" customWidth="1"/>
    <col min="7" max="7" width="1.421875" style="0" customWidth="1"/>
    <col min="8" max="8" width="17.8515625" style="0" customWidth="1"/>
    <col min="9" max="9" width="9.421875" style="0" bestFit="1" customWidth="1"/>
    <col min="10" max="11" width="8.8515625" style="0" bestFit="1" customWidth="1"/>
    <col min="12" max="12" width="9.57421875" style="0" bestFit="1" customWidth="1"/>
    <col min="13" max="13" width="1.1484375" style="0" customWidth="1"/>
    <col min="14" max="14" width="16.8515625" style="0" customWidth="1"/>
    <col min="15" max="15" width="9.421875" style="0" bestFit="1" customWidth="1"/>
    <col min="16" max="16" width="9.57421875" style="0" bestFit="1" customWidth="1"/>
    <col min="17" max="17" width="8.8515625" style="0" bestFit="1" customWidth="1"/>
    <col min="18" max="18" width="9.57421875" style="0" bestFit="1" customWidth="1"/>
    <col min="19" max="19" width="9.140625" style="0" bestFit="1" customWidth="1"/>
  </cols>
  <sheetData>
    <row r="2" spans="2:6" ht="12.75">
      <c r="B2" s="88" t="s">
        <v>120</v>
      </c>
      <c r="C2" s="88"/>
      <c r="D2" s="88"/>
      <c r="E2" s="88"/>
      <c r="F2" s="88"/>
    </row>
    <row r="5" ht="13.5" thickBot="1"/>
    <row r="6" spans="2:18" ht="13.5" thickBot="1">
      <c r="B6" s="85" t="s">
        <v>33</v>
      </c>
      <c r="C6" s="86"/>
      <c r="D6" s="86"/>
      <c r="E6" s="86"/>
      <c r="F6" s="87"/>
      <c r="G6" s="28"/>
      <c r="H6" s="85" t="s">
        <v>35</v>
      </c>
      <c r="I6" s="86"/>
      <c r="J6" s="86"/>
      <c r="K6" s="86"/>
      <c r="L6" s="87"/>
      <c r="N6" s="85" t="s">
        <v>36</v>
      </c>
      <c r="O6" s="86"/>
      <c r="P6" s="86"/>
      <c r="Q6" s="86"/>
      <c r="R6" s="87"/>
    </row>
    <row r="7" ht="13.5" thickBot="1"/>
    <row r="8" spans="2:18" ht="12.75">
      <c r="B8" s="29"/>
      <c r="C8" s="30" t="s">
        <v>28</v>
      </c>
      <c r="D8" s="30" t="s">
        <v>34</v>
      </c>
      <c r="E8" s="30" t="s">
        <v>30</v>
      </c>
      <c r="F8" s="31" t="s">
        <v>0</v>
      </c>
      <c r="H8" s="29"/>
      <c r="I8" s="30" t="s">
        <v>28</v>
      </c>
      <c r="J8" s="30" t="s">
        <v>29</v>
      </c>
      <c r="K8" s="30" t="s">
        <v>30</v>
      </c>
      <c r="L8" s="31" t="s">
        <v>0</v>
      </c>
      <c r="N8" s="29"/>
      <c r="O8" s="30" t="s">
        <v>28</v>
      </c>
      <c r="P8" s="30" t="s">
        <v>29</v>
      </c>
      <c r="Q8" s="30" t="s">
        <v>32</v>
      </c>
      <c r="R8" s="31" t="s">
        <v>37</v>
      </c>
    </row>
    <row r="9" spans="2:18" ht="12.75">
      <c r="B9" s="32" t="s">
        <v>31</v>
      </c>
      <c r="C9" s="33"/>
      <c r="D9" s="34"/>
      <c r="E9" s="34"/>
      <c r="F9" s="35">
        <v>2000</v>
      </c>
      <c r="H9" s="32" t="s">
        <v>31</v>
      </c>
      <c r="I9" s="33"/>
      <c r="J9" s="34"/>
      <c r="K9" s="34"/>
      <c r="L9" s="35">
        <v>4000</v>
      </c>
      <c r="N9" s="32" t="s">
        <v>31</v>
      </c>
      <c r="O9" s="33"/>
      <c r="P9" s="34"/>
      <c r="Q9" s="34"/>
      <c r="R9" s="35">
        <v>1500</v>
      </c>
    </row>
    <row r="10" spans="2:18" ht="12.75">
      <c r="B10" s="32" t="s">
        <v>29</v>
      </c>
      <c r="C10" s="36">
        <v>43893</v>
      </c>
      <c r="D10" s="34">
        <v>250</v>
      </c>
      <c r="E10" s="34"/>
      <c r="F10" s="35">
        <f>F9+D10-E10</f>
        <v>2250</v>
      </c>
      <c r="H10" s="32" t="s">
        <v>29</v>
      </c>
      <c r="I10" s="36">
        <v>43893</v>
      </c>
      <c r="J10" s="34">
        <v>500</v>
      </c>
      <c r="K10" s="34"/>
      <c r="L10" s="35">
        <f>L9+J10-K10</f>
        <v>4500</v>
      </c>
      <c r="N10" s="32" t="s">
        <v>30</v>
      </c>
      <c r="O10" s="36">
        <v>43903</v>
      </c>
      <c r="P10" s="34"/>
      <c r="Q10" s="34">
        <v>500</v>
      </c>
      <c r="R10" s="35">
        <f>R9+P10-Q10</f>
        <v>1000</v>
      </c>
    </row>
    <row r="11" spans="2:18" ht="12.75">
      <c r="B11" s="32" t="s">
        <v>30</v>
      </c>
      <c r="C11" s="36">
        <v>43900</v>
      </c>
      <c r="D11" s="34"/>
      <c r="E11" s="34">
        <v>200</v>
      </c>
      <c r="F11" s="35">
        <f>F10+D11-E11</f>
        <v>2050</v>
      </c>
      <c r="H11" s="32" t="s">
        <v>30</v>
      </c>
      <c r="I11" s="36">
        <v>43900</v>
      </c>
      <c r="J11" s="34"/>
      <c r="K11" s="34">
        <v>200</v>
      </c>
      <c r="L11" s="35">
        <f>L10+J11-K11</f>
        <v>4300</v>
      </c>
      <c r="N11" s="32" t="s">
        <v>30</v>
      </c>
      <c r="O11" s="36">
        <v>43907</v>
      </c>
      <c r="P11" s="34"/>
      <c r="Q11" s="34">
        <v>500</v>
      </c>
      <c r="R11" s="35">
        <f>R10+P11-Q11</f>
        <v>500</v>
      </c>
    </row>
    <row r="12" spans="2:18" ht="12.75">
      <c r="B12" s="32" t="s">
        <v>30</v>
      </c>
      <c r="C12" s="36">
        <v>43910</v>
      </c>
      <c r="D12" s="34"/>
      <c r="E12" s="34">
        <v>400</v>
      </c>
      <c r="F12" s="35">
        <f>F11+D12-E12</f>
        <v>1650</v>
      </c>
      <c r="H12" s="32" t="s">
        <v>30</v>
      </c>
      <c r="I12" s="36">
        <v>43907</v>
      </c>
      <c r="J12" s="34"/>
      <c r="K12" s="34">
        <v>350</v>
      </c>
      <c r="L12" s="35">
        <f>L11+J12-K12</f>
        <v>3950</v>
      </c>
      <c r="N12" s="32" t="s">
        <v>29</v>
      </c>
      <c r="O12" s="36">
        <v>43910</v>
      </c>
      <c r="P12" s="34">
        <v>1000</v>
      </c>
      <c r="Q12" s="34"/>
      <c r="R12" s="35">
        <f>R11+P12-Q12</f>
        <v>1500</v>
      </c>
    </row>
    <row r="13" spans="2:18" ht="12.75">
      <c r="B13" s="32"/>
      <c r="C13" s="33"/>
      <c r="D13" s="34"/>
      <c r="E13" s="34"/>
      <c r="F13" s="35"/>
      <c r="H13" s="32" t="s">
        <v>30</v>
      </c>
      <c r="I13" s="36">
        <v>43910</v>
      </c>
      <c r="J13" s="34"/>
      <c r="K13" s="34">
        <v>700</v>
      </c>
      <c r="L13" s="35">
        <f>L12+J13-K13</f>
        <v>3250</v>
      </c>
      <c r="N13" s="32"/>
      <c r="O13" s="33"/>
      <c r="P13" s="34"/>
      <c r="Q13" s="34"/>
      <c r="R13" s="35">
        <f>R12+P13-Q13</f>
        <v>1500</v>
      </c>
    </row>
    <row r="14" spans="2:18" ht="12.75">
      <c r="B14" s="32"/>
      <c r="C14" s="33"/>
      <c r="D14" s="33"/>
      <c r="E14" s="33"/>
      <c r="F14" s="37"/>
      <c r="H14" s="32" t="s">
        <v>29</v>
      </c>
      <c r="I14" s="36">
        <v>43921</v>
      </c>
      <c r="J14" s="34">
        <v>500</v>
      </c>
      <c r="K14" s="34"/>
      <c r="L14" s="35">
        <f>L13+J14-K14</f>
        <v>3750</v>
      </c>
      <c r="N14" s="32"/>
      <c r="O14" s="33"/>
      <c r="P14" s="34"/>
      <c r="Q14" s="34"/>
      <c r="R14" s="35">
        <f>R13+P14-Q14</f>
        <v>1500</v>
      </c>
    </row>
    <row r="15" spans="2:18" ht="12.75">
      <c r="B15" s="32" t="s">
        <v>38</v>
      </c>
      <c r="C15" s="33"/>
      <c r="D15" s="33"/>
      <c r="E15" s="33"/>
      <c r="F15" s="38"/>
      <c r="H15" s="32"/>
      <c r="I15" s="33"/>
      <c r="J15" s="33"/>
      <c r="K15" s="33"/>
      <c r="L15" s="37"/>
      <c r="N15" s="32"/>
      <c r="O15" s="33"/>
      <c r="P15" s="33"/>
      <c r="Q15" s="33"/>
      <c r="R15" s="37"/>
    </row>
    <row r="16" spans="2:19" ht="12.75">
      <c r="B16" s="32"/>
      <c r="C16" s="33"/>
      <c r="D16" s="33"/>
      <c r="E16" s="33"/>
      <c r="F16" s="38">
        <f>F12</f>
        <v>1650</v>
      </c>
      <c r="H16" s="32"/>
      <c r="I16" s="33"/>
      <c r="J16" s="33"/>
      <c r="K16" s="33"/>
      <c r="L16" s="38">
        <f>L14</f>
        <v>3750</v>
      </c>
      <c r="N16" s="32"/>
      <c r="O16" s="33"/>
      <c r="P16" s="33"/>
      <c r="Q16" s="33"/>
      <c r="R16" s="38">
        <f>R14</f>
        <v>1500</v>
      </c>
      <c r="S16" s="27"/>
    </row>
    <row r="17" spans="2:18" ht="13.5" thickBot="1">
      <c r="B17" s="39"/>
      <c r="C17" s="40"/>
      <c r="D17" s="40"/>
      <c r="E17" s="40"/>
      <c r="F17" s="41"/>
      <c r="H17" s="39"/>
      <c r="I17" s="40"/>
      <c r="J17" s="40"/>
      <c r="K17" s="40"/>
      <c r="L17" s="41"/>
      <c r="N17" s="39"/>
      <c r="O17" s="40"/>
      <c r="P17" s="40"/>
      <c r="Q17" s="40"/>
      <c r="R17" s="42"/>
    </row>
  </sheetData>
  <sheetProtection/>
  <mergeCells count="4">
    <mergeCell ref="N6:R6"/>
    <mergeCell ref="H6:L6"/>
    <mergeCell ref="B6:F6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X32"/>
  <sheetViews>
    <sheetView tabSelected="1" zoomScalePageLayoutView="0" workbookViewId="0" topLeftCell="A4">
      <selection activeCell="W29" sqref="W29"/>
    </sheetView>
  </sheetViews>
  <sheetFormatPr defaultColWidth="9.140625" defaultRowHeight="12.75"/>
  <cols>
    <col min="2" max="2" width="8.7109375" style="25" customWidth="1"/>
    <col min="3" max="3" width="9.00390625" style="25" customWidth="1"/>
    <col min="4" max="4" width="1.57421875" style="0" customWidth="1"/>
    <col min="5" max="5" width="9.140625" style="25" bestFit="1" customWidth="1"/>
    <col min="6" max="6" width="23.00390625" style="0" customWidth="1"/>
    <col min="7" max="7" width="11.421875" style="0" bestFit="1" customWidth="1"/>
    <col min="8" max="8" width="10.8515625" style="0" bestFit="1" customWidth="1"/>
    <col min="9" max="9" width="10.140625" style="0" bestFit="1" customWidth="1"/>
    <col min="10" max="10" width="10.8515625" style="0" bestFit="1" customWidth="1"/>
    <col min="11" max="11" width="10.28125" style="0" bestFit="1" customWidth="1"/>
    <col min="12" max="12" width="10.140625" style="0" bestFit="1" customWidth="1"/>
    <col min="13" max="13" width="11.421875" style="0" bestFit="1" customWidth="1"/>
    <col min="14" max="14" width="10.140625" style="0" customWidth="1"/>
    <col min="15" max="15" width="10.57421875" style="0" customWidth="1"/>
    <col min="16" max="17" width="10.140625" style="0" customWidth="1"/>
    <col min="19" max="19" width="9.140625" style="0" bestFit="1" customWidth="1"/>
    <col min="20" max="20" width="10.140625" style="0" bestFit="1" customWidth="1"/>
    <col min="24" max="24" width="10.140625" style="0" bestFit="1" customWidth="1"/>
  </cols>
  <sheetData>
    <row r="7" ht="13.5" thickBot="1"/>
    <row r="8" spans="2:24" ht="13.5" thickBot="1">
      <c r="B8" s="93" t="s">
        <v>40</v>
      </c>
      <c r="C8" s="94"/>
      <c r="E8" s="45"/>
      <c r="F8" s="48"/>
      <c r="G8" s="83" t="s">
        <v>69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2" t="s">
        <v>70</v>
      </c>
      <c r="V8" s="83"/>
      <c r="W8" s="83"/>
      <c r="X8" s="84"/>
    </row>
    <row r="9" spans="2:24" ht="12.75">
      <c r="B9" s="89" t="s">
        <v>41</v>
      </c>
      <c r="C9" s="90"/>
      <c r="E9" s="46"/>
      <c r="F9" s="49"/>
      <c r="G9" s="51" t="s">
        <v>47</v>
      </c>
      <c r="H9" s="45" t="s">
        <v>50</v>
      </c>
      <c r="I9" s="51" t="s">
        <v>53</v>
      </c>
      <c r="J9" s="51" t="s">
        <v>56</v>
      </c>
      <c r="K9" s="45" t="s">
        <v>59</v>
      </c>
      <c r="L9" s="54" t="s">
        <v>62</v>
      </c>
      <c r="M9" s="54" t="s">
        <v>47</v>
      </c>
      <c r="N9" s="54" t="s">
        <v>53</v>
      </c>
      <c r="O9" s="54" t="s">
        <v>56</v>
      </c>
      <c r="P9" s="45" t="s">
        <v>84</v>
      </c>
      <c r="Q9" s="45" t="s">
        <v>87</v>
      </c>
      <c r="R9" s="48"/>
      <c r="S9" s="48"/>
      <c r="T9" s="48"/>
      <c r="U9" s="89" t="s">
        <v>28</v>
      </c>
      <c r="V9" s="90"/>
      <c r="W9" s="48"/>
      <c r="X9" s="48"/>
    </row>
    <row r="10" spans="2:24" ht="12.75">
      <c r="B10" s="91" t="s">
        <v>42</v>
      </c>
      <c r="C10" s="92"/>
      <c r="E10" s="46" t="s">
        <v>45</v>
      </c>
      <c r="F10" s="49"/>
      <c r="G10" s="52" t="s">
        <v>48</v>
      </c>
      <c r="H10" s="46" t="s">
        <v>51</v>
      </c>
      <c r="I10" s="52" t="s">
        <v>54</v>
      </c>
      <c r="J10" s="52" t="s">
        <v>57</v>
      </c>
      <c r="K10" s="46" t="s">
        <v>60</v>
      </c>
      <c r="L10" s="55" t="s">
        <v>63</v>
      </c>
      <c r="M10" s="55" t="s">
        <v>48</v>
      </c>
      <c r="N10" s="55" t="s">
        <v>54</v>
      </c>
      <c r="O10" s="55" t="s">
        <v>57</v>
      </c>
      <c r="P10" s="46" t="s">
        <v>85</v>
      </c>
      <c r="Q10" s="46" t="s">
        <v>88</v>
      </c>
      <c r="R10" s="49"/>
      <c r="S10" s="46" t="s">
        <v>48</v>
      </c>
      <c r="T10" s="49"/>
      <c r="U10" s="91">
        <v>2020</v>
      </c>
      <c r="V10" s="92"/>
      <c r="W10" s="49"/>
      <c r="X10" s="49"/>
    </row>
    <row r="11" spans="2:24" ht="13.5" thickBot="1">
      <c r="B11" s="43" t="s">
        <v>43</v>
      </c>
      <c r="C11" s="44" t="s">
        <v>44</v>
      </c>
      <c r="E11" s="47" t="s">
        <v>3</v>
      </c>
      <c r="F11" s="47" t="s">
        <v>46</v>
      </c>
      <c r="G11" s="53" t="s">
        <v>49</v>
      </c>
      <c r="H11" s="47" t="s">
        <v>52</v>
      </c>
      <c r="I11" s="53" t="s">
        <v>55</v>
      </c>
      <c r="J11" s="53" t="s">
        <v>58</v>
      </c>
      <c r="K11" s="47" t="s">
        <v>61</v>
      </c>
      <c r="L11" s="56" t="s">
        <v>64</v>
      </c>
      <c r="M11" s="56" t="s">
        <v>49</v>
      </c>
      <c r="N11" s="56" t="s">
        <v>55</v>
      </c>
      <c r="O11" s="56" t="s">
        <v>58</v>
      </c>
      <c r="P11" s="47" t="s">
        <v>86</v>
      </c>
      <c r="Q11" s="47" t="s">
        <v>89</v>
      </c>
      <c r="R11" s="50"/>
      <c r="S11" s="47" t="s">
        <v>65</v>
      </c>
      <c r="T11" s="47" t="s">
        <v>15</v>
      </c>
      <c r="U11" s="43" t="s">
        <v>43</v>
      </c>
      <c r="V11" s="44" t="s">
        <v>66</v>
      </c>
      <c r="W11" s="47" t="s">
        <v>67</v>
      </c>
      <c r="X11" s="47" t="s">
        <v>68</v>
      </c>
    </row>
    <row r="12" spans="2:24" ht="12.75">
      <c r="B12" s="67"/>
      <c r="C12" s="31"/>
      <c r="E12" s="45"/>
      <c r="F12" s="48" t="s">
        <v>71</v>
      </c>
      <c r="G12" s="70">
        <v>1600</v>
      </c>
      <c r="H12" s="70">
        <v>6000</v>
      </c>
      <c r="I12" s="70">
        <v>34000</v>
      </c>
      <c r="J12" s="70"/>
      <c r="K12" s="70"/>
      <c r="L12" s="70">
        <v>595</v>
      </c>
      <c r="M12" s="70">
        <v>2000</v>
      </c>
      <c r="N12" s="70">
        <v>11500</v>
      </c>
      <c r="O12" s="70"/>
      <c r="P12" s="70">
        <v>1200</v>
      </c>
      <c r="Q12" s="70">
        <v>1200</v>
      </c>
      <c r="R12" s="70"/>
      <c r="S12" s="70">
        <v>2500</v>
      </c>
      <c r="T12" s="70">
        <f aca="true" t="shared" si="0" ref="T12:T17">SUM(G12:S12)</f>
        <v>60595</v>
      </c>
      <c r="U12" s="29"/>
      <c r="V12" s="71"/>
      <c r="W12" s="48"/>
      <c r="X12" s="48"/>
    </row>
    <row r="13" spans="2:24" ht="12.75">
      <c r="B13" s="68" t="s">
        <v>76</v>
      </c>
      <c r="C13" s="69">
        <v>31</v>
      </c>
      <c r="E13" s="46">
        <v>1234</v>
      </c>
      <c r="F13" s="49" t="s">
        <v>72</v>
      </c>
      <c r="G13" s="63">
        <v>8</v>
      </c>
      <c r="H13" s="63">
        <v>5</v>
      </c>
      <c r="I13" s="63"/>
      <c r="J13" s="63"/>
      <c r="K13" s="63"/>
      <c r="L13" s="63"/>
      <c r="M13" s="63">
        <v>10</v>
      </c>
      <c r="N13" s="63"/>
      <c r="O13" s="63"/>
      <c r="P13" s="63">
        <v>1</v>
      </c>
      <c r="Q13" s="63">
        <v>1</v>
      </c>
      <c r="R13" s="63"/>
      <c r="S13" s="63"/>
      <c r="T13" s="63">
        <f t="shared" si="0"/>
        <v>25</v>
      </c>
      <c r="U13" s="32"/>
      <c r="V13" s="37"/>
      <c r="W13" s="49"/>
      <c r="X13" s="49"/>
    </row>
    <row r="14" spans="2:24" ht="12.75">
      <c r="B14" s="68" t="s">
        <v>76</v>
      </c>
      <c r="C14" s="69">
        <v>31</v>
      </c>
      <c r="E14" s="46">
        <v>1235</v>
      </c>
      <c r="F14" s="49" t="s">
        <v>73</v>
      </c>
      <c r="G14" s="63"/>
      <c r="H14" s="63">
        <v>5</v>
      </c>
      <c r="I14" s="63">
        <v>34</v>
      </c>
      <c r="J14" s="63"/>
      <c r="K14" s="63"/>
      <c r="L14" s="63"/>
      <c r="M14" s="63"/>
      <c r="N14" s="63">
        <v>11.5</v>
      </c>
      <c r="O14" s="63"/>
      <c r="P14" s="63">
        <v>1</v>
      </c>
      <c r="Q14" s="63">
        <v>1</v>
      </c>
      <c r="R14" s="63"/>
      <c r="S14" s="63">
        <v>2.5</v>
      </c>
      <c r="T14" s="63">
        <f t="shared" si="0"/>
        <v>55</v>
      </c>
      <c r="U14" s="32"/>
      <c r="V14" s="37"/>
      <c r="W14" s="49"/>
      <c r="X14" s="49"/>
    </row>
    <row r="15" spans="2:24" ht="12.75">
      <c r="B15" s="68" t="s">
        <v>76</v>
      </c>
      <c r="C15" s="69">
        <v>31</v>
      </c>
      <c r="E15" s="46"/>
      <c r="F15" s="49" t="s">
        <v>74</v>
      </c>
      <c r="G15" s="63"/>
      <c r="H15" s="63"/>
      <c r="I15" s="63"/>
      <c r="J15" s="63"/>
      <c r="K15" s="63"/>
      <c r="L15" s="63">
        <v>6</v>
      </c>
      <c r="M15" s="63"/>
      <c r="N15" s="63"/>
      <c r="O15" s="63"/>
      <c r="P15" s="63"/>
      <c r="Q15" s="63"/>
      <c r="R15" s="63"/>
      <c r="S15" s="63"/>
      <c r="T15" s="63">
        <f t="shared" si="0"/>
        <v>6</v>
      </c>
      <c r="U15" s="32"/>
      <c r="V15" s="37"/>
      <c r="W15" s="49"/>
      <c r="X15" s="49"/>
    </row>
    <row r="16" spans="2:24" ht="12.75">
      <c r="B16" s="68" t="s">
        <v>76</v>
      </c>
      <c r="C16" s="69">
        <v>31</v>
      </c>
      <c r="E16" s="46">
        <v>1236</v>
      </c>
      <c r="F16" s="49" t="s">
        <v>73</v>
      </c>
      <c r="G16" s="63"/>
      <c r="H16" s="63">
        <v>5</v>
      </c>
      <c r="I16" s="63">
        <v>34</v>
      </c>
      <c r="J16" s="63"/>
      <c r="K16" s="63"/>
      <c r="L16" s="63"/>
      <c r="M16" s="63"/>
      <c r="N16" s="63">
        <v>11.5</v>
      </c>
      <c r="O16" s="63"/>
      <c r="P16" s="63">
        <v>1</v>
      </c>
      <c r="Q16" s="63">
        <v>1</v>
      </c>
      <c r="R16" s="63"/>
      <c r="S16" s="63">
        <v>2.5</v>
      </c>
      <c r="T16" s="63">
        <f t="shared" si="0"/>
        <v>55</v>
      </c>
      <c r="U16" s="32"/>
      <c r="V16" s="37"/>
      <c r="W16" s="49"/>
      <c r="X16" s="49"/>
    </row>
    <row r="17" spans="2:24" ht="12.75">
      <c r="B17" s="68" t="s">
        <v>76</v>
      </c>
      <c r="C17" s="69">
        <v>31</v>
      </c>
      <c r="E17" s="46"/>
      <c r="F17" s="49" t="s">
        <v>75</v>
      </c>
      <c r="G17" s="63"/>
      <c r="H17" s="63">
        <v>5</v>
      </c>
      <c r="I17" s="63"/>
      <c r="J17" s="63">
        <v>8</v>
      </c>
      <c r="K17" s="63"/>
      <c r="L17" s="63"/>
      <c r="M17" s="63"/>
      <c r="N17" s="63"/>
      <c r="O17" s="63">
        <v>10</v>
      </c>
      <c r="P17" s="63">
        <v>1</v>
      </c>
      <c r="Q17" s="63">
        <v>1</v>
      </c>
      <c r="R17" s="63"/>
      <c r="S17" s="63"/>
      <c r="T17" s="63">
        <f t="shared" si="0"/>
        <v>25</v>
      </c>
      <c r="U17" s="32"/>
      <c r="V17" s="37"/>
      <c r="W17" s="49"/>
      <c r="X17" s="49"/>
    </row>
    <row r="18" spans="2:24" ht="12.75">
      <c r="B18" s="68"/>
      <c r="C18" s="69"/>
      <c r="E18" s="46"/>
      <c r="F18" s="49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32"/>
      <c r="V18" s="37"/>
      <c r="W18" s="49"/>
      <c r="X18" s="49"/>
    </row>
    <row r="19" spans="2:24" ht="12.75">
      <c r="B19" s="68"/>
      <c r="C19" s="69"/>
      <c r="E19" s="46"/>
      <c r="F19" s="49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32"/>
      <c r="V19" s="37"/>
      <c r="W19" s="49"/>
      <c r="X19" s="49"/>
    </row>
    <row r="20" spans="2:24" ht="12.75">
      <c r="B20" s="68"/>
      <c r="C20" s="69" t="s">
        <v>15</v>
      </c>
      <c r="E20" s="46"/>
      <c r="F20" s="49"/>
      <c r="G20" s="63">
        <v>8</v>
      </c>
      <c r="H20" s="63">
        <v>20</v>
      </c>
      <c r="I20" s="63">
        <v>68</v>
      </c>
      <c r="J20" s="63">
        <v>8</v>
      </c>
      <c r="K20" s="49"/>
      <c r="L20" s="63">
        <v>6</v>
      </c>
      <c r="M20" s="63">
        <v>10</v>
      </c>
      <c r="N20" s="63">
        <v>23</v>
      </c>
      <c r="O20" s="63">
        <v>10</v>
      </c>
      <c r="P20" s="63">
        <v>4</v>
      </c>
      <c r="Q20" s="63">
        <v>4</v>
      </c>
      <c r="R20" s="49"/>
      <c r="S20" s="63">
        <v>5</v>
      </c>
      <c r="T20" s="63">
        <f>SUM(G20:S20)</f>
        <v>166</v>
      </c>
      <c r="U20" s="32"/>
      <c r="V20" s="37"/>
      <c r="W20" s="49"/>
      <c r="X20" s="49"/>
    </row>
    <row r="21" spans="2:24" ht="12.75">
      <c r="B21" s="68"/>
      <c r="C21" s="69"/>
      <c r="E21" s="46"/>
      <c r="F21" s="49"/>
      <c r="G21" s="65">
        <f>G12+G20</f>
        <v>1608</v>
      </c>
      <c r="H21" s="65">
        <f>H12+H20</f>
        <v>6020</v>
      </c>
      <c r="I21" s="65">
        <f>I12+I20</f>
        <v>34068</v>
      </c>
      <c r="J21" s="65">
        <f>J12+J20</f>
        <v>8</v>
      </c>
      <c r="K21" s="49"/>
      <c r="L21" s="65">
        <f aca="true" t="shared" si="1" ref="L21:Q21">L12+L20</f>
        <v>601</v>
      </c>
      <c r="M21" s="65">
        <f t="shared" si="1"/>
        <v>2010</v>
      </c>
      <c r="N21" s="65">
        <f t="shared" si="1"/>
        <v>11523</v>
      </c>
      <c r="O21" s="65">
        <f t="shared" si="1"/>
        <v>10</v>
      </c>
      <c r="P21" s="65">
        <f t="shared" si="1"/>
        <v>1204</v>
      </c>
      <c r="Q21" s="65">
        <f t="shared" si="1"/>
        <v>1204</v>
      </c>
      <c r="R21" s="49"/>
      <c r="S21" s="65">
        <f>S12+S20</f>
        <v>2505</v>
      </c>
      <c r="T21" s="65">
        <f>T12+T20</f>
        <v>60761</v>
      </c>
      <c r="U21" s="32"/>
      <c r="V21" s="37"/>
      <c r="W21" s="49"/>
      <c r="X21" s="49"/>
    </row>
    <row r="22" spans="2:24" ht="12.75">
      <c r="B22" s="68"/>
      <c r="C22" s="69"/>
      <c r="E22" s="4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8" t="s">
        <v>90</v>
      </c>
      <c r="V22" s="37">
        <v>10</v>
      </c>
      <c r="W22" s="49">
        <v>423</v>
      </c>
      <c r="X22" s="63">
        <v>60761</v>
      </c>
    </row>
    <row r="23" spans="2:24" ht="13.5" thickBot="1">
      <c r="B23" s="43"/>
      <c r="C23" s="44"/>
      <c r="E23" s="47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39"/>
      <c r="V23" s="41"/>
      <c r="W23" s="50"/>
      <c r="X23" s="50"/>
    </row>
    <row r="26" ht="13.5" thickBot="1"/>
    <row r="27" spans="6:8" ht="12.75">
      <c r="F27" s="29" t="s">
        <v>78</v>
      </c>
      <c r="G27" s="57">
        <v>8</v>
      </c>
      <c r="H27" s="58">
        <v>34</v>
      </c>
    </row>
    <row r="28" spans="6:8" ht="12.75">
      <c r="F28" s="32" t="s">
        <v>79</v>
      </c>
      <c r="G28" s="59">
        <v>5</v>
      </c>
      <c r="H28" s="60">
        <v>5</v>
      </c>
    </row>
    <row r="29" spans="6:8" ht="12.75">
      <c r="F29" s="32" t="s">
        <v>80</v>
      </c>
      <c r="G29" s="59">
        <v>10</v>
      </c>
      <c r="H29" s="60">
        <v>11.5</v>
      </c>
    </row>
    <row r="30" spans="6:8" ht="12.75">
      <c r="F30" s="32" t="s">
        <v>81</v>
      </c>
      <c r="G30" s="59">
        <v>1</v>
      </c>
      <c r="H30" s="60">
        <v>1</v>
      </c>
    </row>
    <row r="31" spans="6:8" ht="12.75">
      <c r="F31" s="32" t="s">
        <v>82</v>
      </c>
      <c r="G31" s="59">
        <v>1</v>
      </c>
      <c r="H31" s="60">
        <v>1</v>
      </c>
    </row>
    <row r="32" spans="6:8" ht="13.5" thickBot="1">
      <c r="F32" s="39" t="s">
        <v>83</v>
      </c>
      <c r="G32" s="61"/>
      <c r="H32" s="62">
        <v>2.5</v>
      </c>
    </row>
  </sheetData>
  <sheetProtection/>
  <mergeCells count="7">
    <mergeCell ref="G8:T8"/>
    <mergeCell ref="U9:V9"/>
    <mergeCell ref="U10:V10"/>
    <mergeCell ref="B8:C8"/>
    <mergeCell ref="B9:C9"/>
    <mergeCell ref="B10:C10"/>
    <mergeCell ref="U8:X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6"/>
  <sheetViews>
    <sheetView zoomScalePageLayoutView="0" workbookViewId="0" topLeftCell="A1">
      <selection activeCell="K28" sqref="K28"/>
    </sheetView>
  </sheetViews>
  <sheetFormatPr defaultColWidth="9.140625" defaultRowHeight="12.75"/>
  <cols>
    <col min="2" max="2" width="26.140625" style="0" bestFit="1" customWidth="1"/>
    <col min="3" max="3" width="0.5625" style="0" customWidth="1"/>
    <col min="4" max="4" width="29.421875" style="0" customWidth="1"/>
    <col min="5" max="5" width="0.71875" style="0" customWidth="1"/>
    <col min="6" max="6" width="11.8515625" style="0" customWidth="1"/>
    <col min="7" max="7" width="11.140625" style="0" customWidth="1"/>
    <col min="8" max="8" width="11.140625" style="0" bestFit="1" customWidth="1"/>
  </cols>
  <sheetData>
    <row r="3" ht="12.75">
      <c r="D3" s="25" t="s">
        <v>111</v>
      </c>
    </row>
    <row r="5" ht="12.75">
      <c r="B5" t="s">
        <v>112</v>
      </c>
    </row>
    <row r="6" ht="12.75">
      <c r="B6" t="s">
        <v>113</v>
      </c>
    </row>
    <row r="8" spans="2:4" ht="12.75">
      <c r="B8" t="s">
        <v>114</v>
      </c>
      <c r="D8" t="s">
        <v>115</v>
      </c>
    </row>
    <row r="10" ht="13.5" thickBot="1"/>
    <row r="11" spans="2:8" ht="12.75">
      <c r="B11" s="48"/>
      <c r="D11" s="45" t="s">
        <v>92</v>
      </c>
      <c r="F11" s="45" t="s">
        <v>94</v>
      </c>
      <c r="G11" s="45" t="s">
        <v>96</v>
      </c>
      <c r="H11" s="45" t="s">
        <v>97</v>
      </c>
    </row>
    <row r="12" spans="2:8" ht="13.5" thickBot="1">
      <c r="B12" s="47" t="s">
        <v>91</v>
      </c>
      <c r="D12" s="47" t="s">
        <v>93</v>
      </c>
      <c r="F12" s="47" t="s">
        <v>95</v>
      </c>
      <c r="G12" s="47" t="s">
        <v>94</v>
      </c>
      <c r="H12" s="47" t="s">
        <v>94</v>
      </c>
    </row>
    <row r="13" spans="2:8" ht="12.75">
      <c r="B13" s="48"/>
      <c r="D13" s="48"/>
      <c r="F13" s="48"/>
      <c r="G13" s="48"/>
      <c r="H13" s="48"/>
    </row>
    <row r="14" spans="2:8" ht="12.75">
      <c r="B14" s="49" t="s">
        <v>98</v>
      </c>
      <c r="D14" s="49" t="s">
        <v>99</v>
      </c>
      <c r="F14" s="63">
        <v>1608</v>
      </c>
      <c r="G14" s="63">
        <v>2000</v>
      </c>
      <c r="H14" s="65">
        <f>F14+G14</f>
        <v>3608</v>
      </c>
    </row>
    <row r="15" spans="2:8" ht="12.75">
      <c r="B15" s="49" t="s">
        <v>100</v>
      </c>
      <c r="D15" s="49" t="s">
        <v>99</v>
      </c>
      <c r="F15" s="63">
        <v>34068</v>
      </c>
      <c r="G15" s="63">
        <v>60000</v>
      </c>
      <c r="H15" s="65">
        <f>F15+G15</f>
        <v>94068</v>
      </c>
    </row>
    <row r="16" spans="2:8" ht="12.75">
      <c r="B16" s="49" t="s">
        <v>101</v>
      </c>
      <c r="D16" s="49" t="s">
        <v>99</v>
      </c>
      <c r="F16" s="63">
        <v>8</v>
      </c>
      <c r="G16" s="63">
        <v>500</v>
      </c>
      <c r="H16" s="65">
        <f>F16+G16</f>
        <v>508</v>
      </c>
    </row>
    <row r="17" spans="2:8" ht="12.75">
      <c r="B17" s="49"/>
      <c r="D17" s="49"/>
      <c r="F17" s="63"/>
      <c r="G17" s="63"/>
      <c r="H17" s="49"/>
    </row>
    <row r="18" spans="2:8" ht="12.75">
      <c r="B18" s="49" t="s">
        <v>98</v>
      </c>
      <c r="D18" s="49" t="s">
        <v>106</v>
      </c>
      <c r="F18" s="63">
        <v>2010</v>
      </c>
      <c r="G18" s="63">
        <v>4000</v>
      </c>
      <c r="H18" s="65">
        <f>F18+G18</f>
        <v>6010</v>
      </c>
    </row>
    <row r="19" spans="2:8" ht="12.75">
      <c r="B19" s="49" t="s">
        <v>100</v>
      </c>
      <c r="D19" s="49" t="s">
        <v>106</v>
      </c>
      <c r="F19" s="63">
        <v>11523</v>
      </c>
      <c r="G19" s="63">
        <v>25000</v>
      </c>
      <c r="H19" s="65">
        <f>F19+G19</f>
        <v>36523</v>
      </c>
    </row>
    <row r="20" spans="2:8" ht="12.75">
      <c r="B20" s="49" t="s">
        <v>101</v>
      </c>
      <c r="D20" s="49" t="s">
        <v>106</v>
      </c>
      <c r="F20" s="63">
        <v>10</v>
      </c>
      <c r="G20" s="63">
        <v>1500</v>
      </c>
      <c r="H20" s="65">
        <f>F20+G20</f>
        <v>1510</v>
      </c>
    </row>
    <row r="21" spans="2:8" ht="12.75">
      <c r="B21" s="49" t="s">
        <v>62</v>
      </c>
      <c r="D21" s="49" t="s">
        <v>106</v>
      </c>
      <c r="F21" s="63">
        <v>601</v>
      </c>
      <c r="G21" s="63">
        <v>4000</v>
      </c>
      <c r="H21" s="65">
        <f>F21+G21</f>
        <v>4601</v>
      </c>
    </row>
    <row r="22" spans="2:8" ht="12.75">
      <c r="B22" s="49"/>
      <c r="D22" s="49"/>
      <c r="F22" s="63"/>
      <c r="G22" s="63"/>
      <c r="H22" s="49"/>
    </row>
    <row r="23" spans="2:8" ht="12.75">
      <c r="B23" s="49" t="s">
        <v>102</v>
      </c>
      <c r="D23" s="49" t="s">
        <v>102</v>
      </c>
      <c r="F23" s="63">
        <v>6020</v>
      </c>
      <c r="G23" s="63">
        <v>12000</v>
      </c>
      <c r="H23" s="65">
        <f>F23+G23</f>
        <v>18020</v>
      </c>
    </row>
    <row r="24" spans="2:8" ht="12.75">
      <c r="B24" s="49" t="s">
        <v>103</v>
      </c>
      <c r="D24" s="49" t="s">
        <v>107</v>
      </c>
      <c r="F24" s="63">
        <v>1204</v>
      </c>
      <c r="G24" s="63">
        <v>2000</v>
      </c>
      <c r="H24" s="65">
        <f>F24+G24</f>
        <v>3204</v>
      </c>
    </row>
    <row r="25" spans="2:8" ht="12.75">
      <c r="B25" s="49" t="s">
        <v>104</v>
      </c>
      <c r="D25" s="49" t="s">
        <v>108</v>
      </c>
      <c r="F25" s="63">
        <v>1204</v>
      </c>
      <c r="G25" s="63">
        <v>2000</v>
      </c>
      <c r="H25" s="65">
        <f>F25+G25</f>
        <v>3204</v>
      </c>
    </row>
    <row r="26" spans="2:8" ht="12.75">
      <c r="B26" s="49"/>
      <c r="D26" s="49"/>
      <c r="F26" s="63"/>
      <c r="G26" s="63"/>
      <c r="H26" s="49"/>
    </row>
    <row r="27" spans="2:8" ht="12.75">
      <c r="B27" s="49" t="s">
        <v>105</v>
      </c>
      <c r="D27" s="49" t="s">
        <v>109</v>
      </c>
      <c r="F27" s="63">
        <v>2505</v>
      </c>
      <c r="G27" s="63">
        <v>2000</v>
      </c>
      <c r="H27" s="65">
        <f>F27+G27</f>
        <v>4505</v>
      </c>
    </row>
    <row r="28" spans="2:8" ht="12.75">
      <c r="B28" s="49"/>
      <c r="D28" s="49"/>
      <c r="F28" s="49"/>
      <c r="G28" s="49"/>
      <c r="H28" s="49"/>
    </row>
    <row r="29" spans="2:8" ht="13.5" thickBot="1">
      <c r="B29" s="50" t="s">
        <v>110</v>
      </c>
      <c r="D29" s="50"/>
      <c r="F29" s="64">
        <f>SUM(F14:F27)</f>
        <v>60761</v>
      </c>
      <c r="G29" s="64">
        <f>SUM(G14:G27)</f>
        <v>115000</v>
      </c>
      <c r="H29" s="64">
        <f>F29+G29</f>
        <v>175761</v>
      </c>
    </row>
    <row r="32" ht="12.75">
      <c r="B32" t="s">
        <v>116</v>
      </c>
    </row>
    <row r="33" spans="6:8" ht="12.75">
      <c r="F33" s="66"/>
      <c r="G33" s="66"/>
      <c r="H33" s="66"/>
    </row>
    <row r="34" ht="12.75">
      <c r="F34" t="s">
        <v>117</v>
      </c>
    </row>
    <row r="35" spans="6:8" ht="12.75">
      <c r="F35" s="66"/>
      <c r="G35" s="66"/>
      <c r="H35" s="66"/>
    </row>
    <row r="36" ht="12.75">
      <c r="F36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tawhite</dc:creator>
  <cp:keywords/>
  <dc:description/>
  <cp:lastModifiedBy>Hofherr, Ricci</cp:lastModifiedBy>
  <dcterms:created xsi:type="dcterms:W3CDTF">2011-04-19T13:09:47Z</dcterms:created>
  <dcterms:modified xsi:type="dcterms:W3CDTF">2020-08-11T19:31:31Z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0x010100681427E8B7EAF049B2C4E1D9F977CE73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