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395" windowWidth="14940" windowHeight="4995" tabRatio="599"/>
  </bookViews>
  <sheets>
    <sheet name="Summary of Allocated Costs" sheetId="4" r:id="rId1"/>
    <sheet name="Schedule of Fixed Costs" sheetId="24" r:id="rId2"/>
    <sheet name="Schedule of Departmental Costs" sheetId="25" r:id="rId3"/>
    <sheet name="Allocation Basis Summary" sheetId="30" r:id="rId4"/>
  </sheets>
  <externalReferences>
    <externalReference r:id="rId5"/>
    <externalReference r:id="rId6"/>
    <externalReference r:id="rId7"/>
  </externalReferences>
  <definedNames>
    <definedName name="\a" localSheetId="3">'[1]Schedule 2 Equip Use Charge'!#REF!</definedName>
    <definedName name="\a">'[1]Schedule 2 Equip Use Charge'!#REF!</definedName>
    <definedName name="_Key1" localSheetId="3" hidden="1">[2]Projects!#REF!</definedName>
    <definedName name="_Key1" hidden="1">[2]Projects!#REF!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3">'Allocation Basis Summary'!$A$10:$D$112</definedName>
    <definedName name="_xlnm.Print_Area" localSheetId="2">'Schedule of Departmental Costs'!$D$8:$N$30</definedName>
    <definedName name="_xlnm.Print_Area" localSheetId="1">'Schedule of Fixed Costs'!$A$11:$M$148</definedName>
    <definedName name="_xlnm.Print_Area" localSheetId="0">'Summary of Allocated Costs'!$D$8:$EK$37</definedName>
    <definedName name="_xlnm.Print_Titles" localSheetId="3">'Allocation Basis Summary'!$8:$8</definedName>
    <definedName name="_xlnm.Print_Titles" localSheetId="2">'Schedule of Departmental Costs'!$B:$B</definedName>
    <definedName name="_xlnm.Print_Titles" localSheetId="1">'Schedule of Fixed Costs'!$8:$10</definedName>
    <definedName name="_xlnm.Print_Titles" localSheetId="0">'Summary of Allocated Costs'!$B:$B</definedName>
    <definedName name="Print_Titles_MI" localSheetId="3">#REF!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E9" i="24"/>
  <c r="E148"/>
  <c r="K148"/>
  <c r="EK35" i="4" l="1"/>
  <c r="EK12"/>
  <c r="EK13" l="1"/>
  <c r="L11" i="25" l="1"/>
  <c r="L23" l="1"/>
  <c r="L14"/>
  <c r="L13"/>
  <c r="L17"/>
  <c r="L15"/>
  <c r="L12"/>
  <c r="L10"/>
  <c r="L19"/>
  <c r="L16"/>
  <c r="L18"/>
  <c r="U29" i="4" l="1"/>
  <c r="M28" i="24" s="1"/>
  <c r="AB29" i="4"/>
  <c r="M36" i="24" s="1"/>
  <c r="AN29" i="4"/>
  <c r="DY29"/>
  <c r="EA29"/>
  <c r="EB29"/>
  <c r="EG29"/>
  <c r="M144" i="24" s="1"/>
  <c r="AB33" i="4" l="1"/>
  <c r="AB37" s="1"/>
  <c r="U33"/>
  <c r="U37" s="1"/>
  <c r="EG33"/>
  <c r="EG37" s="1"/>
  <c r="I144" i="24"/>
  <c r="EB33" i="4"/>
  <c r="EB37" s="1"/>
  <c r="I36" i="24"/>
  <c r="I28"/>
  <c r="L21" i="25"/>
  <c r="L22"/>
  <c r="I138" i="24" l="1"/>
  <c r="I46"/>
  <c r="I136"/>
  <c r="I139"/>
  <c r="M46"/>
  <c r="M136"/>
  <c r="M138"/>
  <c r="M139"/>
  <c r="AN33" i="4"/>
  <c r="AN37" s="1"/>
  <c r="DY33"/>
  <c r="DY37" s="1"/>
  <c r="EA33"/>
  <c r="EA37" s="1"/>
  <c r="J30" i="25"/>
  <c r="L20" l="1"/>
  <c r="H30" l="1"/>
  <c r="L25" l="1"/>
  <c r="D30"/>
  <c r="F30" l="1"/>
  <c r="L24"/>
  <c r="L27" l="1"/>
  <c r="EK18" i="4" l="1"/>
  <c r="EK14" l="1"/>
  <c r="EE29" l="1"/>
  <c r="BR29"/>
  <c r="EC29"/>
  <c r="EH29"/>
  <c r="EF29"/>
  <c r="EH33" l="1"/>
  <c r="EH37" s="1"/>
  <c r="M140" i="24"/>
  <c r="M76"/>
  <c r="I76"/>
  <c r="EF33" i="4"/>
  <c r="EF37" s="1"/>
  <c r="EE33"/>
  <c r="EE37" s="1"/>
  <c r="EC33"/>
  <c r="EC37" s="1"/>
  <c r="EK15"/>
  <c r="BR33"/>
  <c r="BR37" s="1"/>
  <c r="I142" i="24" l="1"/>
  <c r="I140"/>
  <c r="M142"/>
  <c r="I143"/>
  <c r="M145"/>
  <c r="M143"/>
  <c r="I145"/>
  <c r="EK17" i="4" l="1"/>
  <c r="DZ29" l="1"/>
  <c r="EK27" l="1"/>
  <c r="DZ33"/>
  <c r="DZ37" s="1"/>
  <c r="M137" i="24" l="1"/>
  <c r="EK16" i="4"/>
  <c r="I137" i="24"/>
  <c r="EK20" i="4" l="1"/>
  <c r="V29"/>
  <c r="V33" l="1"/>
  <c r="V37" s="1"/>
  <c r="M29" i="24"/>
  <c r="I29"/>
  <c r="EK19" i="4"/>
  <c r="EK21" l="1"/>
  <c r="J29" l="1"/>
  <c r="T29"/>
  <c r="BN29" l="1"/>
  <c r="CI29"/>
  <c r="AH29"/>
  <c r="CJ29"/>
  <c r="CH29"/>
  <c r="T33"/>
  <c r="T37" s="1"/>
  <c r="AC29"/>
  <c r="BS29"/>
  <c r="AA29"/>
  <c r="Y29"/>
  <c r="Z29"/>
  <c r="AI29"/>
  <c r="CK29"/>
  <c r="J33"/>
  <c r="J37" s="1"/>
  <c r="CL29"/>
  <c r="I27" i="24" l="1"/>
  <c r="M27"/>
  <c r="I17"/>
  <c r="M17"/>
  <c r="EK22" i="4"/>
  <c r="AA33"/>
  <c r="AA37" s="1"/>
  <c r="AI33"/>
  <c r="AI37" s="1"/>
  <c r="AC33"/>
  <c r="AC37" s="1"/>
  <c r="M92" i="24"/>
  <c r="I92"/>
  <c r="M41"/>
  <c r="I41"/>
  <c r="CK33" i="4"/>
  <c r="CK37" s="1"/>
  <c r="M95" i="24"/>
  <c r="CJ33" i="4"/>
  <c r="CI33"/>
  <c r="CI37" s="1"/>
  <c r="BN33"/>
  <c r="BN37" s="1"/>
  <c r="Y33"/>
  <c r="Y37" s="1"/>
  <c r="CL33"/>
  <c r="CL37" s="1"/>
  <c r="Z33"/>
  <c r="Z37" s="1"/>
  <c r="CH33"/>
  <c r="CH37" s="1"/>
  <c r="AH33"/>
  <c r="AH37" s="1"/>
  <c r="M34" i="24" l="1"/>
  <c r="M33"/>
  <c r="M93"/>
  <c r="M96"/>
  <c r="I32"/>
  <c r="I115"/>
  <c r="I34"/>
  <c r="M32"/>
  <c r="BS33" i="4"/>
  <c r="BS37" s="1"/>
  <c r="M72" i="24"/>
  <c r="CJ37" i="4"/>
  <c r="I33" i="24"/>
  <c r="I96"/>
  <c r="I77"/>
  <c r="I93"/>
  <c r="M94"/>
  <c r="I95"/>
  <c r="M115"/>
  <c r="M35"/>
  <c r="I35"/>
  <c r="M77"/>
  <c r="I72"/>
  <c r="I94"/>
  <c r="G29" i="4" l="1"/>
  <c r="AU29"/>
  <c r="E29"/>
  <c r="CY29"/>
  <c r="DC29"/>
  <c r="L29" l="1"/>
  <c r="DC33"/>
  <c r="DC37" s="1"/>
  <c r="DA29"/>
  <c r="K29"/>
  <c r="G33"/>
  <c r="G37" s="1"/>
  <c r="EK24"/>
  <c r="D29"/>
  <c r="CY33"/>
  <c r="CY37" s="1"/>
  <c r="AU33"/>
  <c r="AU37" s="1"/>
  <c r="E33"/>
  <c r="E37" s="1"/>
  <c r="R29"/>
  <c r="I113" i="24" l="1"/>
  <c r="M12"/>
  <c r="M113"/>
  <c r="M53"/>
  <c r="CG29" i="4"/>
  <c r="CC29"/>
  <c r="CP29"/>
  <c r="AD29"/>
  <c r="CO29"/>
  <c r="CA29"/>
  <c r="DE29"/>
  <c r="M11" i="24"/>
  <c r="O29" i="4"/>
  <c r="DA33"/>
  <c r="DA37" s="1"/>
  <c r="CD29"/>
  <c r="R33"/>
  <c r="R37" s="1"/>
  <c r="I12" i="24"/>
  <c r="I109"/>
  <c r="M14"/>
  <c r="CQ29" i="4"/>
  <c r="CT29"/>
  <c r="CF29"/>
  <c r="BB29"/>
  <c r="X29"/>
  <c r="CE29"/>
  <c r="BV29"/>
  <c r="I53" i="24"/>
  <c r="M109"/>
  <c r="I14"/>
  <c r="K33" i="4"/>
  <c r="K37" s="1"/>
  <c r="I18" i="24" l="1"/>
  <c r="M25"/>
  <c r="DR29" i="4"/>
  <c r="DR33" s="1"/>
  <c r="DR37" s="1"/>
  <c r="DT29"/>
  <c r="M19" i="24"/>
  <c r="M18"/>
  <c r="M111"/>
  <c r="I25"/>
  <c r="O33" i="4"/>
  <c r="O37" s="1"/>
  <c r="AJ29"/>
  <c r="DI29"/>
  <c r="I29"/>
  <c r="I19" i="24"/>
  <c r="X33" i="4"/>
  <c r="X37" s="1"/>
  <c r="BA29"/>
  <c r="CF33"/>
  <c r="CF37" s="1"/>
  <c r="CT33"/>
  <c r="CT37" s="1"/>
  <c r="CQ33"/>
  <c r="CQ37" s="1"/>
  <c r="L33"/>
  <c r="L37" s="1"/>
  <c r="CD33"/>
  <c r="CD37" s="1"/>
  <c r="I111" i="24"/>
  <c r="I11"/>
  <c r="F29" i="4"/>
  <c r="CC33"/>
  <c r="CC37" s="1"/>
  <c r="CG33"/>
  <c r="CG37" s="1"/>
  <c r="DH29"/>
  <c r="CA33"/>
  <c r="CA37" s="1"/>
  <c r="CP33"/>
  <c r="CP37" s="1"/>
  <c r="CE33"/>
  <c r="CE37" s="1"/>
  <c r="BB33"/>
  <c r="BB37" s="1"/>
  <c r="DS29"/>
  <c r="AL29"/>
  <c r="DP29"/>
  <c r="BF29"/>
  <c r="AD33"/>
  <c r="AD37" s="1"/>
  <c r="BV33"/>
  <c r="BV37" s="1"/>
  <c r="BO29"/>
  <c r="DE33"/>
  <c r="DE37" s="1"/>
  <c r="DK29"/>
  <c r="CO33"/>
  <c r="CO37" s="1"/>
  <c r="CB29"/>
  <c r="I85" i="24" l="1"/>
  <c r="I37"/>
  <c r="M80"/>
  <c r="I80"/>
  <c r="M31"/>
  <c r="I60"/>
  <c r="I91"/>
  <c r="I89"/>
  <c r="I100"/>
  <c r="I22"/>
  <c r="I129"/>
  <c r="M60"/>
  <c r="M89"/>
  <c r="M100"/>
  <c r="I87"/>
  <c r="I88"/>
  <c r="I90"/>
  <c r="M22"/>
  <c r="DS33" i="4"/>
  <c r="DS37" s="1"/>
  <c r="M116" i="24"/>
  <c r="I99"/>
  <c r="I116"/>
  <c r="M37"/>
  <c r="AL33" i="4"/>
  <c r="AL37" s="1"/>
  <c r="M85" i="24"/>
  <c r="M91"/>
  <c r="M87"/>
  <c r="EK23" i="4"/>
  <c r="M101" i="24"/>
  <c r="I33" i="4"/>
  <c r="I37" s="1"/>
  <c r="DI33"/>
  <c r="DI37" s="1"/>
  <c r="DK33"/>
  <c r="DK37" s="1"/>
  <c r="BA33"/>
  <c r="BA37" s="1"/>
  <c r="M99" i="24"/>
  <c r="DP33" i="4"/>
  <c r="DP37" s="1"/>
  <c r="D33"/>
  <c r="D37" s="1"/>
  <c r="I104" i="24"/>
  <c r="DT33" i="4"/>
  <c r="DT37" s="1"/>
  <c r="AJ33"/>
  <c r="AJ37" s="1"/>
  <c r="BO33"/>
  <c r="BO37" s="1"/>
  <c r="M44" i="24"/>
  <c r="I44"/>
  <c r="DH33" i="4"/>
  <c r="DH37" s="1"/>
  <c r="DG29"/>
  <c r="M88" i="24"/>
  <c r="I101"/>
  <c r="M104"/>
  <c r="M90"/>
  <c r="I31"/>
  <c r="M129"/>
  <c r="I73" l="1"/>
  <c r="I64"/>
  <c r="M131"/>
  <c r="M127"/>
  <c r="M59"/>
  <c r="M86"/>
  <c r="M122"/>
  <c r="I127"/>
  <c r="I122"/>
  <c r="M120"/>
  <c r="M73"/>
  <c r="M13"/>
  <c r="M119"/>
  <c r="I42"/>
  <c r="I120"/>
  <c r="M16"/>
  <c r="M64"/>
  <c r="CB33" i="4"/>
  <c r="CB37" s="1"/>
  <c r="I130" i="24"/>
  <c r="BF33" i="4"/>
  <c r="BF37" s="1"/>
  <c r="DG33"/>
  <c r="DG37" s="1"/>
  <c r="I13" i="24"/>
  <c r="I119"/>
  <c r="M42"/>
  <c r="I131"/>
  <c r="I59"/>
  <c r="I16"/>
  <c r="I86"/>
  <c r="M130"/>
  <c r="M118" l="1"/>
  <c r="I118"/>
  <c r="F33" i="4"/>
  <c r="F37" s="1"/>
  <c r="BJ29" l="1"/>
  <c r="AW29" l="1"/>
  <c r="AQ29"/>
  <c r="CW29"/>
  <c r="CX29"/>
  <c r="W29"/>
  <c r="BH29"/>
  <c r="CV29"/>
  <c r="BG29"/>
  <c r="CZ29"/>
  <c r="N29"/>
  <c r="DN29"/>
  <c r="BP29"/>
  <c r="BT29"/>
  <c r="BJ33"/>
  <c r="BJ37" s="1"/>
  <c r="AR29"/>
  <c r="DJ29"/>
  <c r="AE29"/>
  <c r="BX29"/>
  <c r="DU29"/>
  <c r="CU29"/>
  <c r="AX29"/>
  <c r="DD29"/>
  <c r="AF29" l="1"/>
  <c r="AF33" s="1"/>
  <c r="AF37" s="1"/>
  <c r="BU29"/>
  <c r="DF29"/>
  <c r="DF33" s="1"/>
  <c r="DF37" s="1"/>
  <c r="BW29"/>
  <c r="BW33" s="1"/>
  <c r="BW37" s="1"/>
  <c r="CN29"/>
  <c r="I68" i="24"/>
  <c r="BL29" i="4"/>
  <c r="BZ29"/>
  <c r="BZ33" s="1"/>
  <c r="BZ37" s="1"/>
  <c r="M68" i="24"/>
  <c r="BH33" i="4"/>
  <c r="BH37" s="1"/>
  <c r="CX33"/>
  <c r="CX37" s="1"/>
  <c r="BU33"/>
  <c r="BU37" s="1"/>
  <c r="AX33"/>
  <c r="AX37" s="1"/>
  <c r="CU33"/>
  <c r="CU37" s="1"/>
  <c r="DU33"/>
  <c r="DU37" s="1"/>
  <c r="BX33"/>
  <c r="BX37" s="1"/>
  <c r="AR33"/>
  <c r="AR37" s="1"/>
  <c r="AS29"/>
  <c r="BP33"/>
  <c r="BP37" s="1"/>
  <c r="DV29"/>
  <c r="CZ33"/>
  <c r="CZ37" s="1"/>
  <c r="BG33"/>
  <c r="BG37" s="1"/>
  <c r="BE29"/>
  <c r="CV33"/>
  <c r="CV37" s="1"/>
  <c r="M29"/>
  <c r="DL29"/>
  <c r="DD33"/>
  <c r="DD37" s="1"/>
  <c r="AE33"/>
  <c r="AE37" s="1"/>
  <c r="DJ33"/>
  <c r="DJ37" s="1"/>
  <c r="AV29"/>
  <c r="DN33"/>
  <c r="DN37" s="1"/>
  <c r="N33"/>
  <c r="N37" s="1"/>
  <c r="BD29"/>
  <c r="BM29"/>
  <c r="CW33"/>
  <c r="CW37" s="1"/>
  <c r="CN33"/>
  <c r="CN37" s="1"/>
  <c r="BT33"/>
  <c r="BT37" s="1"/>
  <c r="BK29"/>
  <c r="BL33"/>
  <c r="BL37" s="1"/>
  <c r="W33"/>
  <c r="W37" s="1"/>
  <c r="AK29"/>
  <c r="DM29"/>
  <c r="DB29"/>
  <c r="AQ33"/>
  <c r="AQ37" s="1"/>
  <c r="DQ29"/>
  <c r="DO29"/>
  <c r="AW33"/>
  <c r="AW37" s="1"/>
  <c r="I66" i="24" l="1"/>
  <c r="M70"/>
  <c r="M78"/>
  <c r="M21"/>
  <c r="M132"/>
  <c r="I125"/>
  <c r="I81"/>
  <c r="I110"/>
  <c r="I105"/>
  <c r="M49"/>
  <c r="M107"/>
  <c r="M125"/>
  <c r="M38"/>
  <c r="I114"/>
  <c r="M81"/>
  <c r="M39"/>
  <c r="I56"/>
  <c r="I21"/>
  <c r="I39"/>
  <c r="M56"/>
  <c r="M84"/>
  <c r="I70"/>
  <c r="EK25" i="4"/>
  <c r="M114" i="24"/>
  <c r="I106"/>
  <c r="I50"/>
  <c r="I132"/>
  <c r="I108"/>
  <c r="M50"/>
  <c r="I82"/>
  <c r="M108"/>
  <c r="DO33" i="4"/>
  <c r="DO37" s="1"/>
  <c r="M98" i="24"/>
  <c r="I55"/>
  <c r="DB33" i="4"/>
  <c r="DB37" s="1"/>
  <c r="M30" i="24"/>
  <c r="I98"/>
  <c r="M55"/>
  <c r="I49"/>
  <c r="DM33" i="4"/>
  <c r="DM37" s="1"/>
  <c r="I30" i="24"/>
  <c r="I78"/>
  <c r="I107"/>
  <c r="I38"/>
  <c r="I65"/>
  <c r="M74"/>
  <c r="M82"/>
  <c r="I117"/>
  <c r="I79"/>
  <c r="BM33" i="4"/>
  <c r="BM37" s="1"/>
  <c r="BE33"/>
  <c r="BE37" s="1"/>
  <c r="AK33"/>
  <c r="AK37" s="1"/>
  <c r="BD33"/>
  <c r="BD37" s="1"/>
  <c r="AV33"/>
  <c r="AV37" s="1"/>
  <c r="M121" i="24"/>
  <c r="I84"/>
  <c r="M106"/>
  <c r="M110"/>
  <c r="M105"/>
  <c r="M117"/>
  <c r="M66"/>
  <c r="DV33" i="4"/>
  <c r="DV37" s="1"/>
  <c r="DQ33"/>
  <c r="DQ37" s="1"/>
  <c r="BK33"/>
  <c r="BK37" s="1"/>
  <c r="I121" i="24"/>
  <c r="DL33" i="4"/>
  <c r="DL37" s="1"/>
  <c r="M33"/>
  <c r="M37" s="1"/>
  <c r="M65" i="24"/>
  <c r="I74"/>
  <c r="AS33" i="4"/>
  <c r="AS37" s="1"/>
  <c r="M79" i="24"/>
  <c r="M112" l="1"/>
  <c r="M128"/>
  <c r="I123"/>
  <c r="M54"/>
  <c r="I43"/>
  <c r="M51"/>
  <c r="M43"/>
  <c r="M63"/>
  <c r="I124"/>
  <c r="I112"/>
  <c r="I20"/>
  <c r="M20"/>
  <c r="I128"/>
  <c r="I71"/>
  <c r="I51"/>
  <c r="M123"/>
  <c r="I69"/>
  <c r="M133"/>
  <c r="I54"/>
  <c r="M62"/>
  <c r="M124"/>
  <c r="I126"/>
  <c r="M69"/>
  <c r="I133"/>
  <c r="I62"/>
  <c r="I63"/>
  <c r="M71"/>
  <c r="M126"/>
  <c r="L28" i="25" l="1"/>
  <c r="L30" s="1"/>
  <c r="CS29" i="4" l="1"/>
  <c r="CS33" l="1"/>
  <c r="CS37" s="1"/>
  <c r="P29"/>
  <c r="CR29"/>
  <c r="I103" i="24" l="1"/>
  <c r="M103"/>
  <c r="AT29" i="4"/>
  <c r="ED29"/>
  <c r="DX29"/>
  <c r="AO29"/>
  <c r="DW29"/>
  <c r="BC29"/>
  <c r="AM29"/>
  <c r="CR33"/>
  <c r="CR37" s="1"/>
  <c r="S29"/>
  <c r="Q29"/>
  <c r="BY29"/>
  <c r="CM29"/>
  <c r="AY29"/>
  <c r="BI29"/>
  <c r="AP29"/>
  <c r="P33"/>
  <c r="P37" s="1"/>
  <c r="I23" i="24"/>
  <c r="BQ29" i="4"/>
  <c r="AG29"/>
  <c r="AZ29"/>
  <c r="EI29"/>
  <c r="M102" i="24" l="1"/>
  <c r="I102"/>
  <c r="BI33" i="4"/>
  <c r="BI37" s="1"/>
  <c r="Q33"/>
  <c r="Q37" s="1"/>
  <c r="AP33"/>
  <c r="AP37" s="1"/>
  <c r="EI33"/>
  <c r="EI37" s="1"/>
  <c r="AG33"/>
  <c r="AG37" s="1"/>
  <c r="M23" i="24"/>
  <c r="BC33" i="4"/>
  <c r="BC37" s="1"/>
  <c r="AO33"/>
  <c r="AO37" s="1"/>
  <c r="ED33"/>
  <c r="ED37" s="1"/>
  <c r="BQ33"/>
  <c r="BQ37" s="1"/>
  <c r="AM33"/>
  <c r="AM37" s="1"/>
  <c r="DW33"/>
  <c r="DW37" s="1"/>
  <c r="DX33"/>
  <c r="DX37" s="1"/>
  <c r="AT33"/>
  <c r="AT37" s="1"/>
  <c r="CM33"/>
  <c r="CM37" s="1"/>
  <c r="AZ33"/>
  <c r="AZ37" s="1"/>
  <c r="AY33"/>
  <c r="AY37" s="1"/>
  <c r="BY33"/>
  <c r="BY37" s="1"/>
  <c r="S33"/>
  <c r="S37" s="1"/>
  <c r="M58" i="24" l="1"/>
  <c r="I83"/>
  <c r="I58"/>
  <c r="M61"/>
  <c r="I61"/>
  <c r="M47"/>
  <c r="M67"/>
  <c r="I26"/>
  <c r="I97"/>
  <c r="M134"/>
  <c r="M146"/>
  <c r="M26"/>
  <c r="M75"/>
  <c r="I47"/>
  <c r="M24"/>
  <c r="I52"/>
  <c r="M45"/>
  <c r="M57"/>
  <c r="M97"/>
  <c r="I135"/>
  <c r="M83"/>
  <c r="I57"/>
  <c r="M52"/>
  <c r="M135"/>
  <c r="I134"/>
  <c r="I75"/>
  <c r="I141"/>
  <c r="I146"/>
  <c r="I48"/>
  <c r="EK26" i="4"/>
  <c r="EK29" s="1"/>
  <c r="H29"/>
  <c r="I45" i="24"/>
  <c r="M141"/>
  <c r="I40"/>
  <c r="M40"/>
  <c r="M48"/>
  <c r="I24"/>
  <c r="I67"/>
  <c r="I15" l="1"/>
  <c r="I148" s="1"/>
  <c r="C148"/>
  <c r="M15" l="1"/>
  <c r="M148" s="1"/>
  <c r="G148"/>
  <c r="H33" i="4" l="1"/>
  <c r="H37" s="1"/>
  <c r="EK31"/>
  <c r="EK33" s="1"/>
  <c r="EK37" s="1"/>
</calcChain>
</file>

<file path=xl/sharedStrings.xml><?xml version="1.0" encoding="utf-8"?>
<sst xmlns="http://schemas.openxmlformats.org/spreadsheetml/2006/main" count="614" uniqueCount="494">
  <si>
    <t>Central Service Departments</t>
  </si>
  <si>
    <t>Dept No</t>
  </si>
  <si>
    <t>Total Allocated Costs</t>
  </si>
  <si>
    <t>Final Costs</t>
  </si>
  <si>
    <t>Fixed Costs</t>
  </si>
  <si>
    <t>Grantee Department</t>
  </si>
  <si>
    <t>Disallowed / Capitalized</t>
  </si>
  <si>
    <t>Total Allocated Cost</t>
  </si>
  <si>
    <t>Central Service Department</t>
  </si>
  <si>
    <t>Expenditures</t>
  </si>
  <si>
    <t>Cost Adjustments</t>
  </si>
  <si>
    <t>Direct Billings</t>
  </si>
  <si>
    <t>Carry Forward</t>
  </si>
  <si>
    <t>Actual Costs with Carry Forward</t>
  </si>
  <si>
    <t>Cost with Carry Forward</t>
  </si>
  <si>
    <t>Total Allocated Costs with Carry Forward</t>
  </si>
  <si>
    <t>Incoming Costs Allocated to Genral Government</t>
  </si>
  <si>
    <t>Equipment Use Charge</t>
  </si>
  <si>
    <t>Department of Administration</t>
  </si>
  <si>
    <t>Office of the Inspector General</t>
  </si>
  <si>
    <t>State of Indiana</t>
  </si>
  <si>
    <t>State House</t>
  </si>
  <si>
    <t>Department Number</t>
  </si>
  <si>
    <t>Departmental Function</t>
  </si>
  <si>
    <t>Allocation Base</t>
  </si>
  <si>
    <t>General Government</t>
  </si>
  <si>
    <t>Capitalized Cost</t>
  </si>
  <si>
    <t>direct allocation to benefiting agency</t>
  </si>
  <si>
    <t>Allocation Units</t>
  </si>
  <si>
    <t>Indiana Government Center - North</t>
  </si>
  <si>
    <t>Indiana Government Center - South</t>
  </si>
  <si>
    <t>Washington St. Parking Garage (Garage #1)</t>
  </si>
  <si>
    <t>Senate Ave. Parking Garage (Garage #2)</t>
  </si>
  <si>
    <t>Logistics Support Warehouse</t>
  </si>
  <si>
    <t>545 McCarty St.</t>
  </si>
  <si>
    <t>IN Forensics &amp; Health Sciences Lab</t>
  </si>
  <si>
    <t>Indiana State Library</t>
  </si>
  <si>
    <t>Parking Facilities</t>
  </si>
  <si>
    <t>545 McCarty Street Facility</t>
  </si>
  <si>
    <t>Forensics &amp; Health Lab</t>
  </si>
  <si>
    <t>State Library</t>
  </si>
  <si>
    <t>Governor's Residence</t>
  </si>
  <si>
    <t>Central State Campus</t>
  </si>
  <si>
    <t>Preventative Maintenance</t>
  </si>
  <si>
    <t>Capital Projects</t>
  </si>
  <si>
    <t>Procurement Services</t>
  </si>
  <si>
    <t>State Personnel Services</t>
  </si>
  <si>
    <t>Employees Appeals Commission</t>
  </si>
  <si>
    <t>Forms Management</t>
  </si>
  <si>
    <t>Micrographics</t>
  </si>
  <si>
    <t>Records Management</t>
  </si>
  <si>
    <t>Archives</t>
  </si>
  <si>
    <t>County Records</t>
  </si>
  <si>
    <t>Warrant Processing and Reconciliation</t>
  </si>
  <si>
    <t>Report of Collections Processing</t>
  </si>
  <si>
    <t>Investment Management</t>
  </si>
  <si>
    <t>Operations</t>
  </si>
  <si>
    <t>Termination Leave</t>
  </si>
  <si>
    <t>Agency Liaison</t>
  </si>
  <si>
    <t>Centralized Accounting</t>
  </si>
  <si>
    <t>Board of Accounts</t>
  </si>
  <si>
    <t>ARRA Program Development &amp; Administration</t>
  </si>
  <si>
    <t>Tax &amp; Revenue</t>
  </si>
  <si>
    <t>Grants Management</t>
  </si>
  <si>
    <t>Ethics &amp; Legal</t>
  </si>
  <si>
    <t>Investigations</t>
  </si>
  <si>
    <t>Collections</t>
  </si>
  <si>
    <t>Medicaid Fraud Control Unit</t>
  </si>
  <si>
    <t>Legal Services</t>
  </si>
  <si>
    <t>State Police</t>
  </si>
  <si>
    <t>Direct Allocation to Operations Division</t>
  </si>
  <si>
    <t>Cost of Equipment Acquisitions</t>
  </si>
  <si>
    <t>Number of filled Positions Supervised</t>
  </si>
  <si>
    <t>Usable Square Feet occupied by agency</t>
  </si>
  <si>
    <t>average parking activity per agency</t>
  </si>
  <si>
    <t>Hours of Service per benefiting agency</t>
  </si>
  <si>
    <t>Number of Requisitions per benefiting agency</t>
  </si>
  <si>
    <t>Number of Merit and Non-Merit Positions per benefiting agency</t>
  </si>
  <si>
    <t>Number of Complaints Adjudicated</t>
  </si>
  <si>
    <t>weighted number of forms designed (3X), analyzed (2X), and other (1X)</t>
  </si>
  <si>
    <t>direct agency billings</t>
  </si>
  <si>
    <t>cubic feet of records stored</t>
  </si>
  <si>
    <t>weighted cubic feet of records and microfilm storage</t>
  </si>
  <si>
    <t>Number of Warrants Issued by Agency</t>
  </si>
  <si>
    <t>Number of Collections processed by agency</t>
  </si>
  <si>
    <t>Number of Transactions processed</t>
  </si>
  <si>
    <t>Amount of Termination Leave paid per agency</t>
  </si>
  <si>
    <t>Analyst hours per agency</t>
  </si>
  <si>
    <t>ARRA Funding by Agency</t>
  </si>
  <si>
    <t>Federal receipts per agency</t>
  </si>
  <si>
    <t>% level of effort per agency</t>
  </si>
  <si>
    <t>Collections by agency</t>
  </si>
  <si>
    <t>number of assigned parking spaces per benefiting agency</t>
  </si>
  <si>
    <t xml:space="preserve">IHFA                                    </t>
  </si>
  <si>
    <t xml:space="preserve">IDFA                                    </t>
  </si>
  <si>
    <t xml:space="preserve">ITFA                                    </t>
  </si>
  <si>
    <t xml:space="preserve">HISTORICAL SOCIETY 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</si>
  <si>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</si>
  <si>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</si>
  <si>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</si>
  <si>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>Economic Development Council</t>
  </si>
  <si>
    <t>IN Health &amp; Education Facilities Financing Auth</t>
  </si>
  <si>
    <t>IN Stadium &amp; Convention Bldg Auth</t>
  </si>
  <si>
    <t xml:space="preserve">ALL OTHER DEPTS                         </t>
  </si>
  <si>
    <t>BUILDING USE CHARGE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</si>
  <si>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</si>
  <si>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</si>
  <si>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</si>
  <si>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</si>
  <si>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</si>
  <si>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</si>
  <si>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</si>
  <si>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PUBLIC RECORDS COMMISSION</t>
  </si>
  <si>
    <t>TREASURER OF STATE</t>
  </si>
  <si>
    <t>AUDITOR OF STATE</t>
  </si>
  <si>
    <t>OFFICE OF MANAGEMENT AND BUDGET</t>
  </si>
  <si>
    <t>OFFICE OF FEDERAL GRANTS AND PROCUREMENT</t>
  </si>
  <si>
    <t>OFFICE OF THE INSPECTOR GENERAL</t>
  </si>
  <si>
    <t>ATTORNEY GENERAL</t>
  </si>
  <si>
    <t>CAPITOL POLICE</t>
  </si>
  <si>
    <t xml:space="preserve">00003 HOUSE                               </t>
  </si>
  <si>
    <t xml:space="preserve">00004 SENATE                              </t>
  </si>
  <si>
    <t xml:space="preserve">00015 LOBBY REG COMM                      </t>
  </si>
  <si>
    <t xml:space="preserve">00017 LSA                                 </t>
  </si>
  <si>
    <t xml:space="preserve">00022 SUPREME COURT                       </t>
  </si>
  <si>
    <t xml:space="preserve">00023 APPEALS                             </t>
  </si>
  <si>
    <t xml:space="preserve">00024 CLERK                               </t>
  </si>
  <si>
    <t xml:space="preserve">00026 JUDICIAL CTR                        </t>
  </si>
  <si>
    <t xml:space="preserve">00028 TAX COURT                           </t>
  </si>
  <si>
    <t xml:space="preserve">00030 GOVERNOR                            </t>
  </si>
  <si>
    <t xml:space="preserve">00032 ICJI                                </t>
  </si>
  <si>
    <t xml:space="preserve">00035 GOV CNCL DISB                       </t>
  </si>
  <si>
    <t>00036 Dept of Agriculture</t>
  </si>
  <si>
    <t xml:space="preserve">00038 Lt Governor                         </t>
  </si>
  <si>
    <t xml:space="preserve">00039 PA Council                          </t>
  </si>
  <si>
    <t xml:space="preserve">00040 SECRETARY OF ST                     </t>
  </si>
  <si>
    <t xml:space="preserve">00041 HAZARDOUS WASTE                     </t>
  </si>
  <si>
    <t xml:space="preserve">00042 VLNTRY ACTION                       </t>
  </si>
  <si>
    <t>00043 Protection &amp; Advocacy Comm</t>
  </si>
  <si>
    <t xml:space="preserve">00044 PROT &amp; ADV COMM                     </t>
  </si>
  <si>
    <t xml:space="preserve">00058 TBACO USE PRV BD                    </t>
  </si>
  <si>
    <t>00061 PITNEY-BOWES CENTRAL MAIL SERVICES</t>
  </si>
  <si>
    <t>00061 FLEET SERVICES</t>
  </si>
  <si>
    <t>00061 PITNEY-BOWES CENTRAL PRINTING SERVICES</t>
  </si>
  <si>
    <t xml:space="preserve">00061 STATIONARY STORES                   </t>
  </si>
  <si>
    <t>00061 Aviation Rotary Fund</t>
  </si>
  <si>
    <t xml:space="preserve">00063 ELECTION BD                         </t>
  </si>
  <si>
    <t xml:space="preserve">00064 PUBLIC ACCESS CNSLR                 </t>
  </si>
  <si>
    <t>00067 Office of Technology</t>
  </si>
  <si>
    <t>00070 State Personnel Department</t>
  </si>
  <si>
    <t>00070 SPD - HR Services Fund</t>
  </si>
  <si>
    <t xml:space="preserve">00070 SPD - HEALTH INS                    </t>
  </si>
  <si>
    <t xml:space="preserve">00071 SPD - DISABILITY                    </t>
  </si>
  <si>
    <t xml:space="preserve">00072 PERF                                </t>
  </si>
  <si>
    <t>00075 Inspector General</t>
  </si>
  <si>
    <t xml:space="preserve">00080 BD OF ACCOUNTS                      </t>
  </si>
  <si>
    <t>00081 Office of the Inspector General</t>
  </si>
  <si>
    <t xml:space="preserve">00090 REVENUE                             </t>
  </si>
  <si>
    <t xml:space="preserve">00100 STATE POLICE                        </t>
  </si>
  <si>
    <t xml:space="preserve">00102 LAW ENFCT ACDY                      </t>
  </si>
  <si>
    <t xml:space="preserve">00110 ADJ GENERAL                         </t>
  </si>
  <si>
    <t xml:space="preserve">00160 VET AFFAIRS                         </t>
  </si>
  <si>
    <t xml:space="preserve">00190 GAMING                              </t>
  </si>
  <si>
    <t xml:space="preserve">00195 GAMING RSRCH                        </t>
  </si>
  <si>
    <t xml:space="preserve">00200 URC                                 </t>
  </si>
  <si>
    <t xml:space="preserve">00205 UCC                                 </t>
  </si>
  <si>
    <t xml:space="preserve">00208 FIN INSTITUTIONS                    </t>
  </si>
  <si>
    <t xml:space="preserve">00210 INSURANCE                           </t>
  </si>
  <si>
    <t xml:space="preserve">00215 Lcl Govt Fin                        </t>
  </si>
  <si>
    <t xml:space="preserve">00217 TAX REVIEW                          </t>
  </si>
  <si>
    <t xml:space="preserve">00220 WORKERS COMP BD                     </t>
  </si>
  <si>
    <t xml:space="preserve">00225 LABOR                               </t>
  </si>
  <si>
    <t xml:space="preserve">00230 ALCOHOL &amp; TOBACCO                   </t>
  </si>
  <si>
    <t xml:space="preserve">00235 BMV                                 </t>
  </si>
  <si>
    <t xml:space="preserve">00245 PROF STDS BD                        </t>
  </si>
  <si>
    <t xml:space="preserve">00250 PROF LIC AGY                        </t>
  </si>
  <si>
    <t xml:space="preserve">00258 CIVIL RIGHTS                        </t>
  </si>
  <si>
    <t>00260 IN Economic Development Corp</t>
  </si>
  <si>
    <t>00261 IN Finance Authority</t>
  </si>
  <si>
    <t xml:space="preserve">00262 PORT COMM                           </t>
  </si>
  <si>
    <t>00263 HOUSING &amp; COMMUNITY DEV AUTH</t>
  </si>
  <si>
    <t xml:space="preserve">00265 HORSE RACING                        </t>
  </si>
  <si>
    <t xml:space="preserve">00275 HLTH PRF SRVC                       </t>
  </si>
  <si>
    <t xml:space="preserve">00285 PUBLIC SAFETY                       </t>
  </si>
  <si>
    <t xml:space="preserve">00286 INTGRTD PUB SFTY                    </t>
  </si>
  <si>
    <t xml:space="preserve">00300 DNR                                 </t>
  </si>
  <si>
    <t>00303 Indiana State Museum</t>
  </si>
  <si>
    <t xml:space="preserve">00305 FIRE &amp; BLDG                         </t>
  </si>
  <si>
    <t xml:space="preserve">00310 WHITE RIVER                         </t>
  </si>
  <si>
    <t xml:space="preserve">00315 WAR MEMORIALS                       </t>
  </si>
  <si>
    <t xml:space="preserve">00340 BMVC                                </t>
  </si>
  <si>
    <t xml:space="preserve">00351 Animal Health                       </t>
  </si>
  <si>
    <t>00385 IN Dept of Homeland Security</t>
  </si>
  <si>
    <t xml:space="preserve">00400 HEALTH                              </t>
  </si>
  <si>
    <t xml:space="preserve">00405 FSSA ADMIN                          </t>
  </si>
  <si>
    <t xml:space="preserve">00410 FSSA - DMHA                         </t>
  </si>
  <si>
    <t xml:space="preserve">00415 PSY CHILD CENTER                    </t>
  </si>
  <si>
    <t xml:space="preserve">00425 EVANSVILLE                          </t>
  </si>
  <si>
    <t xml:space="preserve">00430 MADISON                             </t>
  </si>
  <si>
    <t xml:space="preserve">00435 LOGANSPORT                          </t>
  </si>
  <si>
    <t xml:space="preserve">00440 RICHMOND                            </t>
  </si>
  <si>
    <t xml:space="preserve">00450 LARUE CARTER                        </t>
  </si>
  <si>
    <t xml:space="preserve">00460 NEW CASTLE                          </t>
  </si>
  <si>
    <t xml:space="preserve">00465 FT WAYNE                            </t>
  </si>
  <si>
    <t xml:space="preserve">00470 MUSCATATUCK                         </t>
  </si>
  <si>
    <t xml:space="preserve">00480 SILVERCREST                         </t>
  </si>
  <si>
    <t xml:space="preserve">00490 N INDIANA                           </t>
  </si>
  <si>
    <t xml:space="preserve">00495 IDEM                                </t>
  </si>
  <si>
    <t xml:space="preserve">00496 ENVIR ADJ                           </t>
  </si>
  <si>
    <t xml:space="preserve">00497 FSSA - DDRS                        </t>
  </si>
  <si>
    <t>00498 FSSA - Aging</t>
  </si>
  <si>
    <t>00500 FSSA - DFR</t>
  </si>
  <si>
    <t>00502 Dept of Child Services</t>
  </si>
  <si>
    <t>00503 FSSA - OMPP</t>
  </si>
  <si>
    <t xml:space="preserve">00505 ED EMP REL                          </t>
  </si>
  <si>
    <t xml:space="preserve">00510 DWD                                 </t>
  </si>
  <si>
    <t xml:space="preserve">00550 SCH BLIND                           </t>
  </si>
  <si>
    <t xml:space="preserve">00560 SCH DEAF                            </t>
  </si>
  <si>
    <t xml:space="preserve">00570 Veterans' Home                      </t>
  </si>
  <si>
    <t xml:space="preserve">00580 Soldiers &amp; Sailors                  </t>
  </si>
  <si>
    <t xml:space="preserve">00605 PUBLIC DEFENDER                     </t>
  </si>
  <si>
    <t xml:space="preserve">00610 Pub Def Cncl                        </t>
  </si>
  <si>
    <t xml:space="preserve">00615 CORRECTIONS                         </t>
  </si>
  <si>
    <t xml:space="preserve">00IDOC FACILITIES                         </t>
  </si>
  <si>
    <t xml:space="preserve">00700 EDUCATION                           </t>
  </si>
  <si>
    <t xml:space="preserve">00703 PROPRIETARY ED                      </t>
  </si>
  <si>
    <t xml:space="preserve">00705 IAC                                 </t>
  </si>
  <si>
    <t xml:space="preserve">00710 IVY TECH                            </t>
  </si>
  <si>
    <t xml:space="preserve">00715 SSAC                                </t>
  </si>
  <si>
    <t xml:space="preserve">00718 SCHOOL LUNCH                        </t>
  </si>
  <si>
    <t xml:space="preserve">00719 HIGHER ED                           </t>
  </si>
  <si>
    <t>00720 Off of Faith Based &amp; Comm Init</t>
  </si>
  <si>
    <t xml:space="preserve">00728 HRIC                                </t>
  </si>
  <si>
    <t xml:space="preserve">00730 LIBRARY                             </t>
  </si>
  <si>
    <t xml:space="preserve">00735 HIST BUREAU                         </t>
  </si>
  <si>
    <t xml:space="preserve">00740 TRF                                 </t>
  </si>
  <si>
    <t>00741 NW IN Regional Dev Authority</t>
  </si>
  <si>
    <t xml:space="preserve">00750 IU                                  </t>
  </si>
  <si>
    <t xml:space="preserve">00760 PURDUE                              </t>
  </si>
  <si>
    <t xml:space="preserve">00770 ISU                                 </t>
  </si>
  <si>
    <t xml:space="preserve">00775 USI                                 </t>
  </si>
  <si>
    <t xml:space="preserve">00780 BALL STATE                          </t>
  </si>
  <si>
    <t xml:space="preserve">00790 VINCENNES                           </t>
  </si>
  <si>
    <t xml:space="preserve">00800 INDOT                               </t>
  </si>
  <si>
    <t xml:space="preserve">00878 FAIR COMMISSION                     </t>
  </si>
  <si>
    <t>00003</t>
  </si>
  <si>
    <t>00004</t>
  </si>
  <si>
    <t>00015</t>
  </si>
  <si>
    <t>00017</t>
  </si>
  <si>
    <t>00022</t>
  </si>
  <si>
    <t>00023</t>
  </si>
  <si>
    <t>00024</t>
  </si>
  <si>
    <t>00026</t>
  </si>
  <si>
    <t>00028</t>
  </si>
  <si>
    <t>00030</t>
  </si>
  <si>
    <t>00032</t>
  </si>
  <si>
    <t>00035</t>
  </si>
  <si>
    <t>00036</t>
  </si>
  <si>
    <t>00038</t>
  </si>
  <si>
    <t>00039</t>
  </si>
  <si>
    <t>00040</t>
  </si>
  <si>
    <t>00041</t>
  </si>
  <si>
    <t>00042</t>
  </si>
  <si>
    <t>00043</t>
  </si>
  <si>
    <t>00044</t>
  </si>
  <si>
    <t>00058</t>
  </si>
  <si>
    <t>00061</t>
  </si>
  <si>
    <t>00063</t>
  </si>
  <si>
    <t>00064</t>
  </si>
  <si>
    <t>00067</t>
  </si>
  <si>
    <t>00070</t>
  </si>
  <si>
    <t>00071</t>
  </si>
  <si>
    <t>00072</t>
  </si>
  <si>
    <t>00075</t>
  </si>
  <si>
    <t>00080</t>
  </si>
  <si>
    <t>00081</t>
  </si>
  <si>
    <t>00090</t>
  </si>
  <si>
    <t>00100</t>
  </si>
  <si>
    <t>00102</t>
  </si>
  <si>
    <t>00110</t>
  </si>
  <si>
    <t>00160</t>
  </si>
  <si>
    <t>00190</t>
  </si>
  <si>
    <t>00195</t>
  </si>
  <si>
    <t>00200</t>
  </si>
  <si>
    <t>00205</t>
  </si>
  <si>
    <t>00208</t>
  </si>
  <si>
    <t>00210</t>
  </si>
  <si>
    <t>00215</t>
  </si>
  <si>
    <t>00217</t>
  </si>
  <si>
    <t>00220</t>
  </si>
  <si>
    <t>00225</t>
  </si>
  <si>
    <t>00230</t>
  </si>
  <si>
    <t>00235</t>
  </si>
  <si>
    <t>00245</t>
  </si>
  <si>
    <t>00250</t>
  </si>
  <si>
    <t>00258</t>
  </si>
  <si>
    <t>00260</t>
  </si>
  <si>
    <t>00261</t>
  </si>
  <si>
    <t>00262</t>
  </si>
  <si>
    <t>00263</t>
  </si>
  <si>
    <t>00265</t>
  </si>
  <si>
    <t>00275</t>
  </si>
  <si>
    <t>00285</t>
  </si>
  <si>
    <t>00286</t>
  </si>
  <si>
    <t>00300</t>
  </si>
  <si>
    <t>00303</t>
  </si>
  <si>
    <t>00305</t>
  </si>
  <si>
    <t>00310</t>
  </si>
  <si>
    <t>00315</t>
  </si>
  <si>
    <t>00340</t>
  </si>
  <si>
    <t>00351</t>
  </si>
  <si>
    <t>00385</t>
  </si>
  <si>
    <t>00400</t>
  </si>
  <si>
    <t>00405</t>
  </si>
  <si>
    <t>00410</t>
  </si>
  <si>
    <t>00415</t>
  </si>
  <si>
    <t>00425</t>
  </si>
  <si>
    <t>00430</t>
  </si>
  <si>
    <t>00435</t>
  </si>
  <si>
    <t>00440</t>
  </si>
  <si>
    <t>00450</t>
  </si>
  <si>
    <t>00460</t>
  </si>
  <si>
    <t>00465</t>
  </si>
  <si>
    <t>00470</t>
  </si>
  <si>
    <t>00480</t>
  </si>
  <si>
    <t>00490</t>
  </si>
  <si>
    <t>00495</t>
  </si>
  <si>
    <t>00496</t>
  </si>
  <si>
    <t>00497</t>
  </si>
  <si>
    <t>00498</t>
  </si>
  <si>
    <t>00500</t>
  </si>
  <si>
    <t>00502</t>
  </si>
  <si>
    <t>00503</t>
  </si>
  <si>
    <t>00505</t>
  </si>
  <si>
    <t>00510</t>
  </si>
  <si>
    <t>00550</t>
  </si>
  <si>
    <t>00560</t>
  </si>
  <si>
    <t>00570</t>
  </si>
  <si>
    <t>00580</t>
  </si>
  <si>
    <t>00605</t>
  </si>
  <si>
    <t>00610</t>
  </si>
  <si>
    <t>00615</t>
  </si>
  <si>
    <t>00IDO</t>
  </si>
  <si>
    <t>00700</t>
  </si>
  <si>
    <t>00703</t>
  </si>
  <si>
    <t>00705</t>
  </si>
  <si>
    <t>00710</t>
  </si>
  <si>
    <t>00715</t>
  </si>
  <si>
    <t>00718</t>
  </si>
  <si>
    <t>00719</t>
  </si>
  <si>
    <t>00720</t>
  </si>
  <si>
    <t>00728</t>
  </si>
  <si>
    <t>00730</t>
  </si>
  <si>
    <t>00735</t>
  </si>
  <si>
    <t>00740</t>
  </si>
  <si>
    <t>00741</t>
  </si>
  <si>
    <t>00750</t>
  </si>
  <si>
    <t>00760</t>
  </si>
  <si>
    <t>00770</t>
  </si>
  <si>
    <t>00775</t>
  </si>
  <si>
    <t>00780</t>
  </si>
  <si>
    <t>00790</t>
  </si>
  <si>
    <t>00800</t>
  </si>
  <si>
    <t>00878</t>
  </si>
  <si>
    <t xml:space="preserve">HOUSE                               </t>
  </si>
  <si>
    <t xml:space="preserve">SENATE                              </t>
  </si>
  <si>
    <t xml:space="preserve">LOBBY REG COMM                      </t>
  </si>
  <si>
    <t xml:space="preserve">LSA                                 </t>
  </si>
  <si>
    <t xml:space="preserve">SUPREME COURT                       </t>
  </si>
  <si>
    <t xml:space="preserve">APPEALS                             </t>
  </si>
  <si>
    <t xml:space="preserve">CLERK                               </t>
  </si>
  <si>
    <t xml:space="preserve">JUDICIAL CTR                        </t>
  </si>
  <si>
    <t xml:space="preserve">TAX COURT                           </t>
  </si>
  <si>
    <t xml:space="preserve">GOVERNOR                            </t>
  </si>
  <si>
    <t xml:space="preserve">ICJI                                </t>
  </si>
  <si>
    <t xml:space="preserve">GOV CNCL DISB                       </t>
  </si>
  <si>
    <t>Dept of Agriculture</t>
  </si>
  <si>
    <t xml:space="preserve">Lt Governor                         </t>
  </si>
  <si>
    <t xml:space="preserve">PA Council                          </t>
  </si>
  <si>
    <t xml:space="preserve">SECRETARY OF ST                     </t>
  </si>
  <si>
    <t xml:space="preserve">HAZARDOUS WASTE                     </t>
  </si>
  <si>
    <t xml:space="preserve">VLNTRY ACTION                       </t>
  </si>
  <si>
    <t>Protection &amp; Advocacy Comm</t>
  </si>
  <si>
    <t xml:space="preserve">PROT &amp; ADV COMM                     </t>
  </si>
  <si>
    <t xml:space="preserve">TBACO USE PRV BD                    </t>
  </si>
  <si>
    <t>PITNEY-BOWES CENTRAL MAIL SERVICES</t>
  </si>
  <si>
    <t>FLEET SERVICES</t>
  </si>
  <si>
    <t>PITNEY-BOWES CENTRAL PRINTING SERVICES</t>
  </si>
  <si>
    <t xml:space="preserve">STATIONARY STORES                   </t>
  </si>
  <si>
    <t>Aviation Rotary Fund</t>
  </si>
  <si>
    <t xml:space="preserve">ELECTION BD                         </t>
  </si>
  <si>
    <t xml:space="preserve">PUBLIC ACCESS CNSLR                 </t>
  </si>
  <si>
    <t>Office of Technology</t>
  </si>
  <si>
    <t>State Personnel Department</t>
  </si>
  <si>
    <t>SPD - HR Services Fund</t>
  </si>
  <si>
    <t xml:space="preserve">SPD - HEALTH INS                    </t>
  </si>
  <si>
    <t xml:space="preserve">SPD - DISABILITY                    </t>
  </si>
  <si>
    <t xml:space="preserve">PERF                                </t>
  </si>
  <si>
    <t>Inspector General</t>
  </si>
  <si>
    <t xml:space="preserve">BD OF ACCOUNTS                      </t>
  </si>
  <si>
    <t xml:space="preserve">REVENUE                             </t>
  </si>
  <si>
    <t xml:space="preserve">STATE POLICE                        </t>
  </si>
  <si>
    <t xml:space="preserve">LAW ENFCT ACDY                      </t>
  </si>
  <si>
    <t xml:space="preserve">ADJ GENERAL                         </t>
  </si>
  <si>
    <t xml:space="preserve">VET AFFAIRS                         </t>
  </si>
  <si>
    <t xml:space="preserve">GAMING                              </t>
  </si>
  <si>
    <t xml:space="preserve">GAMING RSRCH                        </t>
  </si>
  <si>
    <t xml:space="preserve">URC                                 </t>
  </si>
  <si>
    <t xml:space="preserve">UCC                                 </t>
  </si>
  <si>
    <t xml:space="preserve">FIN INSTITUTIONS                    </t>
  </si>
  <si>
    <t xml:space="preserve">INSURANCE                           </t>
  </si>
  <si>
    <t xml:space="preserve">Lcl Govt Fin                        </t>
  </si>
  <si>
    <t xml:space="preserve">TAX REVIEW                          </t>
  </si>
  <si>
    <t xml:space="preserve">WORKERS COMP BD                     </t>
  </si>
  <si>
    <t xml:space="preserve">LABOR                               </t>
  </si>
  <si>
    <t xml:space="preserve">ALCOHOL &amp; TOBACCO                   </t>
  </si>
  <si>
    <t xml:space="preserve">BMV                                 </t>
  </si>
  <si>
    <t xml:space="preserve">PROF STDS BD                        </t>
  </si>
  <si>
    <t xml:space="preserve">PROF LIC AGY                        </t>
  </si>
  <si>
    <t xml:space="preserve">CIVIL RIGHTS                        </t>
  </si>
  <si>
    <t>IN Economic Development Corp</t>
  </si>
  <si>
    <t>IN Finance Authority</t>
  </si>
  <si>
    <t xml:space="preserve">PORT COMM                           </t>
  </si>
  <si>
    <t>HOUSING &amp; COMMUNITY DEV AUTH</t>
  </si>
  <si>
    <t xml:space="preserve">HORSE RACING                        </t>
  </si>
  <si>
    <t xml:space="preserve">HLTH PRF SRVC                       </t>
  </si>
  <si>
    <t xml:space="preserve">PUBLIC SAFETY                       </t>
  </si>
  <si>
    <t xml:space="preserve">INTGRTD PUB SFTY                    </t>
  </si>
  <si>
    <t xml:space="preserve">DNR                                 </t>
  </si>
  <si>
    <t>Indiana State Museum</t>
  </si>
  <si>
    <t xml:space="preserve">FIRE &amp; BLDG                         </t>
  </si>
  <si>
    <t xml:space="preserve">WHITE RIVER                         </t>
  </si>
  <si>
    <t xml:space="preserve">WAR MEMORIALS                       </t>
  </si>
  <si>
    <t xml:space="preserve">BMVC                                </t>
  </si>
  <si>
    <t xml:space="preserve">Animal Health                       </t>
  </si>
  <si>
    <t>IN Dept of Homeland Security</t>
  </si>
  <si>
    <t xml:space="preserve">HEALTH                              </t>
  </si>
  <si>
    <t xml:space="preserve">FSSA ADMIN                          </t>
  </si>
  <si>
    <t xml:space="preserve">FSSA - DMHA                         </t>
  </si>
  <si>
    <t xml:space="preserve">PSY CHILD CENTER                    </t>
  </si>
  <si>
    <t xml:space="preserve">EVANSVILLE                          </t>
  </si>
  <si>
    <t xml:space="preserve">MADISON                             </t>
  </si>
  <si>
    <t xml:space="preserve">LOGANSPORT                          </t>
  </si>
  <si>
    <t xml:space="preserve">RICHMOND                            </t>
  </si>
  <si>
    <t xml:space="preserve">LARUE CARTER                        </t>
  </si>
  <si>
    <t xml:space="preserve">NEW CASTLE                          </t>
  </si>
  <si>
    <t xml:space="preserve">FT WAYNE                            </t>
  </si>
  <si>
    <t xml:space="preserve">MUSCATATUCK                         </t>
  </si>
  <si>
    <t xml:space="preserve">SILVERCREST                         </t>
  </si>
  <si>
    <t xml:space="preserve">N INDIANA                           </t>
  </si>
  <si>
    <t xml:space="preserve">IDEM                                </t>
  </si>
  <si>
    <t xml:space="preserve">ENVIR ADJ                           </t>
  </si>
  <si>
    <t xml:space="preserve">FSSA - DDRS                        </t>
  </si>
  <si>
    <t>FSSA - Aging</t>
  </si>
  <si>
    <t>FSSA - DFR</t>
  </si>
  <si>
    <t>Dept of Child Services</t>
  </si>
  <si>
    <t>FSSA - OMPP</t>
  </si>
  <si>
    <t xml:space="preserve">ED EMP REL                          </t>
  </si>
  <si>
    <t xml:space="preserve">DWD                                 </t>
  </si>
  <si>
    <t xml:space="preserve">SCH BLIND                           </t>
  </si>
  <si>
    <t xml:space="preserve">SCH DEAF                            </t>
  </si>
  <si>
    <t xml:space="preserve">Veterans' Home                      </t>
  </si>
  <si>
    <t xml:space="preserve">Soldiers &amp; Sailors                  </t>
  </si>
  <si>
    <t xml:space="preserve">PUBLIC DEFENDER                     </t>
  </si>
  <si>
    <t xml:space="preserve">Pub Def Cncl                        </t>
  </si>
  <si>
    <t xml:space="preserve">CORRECTIONS                         </t>
  </si>
  <si>
    <t xml:space="preserve"> FACILITIES                         </t>
  </si>
  <si>
    <t xml:space="preserve">EDUCATION                           </t>
  </si>
  <si>
    <t xml:space="preserve">PROPRIETARY ED                      </t>
  </si>
  <si>
    <t xml:space="preserve">IAC                                 </t>
  </si>
  <si>
    <t xml:space="preserve">IVY TECH                            </t>
  </si>
  <si>
    <t xml:space="preserve">SSAC                                </t>
  </si>
  <si>
    <t xml:space="preserve">SCHOOL LUNCH                        </t>
  </si>
  <si>
    <t xml:space="preserve">HIGHER ED                           </t>
  </si>
  <si>
    <t>Off of Faith Based &amp; Comm Init</t>
  </si>
  <si>
    <t xml:space="preserve">HRIC                                </t>
  </si>
  <si>
    <t xml:space="preserve">LIBRARY                             </t>
  </si>
  <si>
    <t xml:space="preserve">HIST BUREAU                         </t>
  </si>
  <si>
    <t xml:space="preserve">TRF                                 </t>
  </si>
  <si>
    <t>NW IN Regional Dev Authority</t>
  </si>
  <si>
    <t xml:space="preserve">IU                                  </t>
  </si>
  <si>
    <t xml:space="preserve">PURDUE                              </t>
  </si>
  <si>
    <t xml:space="preserve">ISU                                 </t>
  </si>
  <si>
    <t xml:space="preserve">USI                                 </t>
  </si>
  <si>
    <t xml:space="preserve">BALL STATE                          </t>
  </si>
  <si>
    <t xml:space="preserve">VINCENNES                           </t>
  </si>
  <si>
    <t xml:space="preserve">INDOT                               </t>
  </si>
  <si>
    <t xml:space="preserve">FAIR COMMISSION                     </t>
  </si>
  <si>
    <t>Statewide Cost Allocation Plan</t>
  </si>
  <si>
    <t>Summary of Allocated Costs</t>
  </si>
  <si>
    <t>Based on Actual Costs For the Year Ended June 30, 2011</t>
  </si>
  <si>
    <t>Schedule of Fixed Costs</t>
  </si>
  <si>
    <t>Schedule of Departmental Costs</t>
  </si>
  <si>
    <t>Allocation Basis Summary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</si>
</sst>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u/>
      <sz val="10"/>
      <name val="Book Antiqua"/>
      <family val="1"/>
    </font>
    <font>
      <b/>
      <u/>
      <sz val="10"/>
      <name val="Book Antiqua"/>
      <family val="1"/>
    </font>
    <font>
      <b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2" fontId="4" fillId="0" borderId="0" xfId="0" applyNumberFormat="1" applyFont="1"/>
    <xf numFmtId="42" fontId="4" fillId="0" borderId="4" xfId="0" applyNumberFormat="1" applyFont="1" applyBorder="1"/>
    <xf numFmtId="41" fontId="4" fillId="0" borderId="0" xfId="0" applyNumberFormat="1" applyFont="1"/>
    <xf numFmtId="41" fontId="4" fillId="0" borderId="4" xfId="0" applyNumberFormat="1" applyFont="1" applyBorder="1"/>
    <xf numFmtId="41" fontId="4" fillId="0" borderId="1" xfId="0" applyNumberFormat="1" applyFont="1" applyBorder="1"/>
    <xf numFmtId="41" fontId="4" fillId="0" borderId="5" xfId="0" applyNumberFormat="1" applyFont="1" applyBorder="1"/>
    <xf numFmtId="42" fontId="4" fillId="0" borderId="3" xfId="0" applyNumberFormat="1" applyFont="1" applyBorder="1"/>
    <xf numFmtId="42" fontId="4" fillId="0" borderId="2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2" fontId="3" fillId="0" borderId="0" xfId="0" applyNumberFormat="1" applyFont="1"/>
    <xf numFmtId="41" fontId="3" fillId="0" borderId="0" xfId="0" applyNumberFormat="1" applyFont="1"/>
    <xf numFmtId="42" fontId="3" fillId="0" borderId="3" xfId="0" applyNumberFormat="1" applyFont="1" applyBorder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41" fontId="3" fillId="0" borderId="1" xfId="0" applyNumberFormat="1" applyFont="1" applyBorder="1"/>
    <xf numFmtId="41" fontId="4" fillId="0" borderId="0" xfId="0" applyNumberFormat="1" applyFont="1" applyBorder="1"/>
    <xf numFmtId="41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2" fontId="3" fillId="0" borderId="2" xfId="0" applyNumberFormat="1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0" xfId="3" applyFont="1"/>
    <xf numFmtId="0" fontId="4" fillId="0" borderId="0" xfId="3" applyFont="1" applyAlignment="1">
      <alignment vertical="top"/>
    </xf>
    <xf numFmtId="0" fontId="3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3" fillId="0" borderId="0" xfId="3" applyFont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>
      <alignment wrapText="1"/>
    </xf>
    <xf numFmtId="0" fontId="4" fillId="0" borderId="0" xfId="3" applyFont="1" applyBorder="1"/>
    <xf numFmtId="0" fontId="4" fillId="0" borderId="0" xfId="3" applyFont="1" applyBorder="1" applyAlignment="1">
      <alignment vertical="top"/>
    </xf>
    <xf numFmtId="0" fontId="3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Border="1" applyAlignment="1">
      <alignment vertical="top"/>
    </xf>
    <xf numFmtId="0" fontId="4" fillId="0" borderId="0" xfId="3" applyFont="1" applyBorder="1" applyAlignment="1">
      <alignment wrapText="1"/>
    </xf>
    <xf numFmtId="0" fontId="4" fillId="0" borderId="0" xfId="3" applyFont="1" applyFill="1" applyAlignment="1">
      <alignment horizontal="center"/>
    </xf>
    <xf numFmtId="43" fontId="4" fillId="0" borderId="0" xfId="3" applyNumberFormat="1" applyFont="1" applyAlignment="1">
      <alignment vertical="top"/>
    </xf>
    <xf numFmtId="0" fontId="4" fillId="0" borderId="0" xfId="3" applyFont="1" applyAlignment="1">
      <alignment horizontal="left" wrapText="1"/>
    </xf>
    <xf numFmtId="0" fontId="3" fillId="0" borderId="0" xfId="3" applyFont="1" applyFill="1" applyAlignment="1">
      <alignment horizontal="center"/>
    </xf>
    <xf numFmtId="43" fontId="3" fillId="0" borderId="0" xfId="3" applyNumberFormat="1" applyFont="1" applyBorder="1" applyAlignment="1">
      <alignment wrapText="1"/>
    </xf>
    <xf numFmtId="0" fontId="3" fillId="0" borderId="0" xfId="3" applyFont="1" applyAlignment="1">
      <alignment vertical="top"/>
    </xf>
    <xf numFmtId="0" fontId="4" fillId="0" borderId="0" xfId="3" applyFont="1" applyAlignment="1">
      <alignment horizontal="right" wrapText="1"/>
    </xf>
    <xf numFmtId="43" fontId="3" fillId="0" borderId="0" xfId="3" applyNumberFormat="1" applyFont="1" applyBorder="1" applyAlignment="1">
      <alignment horizontal="right" wrapText="1"/>
    </xf>
    <xf numFmtId="0" fontId="3" fillId="0" borderId="0" xfId="3" applyFont="1" applyAlignment="1">
      <alignment horizontal="right" wrapText="1"/>
    </xf>
    <xf numFmtId="165" fontId="4" fillId="0" borderId="0" xfId="1" applyNumberFormat="1" applyFont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4" fontId="4" fillId="0" borderId="0" xfId="2" applyNumberFormat="1" applyFont="1" applyAlignment="1">
      <alignment horizontal="right" wrapText="1"/>
    </xf>
    <xf numFmtId="0" fontId="7" fillId="0" borderId="7" xfId="0" applyFont="1" applyBorder="1"/>
    <xf numFmtId="0" fontId="3" fillId="0" borderId="0" xfId="0" applyFont="1" applyBorder="1"/>
    <xf numFmtId="0" fontId="7" fillId="0" borderId="6" xfId="0" applyFont="1" applyBorder="1"/>
    <xf numFmtId="0" fontId="3" fillId="0" borderId="1" xfId="0" applyFont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%20L.%20Bower\My%20Documents\A-Work\IN%20SWCAP\SWCAP%2008\INSW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%20L.%20Bower\My%20Documents\A-Work\IN%20SWCAP\SWCAP%2008\Department%20of%20Administration\PROJECTS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SWCAP96\INSWCA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Proje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0"/>
      <sheetData sheetId="1"/>
      <sheetData sheetId="2" refreshError="1">
        <row r="93">
          <cell r="B93" t="str">
            <v>Senate Avenue Parking Garage (Garage #2)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8"/>
  <sheetViews>
    <sheetView tabSelected="1" zoomScale="75" workbookViewId="0">
      <pane xSplit="2" ySplit="9" topLeftCell="C10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ColWidth="15.28515625" defaultRowHeight="15"/>
  <cols>
    <col min="1" max="1" width="9.42578125" style="1" customWidth="1"/>
    <col min="2" max="2" width="56.5703125" style="1" bestFit="1" customWidth="1"/>
    <col min="3" max="3" width="3.42578125" style="1" customWidth="1"/>
    <col min="4" max="105" width="15.28515625" style="1"/>
    <col min="106" max="106" width="16.85546875" style="1" customWidth="1"/>
    <col min="107" max="139" width="15.28515625" style="1"/>
    <col min="140" max="140" width="2.140625" style="1" customWidth="1"/>
    <col min="141" max="141" width="17.85546875" style="26" bestFit="1" customWidth="1"/>
    <col min="142" max="16384" width="15.28515625" style="1"/>
  </cols>
  <sheetData>
    <row r="1" spans="1:141" ht="16.5">
      <c r="A1" s="6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64"/>
    </row>
    <row r="2" spans="1:141" ht="16.5">
      <c r="A2" s="63" t="s">
        <v>488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64"/>
    </row>
    <row r="3" spans="1:141" ht="16.5">
      <c r="A3" s="63" t="s">
        <v>489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64"/>
    </row>
    <row r="4" spans="1:141" ht="16.5">
      <c r="A4" s="65" t="s">
        <v>490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66"/>
      <c r="EJ4" s="66"/>
      <c r="EK4" s="66"/>
    </row>
    <row r="5" spans="1:141">
      <c r="A5" s="26"/>
      <c r="EI5" s="26"/>
    </row>
    <row r="6" spans="1:141">
      <c r="C6" s="34"/>
    </row>
    <row r="7" spans="1:141">
      <c r="C7" s="34"/>
    </row>
    <row r="8" spans="1:141">
      <c r="C8" s="34"/>
      <c r="D8" s="61" t="s">
        <v>245</v>
      </c>
      <c r="E8" s="61" t="s">
        <v>246</v>
      </c>
      <c r="F8" s="61" t="s">
        <v>247</v>
      </c>
      <c r="G8" s="61" t="s">
        <v>248</v>
      </c>
      <c r="H8" s="61" t="s">
        <v>249</v>
      </c>
      <c r="I8" s="61" t="s">
        <v>250</v>
      </c>
      <c r="J8" s="61" t="s">
        <v>251</v>
      </c>
      <c r="K8" s="61" t="s">
        <v>252</v>
      </c>
      <c r="L8" s="61" t="s">
        <v>253</v>
      </c>
      <c r="M8" s="61" t="s">
        <v>254</v>
      </c>
      <c r="N8" s="61" t="s">
        <v>255</v>
      </c>
      <c r="O8" s="61" t="s">
        <v>256</v>
      </c>
      <c r="P8" s="61" t="s">
        <v>257</v>
      </c>
      <c r="Q8" s="61" t="s">
        <v>258</v>
      </c>
      <c r="R8" s="61" t="s">
        <v>259</v>
      </c>
      <c r="S8" s="61" t="s">
        <v>260</v>
      </c>
      <c r="T8" s="61" t="s">
        <v>261</v>
      </c>
      <c r="U8" s="61" t="s">
        <v>262</v>
      </c>
      <c r="V8" s="61" t="s">
        <v>263</v>
      </c>
      <c r="W8" s="61" t="s">
        <v>264</v>
      </c>
      <c r="X8" s="61" t="s">
        <v>265</v>
      </c>
      <c r="Y8" s="61" t="s">
        <v>266</v>
      </c>
      <c r="Z8" s="61" t="s">
        <v>266</v>
      </c>
      <c r="AA8" s="61" t="s">
        <v>266</v>
      </c>
      <c r="AB8" s="61" t="s">
        <v>266</v>
      </c>
      <c r="AC8" s="61" t="s">
        <v>266</v>
      </c>
      <c r="AD8" s="61" t="s">
        <v>267</v>
      </c>
      <c r="AE8" s="61" t="s">
        <v>268</v>
      </c>
      <c r="AF8" s="61" t="s">
        <v>269</v>
      </c>
      <c r="AG8" s="61" t="s">
        <v>270</v>
      </c>
      <c r="AH8" s="61" t="s">
        <v>270</v>
      </c>
      <c r="AI8" s="61" t="s">
        <v>270</v>
      </c>
      <c r="AJ8" s="61" t="s">
        <v>271</v>
      </c>
      <c r="AK8" s="61" t="s">
        <v>272</v>
      </c>
      <c r="AL8" s="61" t="s">
        <v>273</v>
      </c>
      <c r="AM8" s="61" t="s">
        <v>274</v>
      </c>
      <c r="AN8" s="61" t="s">
        <v>275</v>
      </c>
      <c r="AO8" s="61" t="s">
        <v>276</v>
      </c>
      <c r="AP8" s="61" t="s">
        <v>277</v>
      </c>
      <c r="AQ8" s="61" t="s">
        <v>278</v>
      </c>
      <c r="AR8" s="61" t="s">
        <v>279</v>
      </c>
      <c r="AS8" s="61" t="s">
        <v>280</v>
      </c>
      <c r="AT8" s="61" t="s">
        <v>281</v>
      </c>
      <c r="AU8" s="61" t="s">
        <v>282</v>
      </c>
      <c r="AV8" s="61" t="s">
        <v>283</v>
      </c>
      <c r="AW8" s="61" t="s">
        <v>284</v>
      </c>
      <c r="AX8" s="61" t="s">
        <v>285</v>
      </c>
      <c r="AY8" s="61" t="s">
        <v>286</v>
      </c>
      <c r="AZ8" s="61" t="s">
        <v>287</v>
      </c>
      <c r="BA8" s="61" t="s">
        <v>288</v>
      </c>
      <c r="BB8" s="61" t="s">
        <v>289</v>
      </c>
      <c r="BC8" s="61" t="s">
        <v>290</v>
      </c>
      <c r="BD8" s="61" t="s">
        <v>291</v>
      </c>
      <c r="BE8" s="61" t="s">
        <v>292</v>
      </c>
      <c r="BF8" s="61" t="s">
        <v>293</v>
      </c>
      <c r="BG8" s="61" t="s">
        <v>294</v>
      </c>
      <c r="BH8" s="61" t="s">
        <v>295</v>
      </c>
      <c r="BI8" s="61" t="s">
        <v>296</v>
      </c>
      <c r="BJ8" s="61" t="s">
        <v>297</v>
      </c>
      <c r="BK8" s="61" t="s">
        <v>298</v>
      </c>
      <c r="BL8" s="61" t="s">
        <v>299</v>
      </c>
      <c r="BM8" s="61" t="s">
        <v>300</v>
      </c>
      <c r="BN8" s="61" t="s">
        <v>301</v>
      </c>
      <c r="BO8" s="61" t="s">
        <v>302</v>
      </c>
      <c r="BP8" s="61" t="s">
        <v>303</v>
      </c>
      <c r="BQ8" s="61" t="s">
        <v>304</v>
      </c>
      <c r="BR8" s="61" t="s">
        <v>305</v>
      </c>
      <c r="BS8" s="61" t="s">
        <v>306</v>
      </c>
      <c r="BT8" s="61" t="s">
        <v>307</v>
      </c>
      <c r="BU8" s="61" t="s">
        <v>308</v>
      </c>
      <c r="BV8" s="61" t="s">
        <v>309</v>
      </c>
      <c r="BW8" s="61" t="s">
        <v>310</v>
      </c>
      <c r="BX8" s="61" t="s">
        <v>311</v>
      </c>
      <c r="BY8" s="61" t="s">
        <v>312</v>
      </c>
      <c r="BZ8" s="61" t="s">
        <v>313</v>
      </c>
      <c r="CA8" s="61" t="s">
        <v>314</v>
      </c>
      <c r="CB8" s="61" t="s">
        <v>315</v>
      </c>
      <c r="CC8" s="61" t="s">
        <v>316</v>
      </c>
      <c r="CD8" s="61" t="s">
        <v>317</v>
      </c>
      <c r="CE8" s="61" t="s">
        <v>318</v>
      </c>
      <c r="CF8" s="61" t="s">
        <v>319</v>
      </c>
      <c r="CG8" s="61" t="s">
        <v>320</v>
      </c>
      <c r="CH8" s="61" t="s">
        <v>321</v>
      </c>
      <c r="CI8" s="61" t="s">
        <v>322</v>
      </c>
      <c r="CJ8" s="61" t="s">
        <v>323</v>
      </c>
      <c r="CK8" s="61" t="s">
        <v>324</v>
      </c>
      <c r="CL8" s="61" t="s">
        <v>325</v>
      </c>
      <c r="CM8" s="61" t="s">
        <v>326</v>
      </c>
      <c r="CN8" s="61" t="s">
        <v>327</v>
      </c>
      <c r="CO8" s="61" t="s">
        <v>328</v>
      </c>
      <c r="CP8" s="61" t="s">
        <v>329</v>
      </c>
      <c r="CQ8" s="61" t="s">
        <v>330</v>
      </c>
      <c r="CR8" s="61" t="s">
        <v>331</v>
      </c>
      <c r="CS8" s="61" t="s">
        <v>332</v>
      </c>
      <c r="CT8" s="61" t="s">
        <v>333</v>
      </c>
      <c r="CU8" s="61" t="s">
        <v>334</v>
      </c>
      <c r="CV8" s="61" t="s">
        <v>335</v>
      </c>
      <c r="CW8" s="61" t="s">
        <v>336</v>
      </c>
      <c r="CX8" s="61" t="s">
        <v>337</v>
      </c>
      <c r="CY8" s="61" t="s">
        <v>338</v>
      </c>
      <c r="CZ8" s="61" t="s">
        <v>339</v>
      </c>
      <c r="DA8" s="61" t="s">
        <v>340</v>
      </c>
      <c r="DB8" s="61" t="s">
        <v>341</v>
      </c>
      <c r="DC8" s="61" t="s">
        <v>342</v>
      </c>
      <c r="DD8" s="61" t="s">
        <v>343</v>
      </c>
      <c r="DE8" s="61" t="s">
        <v>344</v>
      </c>
      <c r="DF8" s="61" t="s">
        <v>345</v>
      </c>
      <c r="DG8" s="61" t="s">
        <v>346</v>
      </c>
      <c r="DH8" s="61" t="s">
        <v>347</v>
      </c>
      <c r="DI8" s="61" t="s">
        <v>348</v>
      </c>
      <c r="DJ8" s="61" t="s">
        <v>349</v>
      </c>
      <c r="DK8" s="61" t="s">
        <v>350</v>
      </c>
      <c r="DL8" s="61" t="s">
        <v>351</v>
      </c>
      <c r="DM8" s="61" t="s">
        <v>352</v>
      </c>
      <c r="DN8" s="61" t="s">
        <v>353</v>
      </c>
      <c r="DO8" s="61" t="s">
        <v>354</v>
      </c>
      <c r="DP8" s="61" t="s">
        <v>355</v>
      </c>
      <c r="DQ8" s="61" t="s">
        <v>356</v>
      </c>
      <c r="DR8" s="61" t="s">
        <v>357</v>
      </c>
      <c r="DS8" s="61" t="s">
        <v>358</v>
      </c>
      <c r="DT8" s="61" t="s">
        <v>359</v>
      </c>
      <c r="DU8" s="61" t="s">
        <v>360</v>
      </c>
      <c r="DV8" s="61" t="s">
        <v>361</v>
      </c>
      <c r="DW8" s="61" t="s">
        <v>362</v>
      </c>
      <c r="DX8" s="61" t="s">
        <v>363</v>
      </c>
    </row>
    <row r="9" spans="1:141" ht="75">
      <c r="C9" s="35"/>
      <c r="D9" s="27" t="s">
        <v>364</v>
      </c>
      <c r="E9" s="27" t="s">
        <v>365</v>
      </c>
      <c r="F9" s="27" t="s">
        <v>366</v>
      </c>
      <c r="G9" s="27" t="s">
        <v>367</v>
      </c>
      <c r="H9" s="27" t="s">
        <v>368</v>
      </c>
      <c r="I9" s="27" t="s">
        <v>369</v>
      </c>
      <c r="J9" s="27" t="s">
        <v>370</v>
      </c>
      <c r="K9" s="27" t="s">
        <v>371</v>
      </c>
      <c r="L9" s="27" t="s">
        <v>372</v>
      </c>
      <c r="M9" s="27" t="s">
        <v>373</v>
      </c>
      <c r="N9" s="27" t="s">
        <v>374</v>
      </c>
      <c r="O9" s="27" t="s">
        <v>375</v>
      </c>
      <c r="P9" s="27" t="s">
        <v>376</v>
      </c>
      <c r="Q9" s="27" t="s">
        <v>377</v>
      </c>
      <c r="R9" s="27" t="s">
        <v>378</v>
      </c>
      <c r="S9" s="27" t="s">
        <v>379</v>
      </c>
      <c r="T9" s="27" t="s">
        <v>380</v>
      </c>
      <c r="U9" s="27" t="s">
        <v>381</v>
      </c>
      <c r="V9" s="27" t="s">
        <v>382</v>
      </c>
      <c r="W9" s="27" t="s">
        <v>383</v>
      </c>
      <c r="X9" s="27" t="s">
        <v>384</v>
      </c>
      <c r="Y9" s="27" t="s">
        <v>385</v>
      </c>
      <c r="Z9" s="27" t="s">
        <v>386</v>
      </c>
      <c r="AA9" s="27" t="s">
        <v>387</v>
      </c>
      <c r="AB9" s="27" t="s">
        <v>388</v>
      </c>
      <c r="AC9" s="27" t="s">
        <v>389</v>
      </c>
      <c r="AD9" s="27" t="s">
        <v>390</v>
      </c>
      <c r="AE9" s="27" t="s">
        <v>391</v>
      </c>
      <c r="AF9" s="27" t="s">
        <v>392</v>
      </c>
      <c r="AG9" s="27" t="s">
        <v>393</v>
      </c>
      <c r="AH9" s="27" t="s">
        <v>394</v>
      </c>
      <c r="AI9" s="27" t="s">
        <v>395</v>
      </c>
      <c r="AJ9" s="27" t="s">
        <v>396</v>
      </c>
      <c r="AK9" s="27" t="s">
        <v>397</v>
      </c>
      <c r="AL9" s="27" t="s">
        <v>398</v>
      </c>
      <c r="AM9" s="27" t="s">
        <v>399</v>
      </c>
      <c r="AN9" s="27" t="s">
        <v>19</v>
      </c>
      <c r="AO9" s="27" t="s">
        <v>400</v>
      </c>
      <c r="AP9" s="27" t="s">
        <v>401</v>
      </c>
      <c r="AQ9" s="27" t="s">
        <v>402</v>
      </c>
      <c r="AR9" s="27" t="s">
        <v>403</v>
      </c>
      <c r="AS9" s="27" t="s">
        <v>404</v>
      </c>
      <c r="AT9" s="27" t="s">
        <v>405</v>
      </c>
      <c r="AU9" s="27" t="s">
        <v>406</v>
      </c>
      <c r="AV9" s="27" t="s">
        <v>407</v>
      </c>
      <c r="AW9" s="27" t="s">
        <v>408</v>
      </c>
      <c r="AX9" s="27" t="s">
        <v>409</v>
      </c>
      <c r="AY9" s="27" t="s">
        <v>410</v>
      </c>
      <c r="AZ9" s="27" t="s">
        <v>411</v>
      </c>
      <c r="BA9" s="27" t="s">
        <v>412</v>
      </c>
      <c r="BB9" s="27" t="s">
        <v>413</v>
      </c>
      <c r="BC9" s="27" t="s">
        <v>414</v>
      </c>
      <c r="BD9" s="27" t="s">
        <v>415</v>
      </c>
      <c r="BE9" s="27" t="s">
        <v>416</v>
      </c>
      <c r="BF9" s="27" t="s">
        <v>417</v>
      </c>
      <c r="BG9" s="27" t="s">
        <v>418</v>
      </c>
      <c r="BH9" s="27" t="s">
        <v>419</v>
      </c>
      <c r="BI9" s="27" t="s">
        <v>420</v>
      </c>
      <c r="BJ9" s="27" t="s">
        <v>421</v>
      </c>
      <c r="BK9" s="27" t="s">
        <v>422</v>
      </c>
      <c r="BL9" s="27" t="s">
        <v>423</v>
      </c>
      <c r="BM9" s="27" t="s">
        <v>424</v>
      </c>
      <c r="BN9" s="27" t="s">
        <v>425</v>
      </c>
      <c r="BO9" s="27" t="s">
        <v>426</v>
      </c>
      <c r="BP9" s="27" t="s">
        <v>427</v>
      </c>
      <c r="BQ9" s="27" t="s">
        <v>428</v>
      </c>
      <c r="BR9" s="27" t="s">
        <v>429</v>
      </c>
      <c r="BS9" s="27" t="s">
        <v>430</v>
      </c>
      <c r="BT9" s="27" t="s">
        <v>431</v>
      </c>
      <c r="BU9" s="27" t="s">
        <v>432</v>
      </c>
      <c r="BV9" s="27" t="s">
        <v>433</v>
      </c>
      <c r="BW9" s="27" t="s">
        <v>434</v>
      </c>
      <c r="BX9" s="27" t="s">
        <v>435</v>
      </c>
      <c r="BY9" s="27" t="s">
        <v>436</v>
      </c>
      <c r="BZ9" s="27" t="s">
        <v>437</v>
      </c>
      <c r="CA9" s="27" t="s">
        <v>438</v>
      </c>
      <c r="CB9" s="27" t="s">
        <v>439</v>
      </c>
      <c r="CC9" s="27" t="s">
        <v>440</v>
      </c>
      <c r="CD9" s="27" t="s">
        <v>441</v>
      </c>
      <c r="CE9" s="27" t="s">
        <v>442</v>
      </c>
      <c r="CF9" s="27" t="s">
        <v>443</v>
      </c>
      <c r="CG9" s="27" t="s">
        <v>444</v>
      </c>
      <c r="CH9" s="27" t="s">
        <v>445</v>
      </c>
      <c r="CI9" s="27" t="s">
        <v>446</v>
      </c>
      <c r="CJ9" s="27" t="s">
        <v>447</v>
      </c>
      <c r="CK9" s="27" t="s">
        <v>448</v>
      </c>
      <c r="CL9" s="27" t="s">
        <v>449</v>
      </c>
      <c r="CM9" s="27" t="s">
        <v>450</v>
      </c>
      <c r="CN9" s="27" t="s">
        <v>451</v>
      </c>
      <c r="CO9" s="27" t="s">
        <v>452</v>
      </c>
      <c r="CP9" s="27" t="s">
        <v>453</v>
      </c>
      <c r="CQ9" s="27" t="s">
        <v>454</v>
      </c>
      <c r="CR9" s="27" t="s">
        <v>455</v>
      </c>
      <c r="CS9" s="27" t="s">
        <v>456</v>
      </c>
      <c r="CT9" s="27" t="s">
        <v>457</v>
      </c>
      <c r="CU9" s="27" t="s">
        <v>458</v>
      </c>
      <c r="CV9" s="27" t="s">
        <v>459</v>
      </c>
      <c r="CW9" s="27" t="s">
        <v>460</v>
      </c>
      <c r="CX9" s="27" t="s">
        <v>461</v>
      </c>
      <c r="CY9" s="27" t="s">
        <v>462</v>
      </c>
      <c r="CZ9" s="27" t="s">
        <v>463</v>
      </c>
      <c r="DA9" s="27" t="s">
        <v>464</v>
      </c>
      <c r="DB9" s="27" t="s">
        <v>465</v>
      </c>
      <c r="DC9" s="27" t="s">
        <v>466</v>
      </c>
      <c r="DD9" s="27" t="s">
        <v>467</v>
      </c>
      <c r="DE9" s="27" t="s">
        <v>468</v>
      </c>
      <c r="DF9" s="27" t="s">
        <v>469</v>
      </c>
      <c r="DG9" s="27" t="s">
        <v>470</v>
      </c>
      <c r="DH9" s="27" t="s">
        <v>471</v>
      </c>
      <c r="DI9" s="27" t="s">
        <v>472</v>
      </c>
      <c r="DJ9" s="27" t="s">
        <v>473</v>
      </c>
      <c r="DK9" s="27" t="s">
        <v>474</v>
      </c>
      <c r="DL9" s="27" t="s">
        <v>475</v>
      </c>
      <c r="DM9" s="27" t="s">
        <v>476</v>
      </c>
      <c r="DN9" s="27" t="s">
        <v>477</v>
      </c>
      <c r="DO9" s="27" t="s">
        <v>478</v>
      </c>
      <c r="DP9" s="27" t="s">
        <v>479</v>
      </c>
      <c r="DQ9" s="27" t="s">
        <v>480</v>
      </c>
      <c r="DR9" s="27" t="s">
        <v>481</v>
      </c>
      <c r="DS9" s="27" t="s">
        <v>482</v>
      </c>
      <c r="DT9" s="27" t="s">
        <v>483</v>
      </c>
      <c r="DU9" s="27" t="s">
        <v>484</v>
      </c>
      <c r="DV9" s="27" t="s">
        <v>485</v>
      </c>
      <c r="DW9" s="27" t="s">
        <v>486</v>
      </c>
      <c r="DX9" s="27" t="s">
        <v>487</v>
      </c>
      <c r="DY9" s="27" t="s">
        <v>93</v>
      </c>
      <c r="DZ9" s="27" t="s">
        <v>94</v>
      </c>
      <c r="EA9" s="27" t="s">
        <v>95</v>
      </c>
      <c r="EB9" s="27" t="s">
        <v>96</v>
      </c>
      <c r="EC9" s="27" t="s">
        <v>97</v>
      </c>
      <c r="ED9" s="27" t="s">
        <v>98</v>
      </c>
      <c r="EE9" s="27" t="s">
        <v>99</v>
      </c>
      <c r="EF9" s="27" t="s">
        <v>100</v>
      </c>
      <c r="EG9" s="27" t="s">
        <v>101</v>
      </c>
      <c r="EH9" s="27" t="s">
        <v>102</v>
      </c>
      <c r="EI9" s="27" t="s">
        <v>103</v>
      </c>
      <c r="EK9" s="27" t="s">
        <v>7</v>
      </c>
    </row>
    <row r="10" spans="1:141">
      <c r="A10" s="1" t="s">
        <v>1</v>
      </c>
      <c r="B10" s="1" t="s">
        <v>0</v>
      </c>
    </row>
    <row r="12" spans="1:141">
      <c r="A12" s="67">
        <v>1</v>
      </c>
      <c r="B12" s="26" t="s">
        <v>104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K12" s="23">
        <f t="shared" ref="EK12:EK27" si="0">SUM(D12:EJ12)</f>
        <v>0</v>
      </c>
    </row>
    <row r="13" spans="1:141">
      <c r="A13" s="67">
        <v>2</v>
      </c>
      <c r="B13" s="26" t="s">
        <v>105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K13" s="24">
        <f t="shared" si="0"/>
        <v>0</v>
      </c>
    </row>
    <row r="14" spans="1:141">
      <c r="A14" s="67">
        <v>3</v>
      </c>
      <c r="B14" s="26" t="s">
        <v>106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260954.82666560079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K14" s="24">
        <f t="shared" si="0"/>
        <v>260954.82666560079</v>
      </c>
    </row>
    <row r="15" spans="1:141">
      <c r="A15" s="67">
        <v>4</v>
      </c>
      <c r="B15" s="26" t="s">
        <v>107</v>
      </c>
      <c r="D15" s="11">
        <v>490181.49000528071</v>
      </c>
      <c r="E15" s="11">
        <v>372754.1911335584</v>
      </c>
      <c r="F15" s="11">
        <v>275.05056147594121</v>
      </c>
      <c r="G15" s="11">
        <v>288916.16008651693</v>
      </c>
      <c r="H15" s="11">
        <v>396367.55667834094</v>
      </c>
      <c r="I15" s="11">
        <v>248762.59852225031</v>
      </c>
      <c r="J15" s="11">
        <v>355057.0866906282</v>
      </c>
      <c r="K15" s="11">
        <v>3025.5561762353536</v>
      </c>
      <c r="L15" s="11">
        <v>275.05056147594121</v>
      </c>
      <c r="M15" s="11">
        <v>221303.12587983187</v>
      </c>
      <c r="N15" s="11">
        <v>5501.0112295188246</v>
      </c>
      <c r="O15" s="11">
        <v>37639.600484775336</v>
      </c>
      <c r="P15" s="11">
        <v>4675.8595450910007</v>
      </c>
      <c r="Q15" s="11">
        <v>80097.880607004146</v>
      </c>
      <c r="R15" s="11">
        <v>46646.820733545916</v>
      </c>
      <c r="S15" s="11">
        <v>304781.54834620864</v>
      </c>
      <c r="T15" s="11">
        <v>0</v>
      </c>
      <c r="U15" s="11">
        <v>0</v>
      </c>
      <c r="V15" s="11">
        <v>0</v>
      </c>
      <c r="W15" s="11">
        <v>275.05056147594121</v>
      </c>
      <c r="X15" s="11">
        <v>550.10112295188242</v>
      </c>
      <c r="Y15" s="11">
        <v>25452.11764897393</v>
      </c>
      <c r="Z15" s="11">
        <v>509585.30143235211</v>
      </c>
      <c r="AA15" s="11">
        <v>165608.44550265704</v>
      </c>
      <c r="AB15" s="11">
        <v>0</v>
      </c>
      <c r="AC15" s="11">
        <v>0</v>
      </c>
      <c r="AD15" s="11">
        <v>34197.353197164608</v>
      </c>
      <c r="AE15" s="11">
        <v>14362.985523275407</v>
      </c>
      <c r="AF15" s="11">
        <v>756190.01980788156</v>
      </c>
      <c r="AG15" s="11">
        <v>301246.07564368733</v>
      </c>
      <c r="AH15" s="11">
        <v>0</v>
      </c>
      <c r="AI15" s="11">
        <v>0</v>
      </c>
      <c r="AJ15" s="11">
        <v>1100.2022459037648</v>
      </c>
      <c r="AK15" s="11">
        <v>51984.556118952896</v>
      </c>
      <c r="AL15" s="11">
        <v>0</v>
      </c>
      <c r="AM15" s="11">
        <v>169629.61248388936</v>
      </c>
      <c r="AN15" s="11">
        <v>0</v>
      </c>
      <c r="AO15" s="11">
        <v>1340014.8453388363</v>
      </c>
      <c r="AP15" s="11">
        <v>2502668.2552154274</v>
      </c>
      <c r="AQ15" s="11">
        <v>275.05056147594121</v>
      </c>
      <c r="AR15" s="11">
        <v>275.05056147594121</v>
      </c>
      <c r="AS15" s="11">
        <v>54846.83931460142</v>
      </c>
      <c r="AT15" s="11">
        <v>11827.174143465474</v>
      </c>
      <c r="AU15" s="11">
        <v>275.05056147594121</v>
      </c>
      <c r="AV15" s="11">
        <v>12102.224704941415</v>
      </c>
      <c r="AW15" s="11">
        <v>9445.3262037238492</v>
      </c>
      <c r="AX15" s="11">
        <v>275.05056147594121</v>
      </c>
      <c r="AY15" s="11">
        <v>18978.488741839945</v>
      </c>
      <c r="AZ15" s="11">
        <v>148183.53068091636</v>
      </c>
      <c r="BA15" s="11">
        <v>2750.5056147594123</v>
      </c>
      <c r="BB15" s="11">
        <v>73680.552745162946</v>
      </c>
      <c r="BC15" s="11">
        <v>205658.10886837059</v>
      </c>
      <c r="BD15" s="11">
        <v>225066.41136973281</v>
      </c>
      <c r="BE15" s="11">
        <v>1157694.7402924949</v>
      </c>
      <c r="BF15" s="11">
        <v>0</v>
      </c>
      <c r="BG15" s="11">
        <v>265441.90588105377</v>
      </c>
      <c r="BH15" s="11">
        <v>116343.62216469107</v>
      </c>
      <c r="BI15" s="11">
        <v>12377.275266417355</v>
      </c>
      <c r="BJ15" s="11">
        <v>5501.0112295188246</v>
      </c>
      <c r="BK15" s="11">
        <v>1375.2528073797062</v>
      </c>
      <c r="BL15" s="11">
        <v>0</v>
      </c>
      <c r="BM15" s="11">
        <v>1650.3033688556475</v>
      </c>
      <c r="BN15" s="11">
        <v>0</v>
      </c>
      <c r="BO15" s="11">
        <v>26160.765909703645</v>
      </c>
      <c r="BP15" s="11">
        <v>2475.455053283471</v>
      </c>
      <c r="BQ15" s="11">
        <v>1373114.2808786102</v>
      </c>
      <c r="BR15" s="11">
        <v>8526.5674057541783</v>
      </c>
      <c r="BS15" s="11">
        <v>158220.31222188764</v>
      </c>
      <c r="BT15" s="11">
        <v>275.05056147594121</v>
      </c>
      <c r="BU15" s="11">
        <v>275.05056147594121</v>
      </c>
      <c r="BV15" s="11">
        <v>15127.780881176768</v>
      </c>
      <c r="BW15" s="11">
        <v>275.05056147594121</v>
      </c>
      <c r="BX15" s="11">
        <v>749741.35741936031</v>
      </c>
      <c r="BY15" s="11">
        <v>1778488.2062979212</v>
      </c>
      <c r="BZ15" s="11">
        <v>1686621.8150320032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2387957.6842610268</v>
      </c>
      <c r="CN15" s="11">
        <v>21081.811408191563</v>
      </c>
      <c r="CO15" s="11">
        <v>0</v>
      </c>
      <c r="CP15" s="11">
        <v>0</v>
      </c>
      <c r="CQ15" s="11">
        <v>0</v>
      </c>
      <c r="CR15" s="11">
        <v>1485317.2040629438</v>
      </c>
      <c r="CS15" s="11">
        <v>0</v>
      </c>
      <c r="CT15" s="11">
        <v>53551.926296909231</v>
      </c>
      <c r="CU15" s="11">
        <v>334990.3498251299</v>
      </c>
      <c r="CV15" s="11">
        <v>275.05056147594121</v>
      </c>
      <c r="CW15" s="11">
        <v>275.05056147594121</v>
      </c>
      <c r="CX15" s="11">
        <v>275.05056147594121</v>
      </c>
      <c r="CY15" s="11">
        <v>0</v>
      </c>
      <c r="CZ15" s="11">
        <v>11827.174143465474</v>
      </c>
      <c r="DA15" s="11">
        <v>1375.2528073797062</v>
      </c>
      <c r="DB15" s="11">
        <v>512512.56583598186</v>
      </c>
      <c r="DC15" s="11">
        <v>0</v>
      </c>
      <c r="DD15" s="11">
        <v>161401.28920595124</v>
      </c>
      <c r="DE15" s="11">
        <v>41311.043500178916</v>
      </c>
      <c r="DF15" s="11">
        <v>36472.361619205542</v>
      </c>
      <c r="DG15" s="11">
        <v>0</v>
      </c>
      <c r="DH15" s="11">
        <v>100331.61253565023</v>
      </c>
      <c r="DI15" s="11">
        <v>0</v>
      </c>
      <c r="DJ15" s="11">
        <v>3575.6572991872363</v>
      </c>
      <c r="DK15" s="11">
        <v>33166.756112441522</v>
      </c>
      <c r="DL15" s="11">
        <v>13561.741047590369</v>
      </c>
      <c r="DM15" s="11">
        <v>1676191.5686031214</v>
      </c>
      <c r="DN15" s="11">
        <v>42415.087418722338</v>
      </c>
      <c r="DO15" s="11">
        <v>0</v>
      </c>
      <c r="DP15" s="11">
        <v>275.05056147594121</v>
      </c>
      <c r="DQ15" s="11">
        <v>157224.77099299888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2988790.258126488</v>
      </c>
      <c r="DX15" s="11">
        <v>0</v>
      </c>
      <c r="DY15" s="11">
        <v>0</v>
      </c>
      <c r="DZ15" s="11">
        <v>4883.3429698113468</v>
      </c>
      <c r="EA15" s="11">
        <v>0</v>
      </c>
      <c r="EB15" s="11">
        <v>0</v>
      </c>
      <c r="EC15" s="11">
        <v>275.05056147594121</v>
      </c>
      <c r="ED15" s="11">
        <v>0</v>
      </c>
      <c r="EE15" s="11">
        <v>275.05056147594121</v>
      </c>
      <c r="EF15" s="11">
        <v>275.05056147594121</v>
      </c>
      <c r="EG15" s="11">
        <v>0</v>
      </c>
      <c r="EH15" s="11">
        <v>275.05056147594121</v>
      </c>
      <c r="EI15" s="11">
        <v>13477.477512321122</v>
      </c>
      <c r="EK15" s="24">
        <f t="shared" si="0"/>
        <v>26936068.017589644</v>
      </c>
    </row>
    <row r="16" spans="1:141">
      <c r="A16" s="67">
        <v>5</v>
      </c>
      <c r="B16" s="26" t="s">
        <v>108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36594.701433914051</v>
      </c>
      <c r="AQ16" s="11">
        <v>9162.6428017738981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43299.074215699831</v>
      </c>
      <c r="BQ16" s="11">
        <v>268174.91127143119</v>
      </c>
      <c r="BR16" s="11">
        <v>0</v>
      </c>
      <c r="BS16" s="11">
        <v>0</v>
      </c>
      <c r="BT16" s="11">
        <v>0</v>
      </c>
      <c r="BU16" s="11">
        <v>4581.321400886949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5698.7168645179127</v>
      </c>
      <c r="CC16" s="11">
        <v>25979.444529419899</v>
      </c>
      <c r="CD16" s="11">
        <v>21398.123128532949</v>
      </c>
      <c r="CE16" s="11">
        <v>17990.06696445851</v>
      </c>
      <c r="CF16" s="11">
        <v>39891.018051625397</v>
      </c>
      <c r="CG16" s="11">
        <v>66205.681220134575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1285.0047831756078</v>
      </c>
      <c r="CV16" s="11">
        <v>7207.2007404197138</v>
      </c>
      <c r="CW16" s="11">
        <v>4246.1027617976606</v>
      </c>
      <c r="CX16" s="11">
        <v>27264.449312595505</v>
      </c>
      <c r="CY16" s="11">
        <v>0</v>
      </c>
      <c r="CZ16" s="11">
        <v>0</v>
      </c>
      <c r="DA16" s="11">
        <v>0</v>
      </c>
      <c r="DB16" s="11">
        <v>502.82795863393352</v>
      </c>
      <c r="DC16" s="11">
        <v>176827.83211959995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13688.094429479301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K16" s="24">
        <f t="shared" si="0"/>
        <v>769997.21398809669</v>
      </c>
    </row>
    <row r="17" spans="1:141">
      <c r="A17" s="67">
        <v>6</v>
      </c>
      <c r="B17" s="26" t="s">
        <v>109</v>
      </c>
      <c r="D17" s="11">
        <v>0</v>
      </c>
      <c r="E17" s="11">
        <v>0</v>
      </c>
      <c r="F17" s="11">
        <v>0</v>
      </c>
      <c r="G17" s="11">
        <v>0</v>
      </c>
      <c r="H17" s="11">
        <v>5813.8588413502493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88748.905445671888</v>
      </c>
      <c r="O17" s="11">
        <v>6794.509730252701</v>
      </c>
      <c r="P17" s="11">
        <v>31590.967921071835</v>
      </c>
      <c r="Q17" s="11">
        <v>39226.035556098068</v>
      </c>
      <c r="R17" s="11">
        <v>0</v>
      </c>
      <c r="S17" s="11">
        <v>350.23246032230412</v>
      </c>
      <c r="T17" s="11">
        <v>0</v>
      </c>
      <c r="U17" s="11">
        <v>0</v>
      </c>
      <c r="V17" s="11">
        <v>0</v>
      </c>
      <c r="W17" s="11">
        <v>5043.3474286411802</v>
      </c>
      <c r="X17" s="11">
        <v>11837.857158893881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350.23246032230412</v>
      </c>
      <c r="AF17" s="11">
        <v>50713.660254669645</v>
      </c>
      <c r="AG17" s="11">
        <v>4553.0219841899543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2031.3482698693642</v>
      </c>
      <c r="AN17" s="11">
        <v>0</v>
      </c>
      <c r="AO17" s="11">
        <v>39856.453984678214</v>
      </c>
      <c r="AP17" s="11">
        <v>189265.62155817321</v>
      </c>
      <c r="AQ17" s="11">
        <v>11207.438730313732</v>
      </c>
      <c r="AR17" s="11">
        <v>0</v>
      </c>
      <c r="AS17" s="11">
        <v>2941.9526667073555</v>
      </c>
      <c r="AT17" s="11">
        <v>5533.672873092406</v>
      </c>
      <c r="AU17" s="11">
        <v>70.046492064460836</v>
      </c>
      <c r="AV17" s="11">
        <v>4833.2079524477977</v>
      </c>
      <c r="AW17" s="11">
        <v>3011.9991587718159</v>
      </c>
      <c r="AX17" s="11">
        <v>4833.2079524477977</v>
      </c>
      <c r="AY17" s="11">
        <v>22064.645000305165</v>
      </c>
      <c r="AZ17" s="11">
        <v>2801.859682578433</v>
      </c>
      <c r="BA17" s="11">
        <v>770.51141270906919</v>
      </c>
      <c r="BB17" s="11">
        <v>1120.7438730313734</v>
      </c>
      <c r="BC17" s="11">
        <v>5183.4404127701018</v>
      </c>
      <c r="BD17" s="11">
        <v>6864.5562223171619</v>
      </c>
      <c r="BE17" s="11">
        <v>18912.552857404422</v>
      </c>
      <c r="BF17" s="11">
        <v>0</v>
      </c>
      <c r="BG17" s="11">
        <v>2381.5807301916689</v>
      </c>
      <c r="BH17" s="11">
        <v>4412.9290000610326</v>
      </c>
      <c r="BI17" s="11">
        <v>37544.919746551008</v>
      </c>
      <c r="BJ17" s="11">
        <v>0</v>
      </c>
      <c r="BK17" s="11">
        <v>0</v>
      </c>
      <c r="BL17" s="11">
        <v>0</v>
      </c>
      <c r="BM17" s="11">
        <v>2661.7666984495118</v>
      </c>
      <c r="BN17" s="11">
        <v>0</v>
      </c>
      <c r="BO17" s="11">
        <v>0</v>
      </c>
      <c r="BP17" s="11">
        <v>12538.32207953849</v>
      </c>
      <c r="BQ17" s="11">
        <v>356676.73759223451</v>
      </c>
      <c r="BR17" s="11">
        <v>0</v>
      </c>
      <c r="BS17" s="11">
        <v>0</v>
      </c>
      <c r="BT17" s="11">
        <v>0</v>
      </c>
      <c r="BU17" s="11">
        <v>3712.4640794164243</v>
      </c>
      <c r="BV17" s="11">
        <v>118658.75755719667</v>
      </c>
      <c r="BW17" s="11">
        <v>7565.0211429617702</v>
      </c>
      <c r="BX17" s="11">
        <v>70676.910493040981</v>
      </c>
      <c r="BY17" s="11">
        <v>144505.91312898271</v>
      </c>
      <c r="BZ17" s="11">
        <v>17161.390555792903</v>
      </c>
      <c r="CA17" s="11">
        <v>26267.434524172815</v>
      </c>
      <c r="CB17" s="11">
        <v>13238.787000183098</v>
      </c>
      <c r="CC17" s="11">
        <v>65003.144635819655</v>
      </c>
      <c r="CD17" s="11">
        <v>55757.007683310832</v>
      </c>
      <c r="CE17" s="11">
        <v>49733.00936576719</v>
      </c>
      <c r="CF17" s="11">
        <v>53725.659413441463</v>
      </c>
      <c r="CG17" s="11">
        <v>37965.198698937769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29769.759127395853</v>
      </c>
      <c r="CN17" s="11">
        <v>280.18596825784334</v>
      </c>
      <c r="CO17" s="11">
        <v>41887.802254547583</v>
      </c>
      <c r="CP17" s="11">
        <v>37965.198698937769</v>
      </c>
      <c r="CQ17" s="11">
        <v>126714.10414460966</v>
      </c>
      <c r="CR17" s="11">
        <v>206216.8726377727</v>
      </c>
      <c r="CS17" s="11">
        <v>14149.391397021089</v>
      </c>
      <c r="CT17" s="11">
        <v>350.23246032230412</v>
      </c>
      <c r="CU17" s="11">
        <v>109342.57411262336</v>
      </c>
      <c r="CV17" s="11">
        <v>14359.530873214473</v>
      </c>
      <c r="CW17" s="11">
        <v>12468.275587474029</v>
      </c>
      <c r="CX17" s="11">
        <v>71587.514889878978</v>
      </c>
      <c r="CY17" s="11">
        <v>0</v>
      </c>
      <c r="CZ17" s="11">
        <v>0</v>
      </c>
      <c r="DA17" s="11">
        <v>0</v>
      </c>
      <c r="DB17" s="11">
        <v>64092.540238981666</v>
      </c>
      <c r="DC17" s="11">
        <v>666632.46497747372</v>
      </c>
      <c r="DD17" s="11">
        <v>132598.00947802435</v>
      </c>
      <c r="DE17" s="11">
        <v>280.18596825784334</v>
      </c>
      <c r="DF17" s="11">
        <v>11207.438730313732</v>
      </c>
      <c r="DG17" s="11">
        <v>0</v>
      </c>
      <c r="DH17" s="11">
        <v>10156.741349346821</v>
      </c>
      <c r="DI17" s="11">
        <v>5393.5798889634843</v>
      </c>
      <c r="DJ17" s="11">
        <v>700.46492064460824</v>
      </c>
      <c r="DK17" s="11">
        <v>8125.3930794774569</v>
      </c>
      <c r="DL17" s="11">
        <v>0</v>
      </c>
      <c r="DM17" s="11">
        <v>11627.717682700499</v>
      </c>
      <c r="DN17" s="11">
        <v>1190.7903650958344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449908.61853003193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490.32544445122585</v>
      </c>
      <c r="EK17" s="24">
        <f t="shared" si="0"/>
        <v>3674008.5552730355</v>
      </c>
    </row>
    <row r="18" spans="1:141">
      <c r="A18" s="67">
        <v>7</v>
      </c>
      <c r="B18" s="26" t="s">
        <v>110</v>
      </c>
      <c r="D18" s="11">
        <v>6859.1570463393318</v>
      </c>
      <c r="E18" s="11">
        <v>6965.776067785022</v>
      </c>
      <c r="F18" s="11">
        <v>71.079347630459395</v>
      </c>
      <c r="G18" s="11">
        <v>3660.5864029686591</v>
      </c>
      <c r="H18" s="11">
        <v>33869.309145913903</v>
      </c>
      <c r="I18" s="11">
        <v>3482.888033892511</v>
      </c>
      <c r="J18" s="11">
        <v>0</v>
      </c>
      <c r="K18" s="11">
        <v>1030.6505406416611</v>
      </c>
      <c r="L18" s="11">
        <v>213.2380428913782</v>
      </c>
      <c r="M18" s="11">
        <v>1243.8885835330393</v>
      </c>
      <c r="N18" s="11">
        <v>1599.2853216853362</v>
      </c>
      <c r="O18" s="11">
        <v>213.2380428913782</v>
      </c>
      <c r="P18" s="11">
        <v>2167.9201027290114</v>
      </c>
      <c r="Q18" s="11">
        <v>2665.4755361422276</v>
      </c>
      <c r="R18" s="11">
        <v>355.39673815229702</v>
      </c>
      <c r="S18" s="11">
        <v>3234.1103171859027</v>
      </c>
      <c r="T18" s="11">
        <v>0</v>
      </c>
      <c r="U18" s="11">
        <v>0</v>
      </c>
      <c r="V18" s="11">
        <v>0</v>
      </c>
      <c r="W18" s="11">
        <v>1101.7298882721207</v>
      </c>
      <c r="X18" s="11">
        <v>533.0951072284455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284.31739052183758</v>
      </c>
      <c r="AE18" s="11">
        <v>71.079347630459395</v>
      </c>
      <c r="AF18" s="11">
        <v>10306.505406416612</v>
      </c>
      <c r="AG18" s="11">
        <v>7036.8554154154799</v>
      </c>
      <c r="AH18" s="11">
        <v>0</v>
      </c>
      <c r="AI18" s="11">
        <v>0</v>
      </c>
      <c r="AJ18" s="11">
        <v>35895.070553382</v>
      </c>
      <c r="AK18" s="11">
        <v>7250.0934583068592</v>
      </c>
      <c r="AL18" s="11">
        <v>0</v>
      </c>
      <c r="AM18" s="11">
        <v>8209.6646513180604</v>
      </c>
      <c r="AN18" s="11">
        <v>0</v>
      </c>
      <c r="AO18" s="11">
        <v>26548.136339976583</v>
      </c>
      <c r="AP18" s="11">
        <v>73318.347080818872</v>
      </c>
      <c r="AQ18" s="11">
        <v>0</v>
      </c>
      <c r="AR18" s="11">
        <v>20044.37603178955</v>
      </c>
      <c r="AS18" s="11">
        <v>568.63478104367516</v>
      </c>
      <c r="AT18" s="11">
        <v>8636.1407371008172</v>
      </c>
      <c r="AU18" s="11">
        <v>0</v>
      </c>
      <c r="AV18" s="11">
        <v>2807.6342314031458</v>
      </c>
      <c r="AW18" s="11">
        <v>1883.6027122071741</v>
      </c>
      <c r="AX18" s="11">
        <v>2629.9358623269977</v>
      </c>
      <c r="AY18" s="11">
        <v>3553.9673815229698</v>
      </c>
      <c r="AZ18" s="11">
        <v>1705.9043431310256</v>
      </c>
      <c r="BA18" s="11">
        <v>710.79347630459404</v>
      </c>
      <c r="BB18" s="11">
        <v>1172.80923590258</v>
      </c>
      <c r="BC18" s="11">
        <v>3127.4912957402134</v>
      </c>
      <c r="BD18" s="11">
        <v>4477.9989007189424</v>
      </c>
      <c r="BE18" s="11">
        <v>9702.3309515577075</v>
      </c>
      <c r="BF18" s="11">
        <v>0</v>
      </c>
      <c r="BG18" s="11">
        <v>3234.1103171859027</v>
      </c>
      <c r="BH18" s="11">
        <v>1137.2695620873503</v>
      </c>
      <c r="BI18" s="11">
        <v>2629.9358623269977</v>
      </c>
      <c r="BJ18" s="11">
        <v>924.03151919597212</v>
      </c>
      <c r="BK18" s="11">
        <v>924.03151919597212</v>
      </c>
      <c r="BL18" s="11">
        <v>3234.1103171859027</v>
      </c>
      <c r="BM18" s="11">
        <v>2487.7771670660786</v>
      </c>
      <c r="BN18" s="11">
        <v>0</v>
      </c>
      <c r="BO18" s="11">
        <v>0</v>
      </c>
      <c r="BP18" s="11">
        <v>1279.4282573482692</v>
      </c>
      <c r="BQ18" s="11">
        <v>110777.16328207096</v>
      </c>
      <c r="BR18" s="11">
        <v>0</v>
      </c>
      <c r="BS18" s="11">
        <v>0</v>
      </c>
      <c r="BT18" s="11">
        <v>533.0951072284455</v>
      </c>
      <c r="BU18" s="11">
        <v>675.25380248936426</v>
      </c>
      <c r="BV18" s="11">
        <v>52776.415615616112</v>
      </c>
      <c r="BW18" s="11">
        <v>3660.5864029686591</v>
      </c>
      <c r="BX18" s="11">
        <v>9204.7755181444918</v>
      </c>
      <c r="BY18" s="11">
        <v>31381.531978847823</v>
      </c>
      <c r="BZ18" s="11">
        <v>10661.90214456891</v>
      </c>
      <c r="CA18" s="11">
        <v>1776.9836907614849</v>
      </c>
      <c r="CB18" s="11">
        <v>2487.7771670660786</v>
      </c>
      <c r="CC18" s="11">
        <v>15175.44071910308</v>
      </c>
      <c r="CD18" s="11">
        <v>14500.186916613718</v>
      </c>
      <c r="CE18" s="11">
        <v>33158.515669609311</v>
      </c>
      <c r="CF18" s="11">
        <v>21714.740701105347</v>
      </c>
      <c r="CG18" s="11">
        <v>12367.806487699936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32838.658605272241</v>
      </c>
      <c r="CN18" s="11">
        <v>177.69836907614851</v>
      </c>
      <c r="CO18" s="11">
        <v>28609.437421259907</v>
      </c>
      <c r="CP18" s="11">
        <v>1279.4282573482692</v>
      </c>
      <c r="CQ18" s="11">
        <v>35468.594467599236</v>
      </c>
      <c r="CR18" s="11">
        <v>106654.56111950432</v>
      </c>
      <c r="CS18" s="11">
        <v>4797.8559650560092</v>
      </c>
      <c r="CT18" s="11">
        <v>248.77771670660786</v>
      </c>
      <c r="CU18" s="11">
        <v>53096.272679953167</v>
      </c>
      <c r="CV18" s="11">
        <v>7925.3472607962231</v>
      </c>
      <c r="CW18" s="11">
        <v>10128.807037340464</v>
      </c>
      <c r="CX18" s="11">
        <v>13647.234745048205</v>
      </c>
      <c r="CY18" s="11">
        <v>0</v>
      </c>
      <c r="CZ18" s="11">
        <v>2345.61847180516</v>
      </c>
      <c r="DA18" s="11">
        <v>319.8570643370673</v>
      </c>
      <c r="DB18" s="11">
        <v>14997.742350026932</v>
      </c>
      <c r="DC18" s="11">
        <v>245010.51128219356</v>
      </c>
      <c r="DD18" s="11">
        <v>9666.7912777424772</v>
      </c>
      <c r="DE18" s="11">
        <v>177.69836907614851</v>
      </c>
      <c r="DF18" s="11">
        <v>355.39673815229702</v>
      </c>
      <c r="DG18" s="11">
        <v>0</v>
      </c>
      <c r="DH18" s="11">
        <v>817.41249775028314</v>
      </c>
      <c r="DI18" s="11">
        <v>0</v>
      </c>
      <c r="DJ18" s="11">
        <v>675.25380248936426</v>
      </c>
      <c r="DK18" s="11">
        <v>355.39673815229702</v>
      </c>
      <c r="DL18" s="11">
        <v>0</v>
      </c>
      <c r="DM18" s="11">
        <v>2452.2374932508492</v>
      </c>
      <c r="DN18" s="11">
        <v>213.2380428913782</v>
      </c>
      <c r="DO18" s="11">
        <v>1528.2059740548768</v>
      </c>
      <c r="DP18" s="11">
        <v>142.15869526091879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160568.24629720778</v>
      </c>
      <c r="DX18" s="11">
        <v>3482.888033892511</v>
      </c>
      <c r="DY18" s="11">
        <v>0</v>
      </c>
      <c r="DZ18" s="11">
        <v>0</v>
      </c>
      <c r="EA18" s="11">
        <v>0</v>
      </c>
      <c r="EB18" s="11">
        <v>0</v>
      </c>
      <c r="EC18" s="11">
        <v>177.69836907614851</v>
      </c>
      <c r="ED18" s="11">
        <v>7321.1728059373181</v>
      </c>
      <c r="EE18" s="11">
        <v>142.15869526091879</v>
      </c>
      <c r="EF18" s="11">
        <v>35.539673815229698</v>
      </c>
      <c r="EG18" s="11">
        <v>0</v>
      </c>
      <c r="EH18" s="11">
        <v>106.6190214456891</v>
      </c>
      <c r="EI18" s="11">
        <v>2345.61847180516</v>
      </c>
      <c r="EK18" s="24">
        <f t="shared" si="0"/>
        <v>1384021.5173864907</v>
      </c>
    </row>
    <row r="19" spans="1:141">
      <c r="A19" s="67">
        <v>8</v>
      </c>
      <c r="B19" s="26" t="s">
        <v>111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672.04801936433796</v>
      </c>
      <c r="AG19" s="11">
        <v>644.49171580524546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1344.0960387286759</v>
      </c>
      <c r="AP19" s="11">
        <v>0</v>
      </c>
      <c r="AQ19" s="11">
        <v>0</v>
      </c>
      <c r="AR19" s="11">
        <v>0</v>
      </c>
      <c r="AS19" s="11">
        <v>672.04801936433796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644.49171580524546</v>
      </c>
      <c r="AZ19" s="11">
        <v>0</v>
      </c>
      <c r="BA19" s="11">
        <v>0</v>
      </c>
      <c r="BB19" s="11">
        <v>0</v>
      </c>
      <c r="BC19" s="11">
        <v>672.04801936433796</v>
      </c>
      <c r="BD19" s="11">
        <v>0</v>
      </c>
      <c r="BE19" s="11">
        <v>1344.0960387286759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644.49171580524546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4704.3361355503666</v>
      </c>
      <c r="BZ19" s="11">
        <v>15457.104445379775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2016.1440580930143</v>
      </c>
      <c r="CN19" s="11">
        <v>0</v>
      </c>
      <c r="CO19" s="11">
        <v>0</v>
      </c>
      <c r="CP19" s="11">
        <v>0</v>
      </c>
      <c r="CQ19" s="11">
        <v>0</v>
      </c>
      <c r="CR19" s="11">
        <v>12096.864348558085</v>
      </c>
      <c r="CS19" s="11">
        <v>0</v>
      </c>
      <c r="CT19" s="11">
        <v>0</v>
      </c>
      <c r="CU19" s="11">
        <v>3360.2400968216903</v>
      </c>
      <c r="CV19" s="11">
        <v>1344.0960387286759</v>
      </c>
      <c r="CW19" s="11">
        <v>672.04801936433796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96774.914788464681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21505.536619658815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K19" s="24">
        <f t="shared" si="0"/>
        <v>164569.09583358554</v>
      </c>
    </row>
    <row r="20" spans="1:141">
      <c r="A20" s="67">
        <v>9</v>
      </c>
      <c r="B20" s="26" t="s">
        <v>112</v>
      </c>
      <c r="D20" s="11">
        <v>5824.6253774159431</v>
      </c>
      <c r="E20" s="11">
        <v>5204.1351257709821</v>
      </c>
      <c r="F20" s="11">
        <v>1573.0331184683007</v>
      </c>
      <c r="G20" s="11">
        <v>14319.050292523516</v>
      </c>
      <c r="H20" s="11">
        <v>71942.76337128671</v>
      </c>
      <c r="I20" s="11">
        <v>0</v>
      </c>
      <c r="J20" s="11">
        <v>27284.941081887657</v>
      </c>
      <c r="K20" s="11">
        <v>0</v>
      </c>
      <c r="L20" s="11">
        <v>0</v>
      </c>
      <c r="M20" s="11">
        <v>57653.885784839978</v>
      </c>
      <c r="N20" s="11">
        <v>4925.9346753042009</v>
      </c>
      <c r="O20" s="11">
        <v>0</v>
      </c>
      <c r="P20" s="11">
        <v>21.378065559018058</v>
      </c>
      <c r="Q20" s="11">
        <v>2452.3569784387146</v>
      </c>
      <c r="R20" s="11">
        <v>0</v>
      </c>
      <c r="S20" s="11">
        <v>109293.62978420738</v>
      </c>
      <c r="T20" s="11">
        <v>0</v>
      </c>
      <c r="U20" s="11">
        <v>0</v>
      </c>
      <c r="V20" s="11">
        <v>1170.8092827277587</v>
      </c>
      <c r="W20" s="11">
        <v>0</v>
      </c>
      <c r="X20" s="11">
        <v>301.74432363681694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25066.759576231863</v>
      </c>
      <c r="AE20" s="11">
        <v>88.029699380130623</v>
      </c>
      <c r="AF20" s="11">
        <v>3033.9972715901686</v>
      </c>
      <c r="AG20" s="11">
        <v>25367.179290262247</v>
      </c>
      <c r="AH20" s="11">
        <v>0</v>
      </c>
      <c r="AI20" s="11">
        <v>0</v>
      </c>
      <c r="AJ20" s="11">
        <v>0</v>
      </c>
      <c r="AK20" s="11">
        <v>51096.420385797857</v>
      </c>
      <c r="AL20" s="11">
        <v>0</v>
      </c>
      <c r="AM20" s="11">
        <v>11349.647538686282</v>
      </c>
      <c r="AN20" s="11">
        <v>0</v>
      </c>
      <c r="AO20" s="11">
        <v>19663.961263311234</v>
      </c>
      <c r="AP20" s="11">
        <v>5652.5756527645635</v>
      </c>
      <c r="AQ20" s="11">
        <v>9527.0614108668979</v>
      </c>
      <c r="AR20" s="11">
        <v>37701.720119880731</v>
      </c>
      <c r="AS20" s="11">
        <v>9477.2576609469834</v>
      </c>
      <c r="AT20" s="11">
        <v>39144.81780798309</v>
      </c>
      <c r="AU20" s="11">
        <v>0</v>
      </c>
      <c r="AV20" s="11">
        <v>197018.5004345669</v>
      </c>
      <c r="AW20" s="11">
        <v>365.78678672753358</v>
      </c>
      <c r="AX20" s="11">
        <v>19949.458477426761</v>
      </c>
      <c r="AY20" s="11">
        <v>5496.8966609487106</v>
      </c>
      <c r="AZ20" s="11">
        <v>23824.016297672948</v>
      </c>
      <c r="BA20" s="11">
        <v>0</v>
      </c>
      <c r="BB20" s="11">
        <v>9153.4360186529721</v>
      </c>
      <c r="BC20" s="11">
        <v>7484.2774025915842</v>
      </c>
      <c r="BD20" s="11">
        <v>6836.0571725751779</v>
      </c>
      <c r="BE20" s="11">
        <v>40444.218967259738</v>
      </c>
      <c r="BF20" s="11">
        <v>2801.3027663510684</v>
      </c>
      <c r="BG20" s="11">
        <v>38801.951156274255</v>
      </c>
      <c r="BH20" s="11">
        <v>10200.331064149002</v>
      </c>
      <c r="BI20" s="11">
        <v>4114.5471380915951</v>
      </c>
      <c r="BJ20" s="11">
        <v>0</v>
      </c>
      <c r="BK20" s="11">
        <v>864.03133182621514</v>
      </c>
      <c r="BL20" s="11">
        <v>0</v>
      </c>
      <c r="BM20" s="11">
        <v>6813.2591741475972</v>
      </c>
      <c r="BN20" s="11">
        <v>3100.5909036825906</v>
      </c>
      <c r="BO20" s="11">
        <v>697.63295332858297</v>
      </c>
      <c r="BP20" s="11">
        <v>41.341212049101202</v>
      </c>
      <c r="BQ20" s="11">
        <v>83029.132404596807</v>
      </c>
      <c r="BR20" s="11">
        <v>0</v>
      </c>
      <c r="BS20" s="11">
        <v>10238.22941600728</v>
      </c>
      <c r="BT20" s="11">
        <v>0</v>
      </c>
      <c r="BU20" s="11">
        <v>227.37666627005666</v>
      </c>
      <c r="BV20" s="11">
        <v>1710.245244721445</v>
      </c>
      <c r="BW20" s="11">
        <v>3358.6338630168984</v>
      </c>
      <c r="BX20" s="11">
        <v>54674.080841125731</v>
      </c>
      <c r="BY20" s="11">
        <v>146910.34648205485</v>
      </c>
      <c r="BZ20" s="11">
        <v>484551.99784266879</v>
      </c>
      <c r="CA20" s="11">
        <v>4569.2146100698337</v>
      </c>
      <c r="CB20" s="11">
        <v>0</v>
      </c>
      <c r="CC20" s="11">
        <v>281.69318105067458</v>
      </c>
      <c r="CD20" s="11">
        <v>23673.887934165221</v>
      </c>
      <c r="CE20" s="11">
        <v>7553.8146774421466</v>
      </c>
      <c r="CF20" s="11">
        <v>15203.635324966112</v>
      </c>
      <c r="CG20" s="11">
        <v>281.69318105067458</v>
      </c>
      <c r="CH20" s="11">
        <v>0</v>
      </c>
      <c r="CI20" s="11">
        <v>30254.945919953982</v>
      </c>
      <c r="CJ20" s="11">
        <v>45302.940399766572</v>
      </c>
      <c r="CK20" s="11">
        <v>0</v>
      </c>
      <c r="CL20" s="11">
        <v>0</v>
      </c>
      <c r="CM20" s="11">
        <v>213652.72992062187</v>
      </c>
      <c r="CN20" s="11">
        <v>826.82424098202421</v>
      </c>
      <c r="CO20" s="11">
        <v>40774.626382633433</v>
      </c>
      <c r="CP20" s="11">
        <v>0</v>
      </c>
      <c r="CQ20" s="11">
        <v>26792.311466989497</v>
      </c>
      <c r="CR20" s="11">
        <v>112101.66268663644</v>
      </c>
      <c r="CS20" s="11">
        <v>43.628705222485841</v>
      </c>
      <c r="CT20" s="11">
        <v>11.458645201398113</v>
      </c>
      <c r="CU20" s="11">
        <v>78923.042001616966</v>
      </c>
      <c r="CV20" s="11">
        <v>1612.307269914947</v>
      </c>
      <c r="CW20" s="11">
        <v>283.77084861085194</v>
      </c>
      <c r="CX20" s="11">
        <v>13546.773904166033</v>
      </c>
      <c r="CY20" s="11">
        <v>3813.7268115295869</v>
      </c>
      <c r="CZ20" s="11">
        <v>2439.0849143072001</v>
      </c>
      <c r="DA20" s="11">
        <v>0</v>
      </c>
      <c r="DB20" s="11">
        <v>105418.13790524633</v>
      </c>
      <c r="DC20" s="11">
        <v>47998.648965211716</v>
      </c>
      <c r="DD20" s="11">
        <v>89460.826378639031</v>
      </c>
      <c r="DE20" s="11">
        <v>1566.3593513379087</v>
      </c>
      <c r="DF20" s="11">
        <v>3284.3787487380582</v>
      </c>
      <c r="DG20" s="11">
        <v>0</v>
      </c>
      <c r="DH20" s="11">
        <v>3299.937714592998</v>
      </c>
      <c r="DI20" s="11">
        <v>0</v>
      </c>
      <c r="DJ20" s="11">
        <v>4776.8164030373682</v>
      </c>
      <c r="DK20" s="11">
        <v>130.88611566745752</v>
      </c>
      <c r="DL20" s="11">
        <v>0</v>
      </c>
      <c r="DM20" s="11">
        <v>80344.073928946513</v>
      </c>
      <c r="DN20" s="11">
        <v>5009.2514719925321</v>
      </c>
      <c r="DO20" s="11">
        <v>130610.20910433812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69175.027556720859</v>
      </c>
      <c r="DX20" s="11">
        <v>2938.8434115404821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1">
        <v>0</v>
      </c>
      <c r="EI20" s="11">
        <v>119555.01307188177</v>
      </c>
      <c r="EK20" s="24">
        <f t="shared" si="0"/>
        <v>2987357.5767733427</v>
      </c>
    </row>
    <row r="21" spans="1:141">
      <c r="A21" s="67">
        <v>10</v>
      </c>
      <c r="B21" s="26" t="s">
        <v>113</v>
      </c>
      <c r="D21" s="11">
        <v>87.049441845157006</v>
      </c>
      <c r="E21" s="11">
        <v>73.705145568260718</v>
      </c>
      <c r="F21" s="11">
        <v>20.913638968522584</v>
      </c>
      <c r="G21" s="11">
        <v>104.98246937982526</v>
      </c>
      <c r="H21" s="11">
        <v>1233.2174187160645</v>
      </c>
      <c r="I21" s="11">
        <v>46.482409879794766</v>
      </c>
      <c r="J21" s="11">
        <v>0</v>
      </c>
      <c r="K21" s="11">
        <v>177.90273438530613</v>
      </c>
      <c r="L21" s="11">
        <v>4.458326139010282</v>
      </c>
      <c r="M21" s="11">
        <v>9.0829662449306028</v>
      </c>
      <c r="N21" s="11">
        <v>550.49641732782925</v>
      </c>
      <c r="O21" s="11">
        <v>53.530649407274055</v>
      </c>
      <c r="P21" s="11">
        <v>356.22624853995933</v>
      </c>
      <c r="Q21" s="11">
        <v>535.7792729271448</v>
      </c>
      <c r="R21" s="11">
        <v>22.276902087536534</v>
      </c>
      <c r="S21" s="11">
        <v>2028.1354965775306</v>
      </c>
      <c r="T21" s="11">
        <v>0</v>
      </c>
      <c r="U21" s="11">
        <v>0</v>
      </c>
      <c r="V21" s="11">
        <v>0</v>
      </c>
      <c r="W21" s="11">
        <v>167.33451358128534</v>
      </c>
      <c r="X21" s="11">
        <v>39.162115979286398</v>
      </c>
      <c r="Y21" s="11">
        <v>14.002773503823359</v>
      </c>
      <c r="Z21" s="11">
        <v>153.95831023914968</v>
      </c>
      <c r="AA21" s="11">
        <v>0</v>
      </c>
      <c r="AB21" s="11">
        <v>0</v>
      </c>
      <c r="AC21" s="11">
        <v>3.8763224064777875</v>
      </c>
      <c r="AD21" s="11">
        <v>132.27876500059247</v>
      </c>
      <c r="AE21" s="11">
        <v>4.3350266685561376</v>
      </c>
      <c r="AF21" s="11">
        <v>1961.6606972392308</v>
      </c>
      <c r="AG21" s="11">
        <v>90.947081196557434</v>
      </c>
      <c r="AH21" s="11">
        <v>23.081410958250533</v>
      </c>
      <c r="AI21" s="11">
        <v>111.53816504067692</v>
      </c>
      <c r="AJ21" s="11">
        <v>244.08231297161763</v>
      </c>
      <c r="AK21" s="11">
        <v>402.65045160389968</v>
      </c>
      <c r="AL21" s="11">
        <v>0</v>
      </c>
      <c r="AM21" s="11">
        <v>344.07748618675691</v>
      </c>
      <c r="AN21" s="11">
        <v>0</v>
      </c>
      <c r="AO21" s="11">
        <v>33064.203093050208</v>
      </c>
      <c r="AP21" s="11">
        <v>2845.1850561259148</v>
      </c>
      <c r="AQ21" s="11">
        <v>209.26350063528366</v>
      </c>
      <c r="AR21" s="11">
        <v>835.18992399459455</v>
      </c>
      <c r="AS21" s="11">
        <v>386.49844619746688</v>
      </c>
      <c r="AT21" s="11">
        <v>959.62418265163524</v>
      </c>
      <c r="AU21" s="11">
        <v>4.9798099097678818</v>
      </c>
      <c r="AV21" s="11">
        <v>111.20727934286143</v>
      </c>
      <c r="AW21" s="11">
        <v>42.280755491109737</v>
      </c>
      <c r="AX21" s="11">
        <v>333.49807484624648</v>
      </c>
      <c r="AY21" s="11">
        <v>1116.0127342487679</v>
      </c>
      <c r="AZ21" s="11">
        <v>29.818149193527109</v>
      </c>
      <c r="BA21" s="11">
        <v>19.004607972718958</v>
      </c>
      <c r="BB21" s="11">
        <v>219.16358151582796</v>
      </c>
      <c r="BC21" s="11">
        <v>240.60237903042258</v>
      </c>
      <c r="BD21" s="11">
        <v>1580.1349017042078</v>
      </c>
      <c r="BE21" s="11">
        <v>8589.9114665631132</v>
      </c>
      <c r="BF21" s="11">
        <v>0</v>
      </c>
      <c r="BG21" s="11">
        <v>7294.3862804256723</v>
      </c>
      <c r="BH21" s="11">
        <v>48.27821421456121</v>
      </c>
      <c r="BI21" s="11">
        <v>313.63083429223218</v>
      </c>
      <c r="BJ21" s="11">
        <v>0</v>
      </c>
      <c r="BK21" s="11">
        <v>0</v>
      </c>
      <c r="BL21" s="11">
        <v>157.45321669018099</v>
      </c>
      <c r="BM21" s="11">
        <v>1307.8196073800857</v>
      </c>
      <c r="BN21" s="11">
        <v>0</v>
      </c>
      <c r="BO21" s="11">
        <v>0</v>
      </c>
      <c r="BP21" s="11">
        <v>260.54119337841223</v>
      </c>
      <c r="BQ21" s="11">
        <v>15452.372327513651</v>
      </c>
      <c r="BR21" s="11">
        <v>0</v>
      </c>
      <c r="BS21" s="11">
        <v>0</v>
      </c>
      <c r="BT21" s="11">
        <v>8.809823651085881E-2</v>
      </c>
      <c r="BU21" s="11">
        <v>131.38945206207154</v>
      </c>
      <c r="BV21" s="11">
        <v>69449.229194968866</v>
      </c>
      <c r="BW21" s="11">
        <v>166.93864242690236</v>
      </c>
      <c r="BX21" s="11">
        <v>2560.3161918911242</v>
      </c>
      <c r="BY21" s="11">
        <v>30653.11356294802</v>
      </c>
      <c r="BZ21" s="11">
        <v>282.43953947357943</v>
      </c>
      <c r="CA21" s="11">
        <v>2711.240401665907</v>
      </c>
      <c r="CB21" s="11">
        <v>86.973105055051604</v>
      </c>
      <c r="CC21" s="11">
        <v>517.98988619856777</v>
      </c>
      <c r="CD21" s="11">
        <v>497.86989257186406</v>
      </c>
      <c r="CE21" s="11">
        <v>416.30230640260368</v>
      </c>
      <c r="CF21" s="11">
        <v>591.19938403480228</v>
      </c>
      <c r="CG21" s="11">
        <v>488.48266738732741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5390.3422158846515</v>
      </c>
      <c r="CN21" s="11">
        <v>8.6419577514765411</v>
      </c>
      <c r="CO21" s="11">
        <v>12894.077156696383</v>
      </c>
      <c r="CP21" s="11">
        <v>1006.5993375283585</v>
      </c>
      <c r="CQ21" s="11">
        <v>3668.1956615044655</v>
      </c>
      <c r="CR21" s="11">
        <v>172754.38941389797</v>
      </c>
      <c r="CS21" s="11">
        <v>9306.0642690527984</v>
      </c>
      <c r="CT21" s="11">
        <v>6.63824018175427</v>
      </c>
      <c r="CU21" s="11">
        <v>4645.8872063141625</v>
      </c>
      <c r="CV21" s="11">
        <v>158.94909087584489</v>
      </c>
      <c r="CW21" s="11">
        <v>260.10375246224038</v>
      </c>
      <c r="CX21" s="11">
        <v>648.70776746416959</v>
      </c>
      <c r="CY21" s="11">
        <v>0</v>
      </c>
      <c r="CZ21" s="11">
        <v>30.749061400093851</v>
      </c>
      <c r="DA21" s="11">
        <v>12.509949584541951</v>
      </c>
      <c r="DB21" s="11">
        <v>2139.712856782794</v>
      </c>
      <c r="DC21" s="11">
        <v>2132.0389745173943</v>
      </c>
      <c r="DD21" s="11">
        <v>1468.9134754907432</v>
      </c>
      <c r="DE21" s="11">
        <v>157.07931649590958</v>
      </c>
      <c r="DF21" s="11">
        <v>178.17451534975686</v>
      </c>
      <c r="DG21" s="11">
        <v>0.72681045121458521</v>
      </c>
      <c r="DH21" s="11">
        <v>366.05211547301343</v>
      </c>
      <c r="DI21" s="11">
        <v>532.24729171537433</v>
      </c>
      <c r="DJ21" s="11">
        <v>50.113358270469085</v>
      </c>
      <c r="DK21" s="11">
        <v>70.56622373331426</v>
      </c>
      <c r="DL21" s="11">
        <v>0</v>
      </c>
      <c r="DM21" s="11">
        <v>612.44738775965152</v>
      </c>
      <c r="DN21" s="11">
        <v>258.27394231237849</v>
      </c>
      <c r="DO21" s="11">
        <v>6.0997682565774394</v>
      </c>
      <c r="DP21" s="11">
        <v>5.2754943736400843</v>
      </c>
      <c r="DQ21" s="11">
        <v>2.3786523857931878</v>
      </c>
      <c r="DR21" s="11">
        <v>67.068837925816339</v>
      </c>
      <c r="DS21" s="11">
        <v>0.63871221470372641</v>
      </c>
      <c r="DT21" s="11">
        <v>0.63871221470372641</v>
      </c>
      <c r="DU21" s="11">
        <v>0.85895780598087346</v>
      </c>
      <c r="DV21" s="11">
        <v>0.39644206429886469</v>
      </c>
      <c r="DW21" s="11">
        <v>7725.6386903191305</v>
      </c>
      <c r="DX21" s="11">
        <v>94.411578916032539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1">
        <v>0</v>
      </c>
      <c r="EI21" s="11">
        <v>145.20788882276611</v>
      </c>
      <c r="EK21" s="24">
        <f t="shared" si="0"/>
        <v>419778.67199651233</v>
      </c>
    </row>
    <row r="22" spans="1:141">
      <c r="A22" s="67">
        <v>11</v>
      </c>
      <c r="B22" s="26" t="s">
        <v>114</v>
      </c>
      <c r="D22" s="11">
        <v>21418.634700789804</v>
      </c>
      <c r="E22" s="11">
        <v>11446.52265527696</v>
      </c>
      <c r="F22" s="11">
        <v>1837.4187226712238</v>
      </c>
      <c r="G22" s="11">
        <v>39077.645534569871</v>
      </c>
      <c r="H22" s="11">
        <v>10964.525428602263</v>
      </c>
      <c r="I22" s="11">
        <v>1320.7514336202585</v>
      </c>
      <c r="J22" s="11">
        <v>35.37468893115134</v>
      </c>
      <c r="K22" s="11">
        <v>2674.4665809729859</v>
      </c>
      <c r="L22" s="11">
        <v>552.68573399363186</v>
      </c>
      <c r="M22" s="11">
        <v>11975.915596693198</v>
      </c>
      <c r="N22" s="11">
        <v>15640.577281706159</v>
      </c>
      <c r="O22" s="11">
        <v>1359.6489349577178</v>
      </c>
      <c r="P22" s="11">
        <v>12771.404225238974</v>
      </c>
      <c r="Q22" s="11">
        <v>22790.972817261016</v>
      </c>
      <c r="R22" s="11">
        <v>7564.6342432713209</v>
      </c>
      <c r="S22" s="11">
        <v>21723.283787307017</v>
      </c>
      <c r="T22" s="11">
        <v>14.360022239378267</v>
      </c>
      <c r="U22" s="11">
        <v>0</v>
      </c>
      <c r="V22" s="11">
        <v>0</v>
      </c>
      <c r="W22" s="11">
        <v>18901.992200360153</v>
      </c>
      <c r="X22" s="11">
        <v>1701.5093129039619</v>
      </c>
      <c r="Y22" s="11">
        <v>1259.1287792820699</v>
      </c>
      <c r="Z22" s="11">
        <v>3694.378404413706</v>
      </c>
      <c r="AA22" s="11">
        <v>0</v>
      </c>
      <c r="AB22" s="11">
        <v>0</v>
      </c>
      <c r="AC22" s="11">
        <v>363.55373376767409</v>
      </c>
      <c r="AD22" s="11">
        <v>1302.5590904450678</v>
      </c>
      <c r="AE22" s="11">
        <v>443.05922275154893</v>
      </c>
      <c r="AF22" s="11">
        <v>187215.47283391457</v>
      </c>
      <c r="AG22" s="11">
        <v>67834.837135007736</v>
      </c>
      <c r="AH22" s="11">
        <v>2268.883513821766</v>
      </c>
      <c r="AI22" s="11">
        <v>5039.3170726871831</v>
      </c>
      <c r="AJ22" s="11">
        <v>11797.633880761403</v>
      </c>
      <c r="AK22" s="11">
        <v>113162.80936345705</v>
      </c>
      <c r="AL22" s="11">
        <v>0</v>
      </c>
      <c r="AM22" s="11">
        <v>73794.435345630278</v>
      </c>
      <c r="AN22" s="11">
        <v>0</v>
      </c>
      <c r="AO22" s="11">
        <v>134095.18192947918</v>
      </c>
      <c r="AP22" s="11">
        <v>30103.159791520062</v>
      </c>
      <c r="AQ22" s="11">
        <v>15907.152160981475</v>
      </c>
      <c r="AR22" s="11">
        <v>128762.67070833038</v>
      </c>
      <c r="AS22" s="11">
        <v>2419.4886251128064</v>
      </c>
      <c r="AT22" s="11">
        <v>42149.575944937613</v>
      </c>
      <c r="AU22" s="11">
        <v>284.39848922866224</v>
      </c>
      <c r="AV22" s="11">
        <v>33769.127154195841</v>
      </c>
      <c r="AW22" s="11">
        <v>2491.7321794818909</v>
      </c>
      <c r="AX22" s="11">
        <v>8989.2630715228061</v>
      </c>
      <c r="AY22" s="11">
        <v>24619.444861966029</v>
      </c>
      <c r="AZ22" s="11">
        <v>13254.916771287526</v>
      </c>
      <c r="BA22" s="11">
        <v>780.69486759936967</v>
      </c>
      <c r="BB22" s="11">
        <v>2242.2649360121873</v>
      </c>
      <c r="BC22" s="11">
        <v>13213.259456273852</v>
      </c>
      <c r="BD22" s="11">
        <v>59416.954881456884</v>
      </c>
      <c r="BE22" s="11">
        <v>64628.521218747133</v>
      </c>
      <c r="BF22" s="11">
        <v>0</v>
      </c>
      <c r="BG22" s="11">
        <v>28993.253628194128</v>
      </c>
      <c r="BH22" s="11">
        <v>9946.2646869130913</v>
      </c>
      <c r="BI22" s="11">
        <v>35221.764052739651</v>
      </c>
      <c r="BJ22" s="11">
        <v>97.367955671881901</v>
      </c>
      <c r="BK22" s="11">
        <v>14.009777794515381</v>
      </c>
      <c r="BL22" s="11">
        <v>693.13375638364846</v>
      </c>
      <c r="BM22" s="11">
        <v>4126.6792544026521</v>
      </c>
      <c r="BN22" s="11">
        <v>35.724933376014221</v>
      </c>
      <c r="BO22" s="11">
        <v>11.207822235612305</v>
      </c>
      <c r="BP22" s="11">
        <v>5917.0296515135715</v>
      </c>
      <c r="BQ22" s="11">
        <v>686769.25689825811</v>
      </c>
      <c r="BR22" s="11">
        <v>0</v>
      </c>
      <c r="BS22" s="11">
        <v>65.495711189359412</v>
      </c>
      <c r="BT22" s="11">
        <v>50.084955615392495</v>
      </c>
      <c r="BU22" s="11">
        <v>8100.8369988039676</v>
      </c>
      <c r="BV22" s="11">
        <v>1787327.4350361968</v>
      </c>
      <c r="BW22" s="11">
        <v>20532.670072509369</v>
      </c>
      <c r="BX22" s="11">
        <v>64830.255572538255</v>
      </c>
      <c r="BY22" s="11">
        <v>354452.5760872566</v>
      </c>
      <c r="BZ22" s="11">
        <v>137317.32518645923</v>
      </c>
      <c r="CA22" s="11">
        <v>77052.395097669403</v>
      </c>
      <c r="CB22" s="11">
        <v>23704.835887251058</v>
      </c>
      <c r="CC22" s="11">
        <v>50263.068043891544</v>
      </c>
      <c r="CD22" s="11">
        <v>67047.427705643408</v>
      </c>
      <c r="CE22" s="11">
        <v>229132.31202867886</v>
      </c>
      <c r="CF22" s="11">
        <v>56448.645010293447</v>
      </c>
      <c r="CG22" s="11">
        <v>45323.660996616709</v>
      </c>
      <c r="CH22" s="11">
        <v>57.790333402375943</v>
      </c>
      <c r="CI22" s="11">
        <v>169.16806686877325</v>
      </c>
      <c r="CJ22" s="11">
        <v>126.78848904036421</v>
      </c>
      <c r="CK22" s="11">
        <v>57.790333402375943</v>
      </c>
      <c r="CL22" s="11">
        <v>46.232266721900764</v>
      </c>
      <c r="CM22" s="11">
        <v>238988.61250409167</v>
      </c>
      <c r="CN22" s="11">
        <v>608.02435628196747</v>
      </c>
      <c r="CO22" s="11">
        <v>433765.43421789585</v>
      </c>
      <c r="CP22" s="11">
        <v>31368.538347369868</v>
      </c>
      <c r="CQ22" s="11">
        <v>234175.32287199242</v>
      </c>
      <c r="CR22" s="11">
        <v>959489.72907498013</v>
      </c>
      <c r="CS22" s="11">
        <v>117479.68821774374</v>
      </c>
      <c r="CT22" s="11">
        <v>665.4644452394806</v>
      </c>
      <c r="CU22" s="11">
        <v>663894.68462890107</v>
      </c>
      <c r="CV22" s="11">
        <v>111720.61970374061</v>
      </c>
      <c r="CW22" s="11">
        <v>107460.34268714148</v>
      </c>
      <c r="CX22" s="11">
        <v>63927.4474109906</v>
      </c>
      <c r="CY22" s="11">
        <v>1088.2094901889823</v>
      </c>
      <c r="CZ22" s="11">
        <v>6925.2420486770252</v>
      </c>
      <c r="DA22" s="11">
        <v>0</v>
      </c>
      <c r="DB22" s="11">
        <v>260162.2769037383</v>
      </c>
      <c r="DC22" s="11">
        <v>1049794.188303665</v>
      </c>
      <c r="DD22" s="11">
        <v>159359.81285017109</v>
      </c>
      <c r="DE22" s="11">
        <v>863.70280103187326</v>
      </c>
      <c r="DF22" s="11">
        <v>2267.132291597452</v>
      </c>
      <c r="DG22" s="11">
        <v>142.89973350405688</v>
      </c>
      <c r="DH22" s="11">
        <v>19982.358595284466</v>
      </c>
      <c r="DI22" s="11">
        <v>10288.080323402372</v>
      </c>
      <c r="DJ22" s="11">
        <v>2701.4354032274291</v>
      </c>
      <c r="DK22" s="11">
        <v>4426.2128684993149</v>
      </c>
      <c r="DL22" s="11">
        <v>9.1063555664349991</v>
      </c>
      <c r="DM22" s="11">
        <v>15571.039838941819</v>
      </c>
      <c r="DN22" s="11">
        <v>2217.6186567673876</v>
      </c>
      <c r="DO22" s="11">
        <v>15834.576338810732</v>
      </c>
      <c r="DP22" s="11">
        <v>366.35568932657719</v>
      </c>
      <c r="DQ22" s="11">
        <v>537.97546730939064</v>
      </c>
      <c r="DR22" s="11">
        <v>537.27497841966488</v>
      </c>
      <c r="DS22" s="11">
        <v>132.04215571330749</v>
      </c>
      <c r="DT22" s="11">
        <v>129.59044459926727</v>
      </c>
      <c r="DU22" s="11">
        <v>146.40217795268572</v>
      </c>
      <c r="DV22" s="11">
        <v>77.404022314697485</v>
      </c>
      <c r="DW22" s="11">
        <v>1199586.1943799369</v>
      </c>
      <c r="DX22" s="11">
        <v>383.86791156972151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36219.93922219488</v>
      </c>
      <c r="EK22" s="24">
        <f t="shared" si="0"/>
        <v>10696303.533341752</v>
      </c>
    </row>
    <row r="23" spans="1:141">
      <c r="A23" s="67">
        <v>12</v>
      </c>
      <c r="B23" s="26" t="s">
        <v>115</v>
      </c>
      <c r="D23" s="11">
        <v>0</v>
      </c>
      <c r="E23" s="11">
        <v>0</v>
      </c>
      <c r="F23" s="11">
        <v>2.4868995751603507E-14</v>
      </c>
      <c r="G23" s="11">
        <v>0</v>
      </c>
      <c r="H23" s="11">
        <v>4154.7536837339749</v>
      </c>
      <c r="I23" s="11">
        <v>319.59643721030574</v>
      </c>
      <c r="J23" s="11">
        <v>0</v>
      </c>
      <c r="K23" s="11">
        <v>0</v>
      </c>
      <c r="L23" s="11">
        <v>0</v>
      </c>
      <c r="M23" s="11">
        <v>2317.0741697747167</v>
      </c>
      <c r="N23" s="11">
        <v>43465.115460601606</v>
      </c>
      <c r="O23" s="11">
        <v>5193.4421046674688</v>
      </c>
      <c r="P23" s="11">
        <v>16778.812953541055</v>
      </c>
      <c r="Q23" s="11">
        <v>35155.60809313364</v>
      </c>
      <c r="R23" s="11">
        <v>0</v>
      </c>
      <c r="S23" s="11">
        <v>9587.8931163091729</v>
      </c>
      <c r="T23" s="11">
        <v>0</v>
      </c>
      <c r="U23" s="11">
        <v>0</v>
      </c>
      <c r="V23" s="11">
        <v>0</v>
      </c>
      <c r="W23" s="11">
        <v>8469.3055860731038</v>
      </c>
      <c r="X23" s="11">
        <v>8229.6082581653736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14781.335220976644</v>
      </c>
      <c r="AE23" s="11">
        <v>17338.106718659084</v>
      </c>
      <c r="AF23" s="11">
        <v>16938.611172146208</v>
      </c>
      <c r="AG23" s="11">
        <v>0</v>
      </c>
      <c r="AH23" s="11">
        <v>0</v>
      </c>
      <c r="AI23" s="11">
        <v>0</v>
      </c>
      <c r="AJ23" s="11">
        <v>11585.370848873585</v>
      </c>
      <c r="AK23" s="11">
        <v>0</v>
      </c>
      <c r="AL23" s="11">
        <v>239.69732790772932</v>
      </c>
      <c r="AM23" s="11">
        <v>133545.85596351759</v>
      </c>
      <c r="AN23" s="11">
        <v>0</v>
      </c>
      <c r="AO23" s="11">
        <v>40349.050197801102</v>
      </c>
      <c r="AP23" s="11">
        <v>37153.08582569805</v>
      </c>
      <c r="AQ23" s="11">
        <v>16938.611172146208</v>
      </c>
      <c r="AR23" s="11">
        <v>31959.643721030574</v>
      </c>
      <c r="AS23" s="11">
        <v>6391.9287442061159</v>
      </c>
      <c r="AT23" s="11">
        <v>1118.5875302360703</v>
      </c>
      <c r="AU23" s="11">
        <v>0</v>
      </c>
      <c r="AV23" s="11">
        <v>10946.177974452974</v>
      </c>
      <c r="AW23" s="11">
        <v>10466.783318637516</v>
      </c>
      <c r="AX23" s="11">
        <v>4953.7447767597396</v>
      </c>
      <c r="AY23" s="11">
        <v>24608.925665193543</v>
      </c>
      <c r="AZ23" s="11">
        <v>13183.353034925114</v>
      </c>
      <c r="BA23" s="11">
        <v>8788.90202328341</v>
      </c>
      <c r="BB23" s="11">
        <v>20294.373762854415</v>
      </c>
      <c r="BC23" s="11">
        <v>19255.685341920922</v>
      </c>
      <c r="BD23" s="11">
        <v>3915.0563558262461</v>
      </c>
      <c r="BE23" s="11">
        <v>38751.068011749579</v>
      </c>
      <c r="BF23" s="11">
        <v>7590.415383744762</v>
      </c>
      <c r="BG23" s="11">
        <v>2237.1750604721406</v>
      </c>
      <c r="BH23" s="11">
        <v>399.49554651288247</v>
      </c>
      <c r="BI23" s="11">
        <v>23410.439025654898</v>
      </c>
      <c r="BJ23" s="11">
        <v>10466.783318637516</v>
      </c>
      <c r="BK23" s="11">
        <v>0</v>
      </c>
      <c r="BL23" s="11">
        <v>10067.287772124631</v>
      </c>
      <c r="BM23" s="11">
        <v>239.69732790772932</v>
      </c>
      <c r="BN23" s="11">
        <v>0</v>
      </c>
      <c r="BO23" s="11">
        <v>1198.4866395386466</v>
      </c>
      <c r="BP23" s="11">
        <v>15580.326314002408</v>
      </c>
      <c r="BQ23" s="11">
        <v>67994.142016492551</v>
      </c>
      <c r="BR23" s="11">
        <v>0</v>
      </c>
      <c r="BS23" s="11">
        <v>0</v>
      </c>
      <c r="BT23" s="11">
        <v>2476.8723883798698</v>
      </c>
      <c r="BU23" s="11">
        <v>6391.9287442061168</v>
      </c>
      <c r="BV23" s="11">
        <v>7590.415383744762</v>
      </c>
      <c r="BW23" s="11">
        <v>10706.48064654524</v>
      </c>
      <c r="BX23" s="11">
        <v>19575.28177913123</v>
      </c>
      <c r="BY23" s="11">
        <v>105546.72338870348</v>
      </c>
      <c r="BZ23" s="11">
        <v>86610.634483992864</v>
      </c>
      <c r="CA23" s="11">
        <v>17737.602265171972</v>
      </c>
      <c r="CB23" s="11">
        <v>4953.7447767597396</v>
      </c>
      <c r="CC23" s="11">
        <v>5592.9376511803512</v>
      </c>
      <c r="CD23" s="11">
        <v>5193.4421046674688</v>
      </c>
      <c r="CE23" s="11">
        <v>6391.9287442061159</v>
      </c>
      <c r="CF23" s="11">
        <v>4953.7447767597396</v>
      </c>
      <c r="CG23" s="11">
        <v>3675.3590279185169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72947.886793252284</v>
      </c>
      <c r="CN23" s="11">
        <v>1837.6795139592584</v>
      </c>
      <c r="CO23" s="11">
        <v>14941.133439581794</v>
      </c>
      <c r="CP23" s="11">
        <v>11345.673520965855</v>
      </c>
      <c r="CQ23" s="11">
        <v>16139.620079120443</v>
      </c>
      <c r="CR23" s="11">
        <v>99394.4919724051</v>
      </c>
      <c r="CS23" s="11">
        <v>18776.290686105465</v>
      </c>
      <c r="CT23" s="11">
        <v>1438.1839674463763</v>
      </c>
      <c r="CU23" s="11">
        <v>41148.041290826877</v>
      </c>
      <c r="CV23" s="11">
        <v>26286.806960547648</v>
      </c>
      <c r="CW23" s="11">
        <v>31879.744611728001</v>
      </c>
      <c r="CX23" s="11">
        <v>15580.326314002408</v>
      </c>
      <c r="CY23" s="11">
        <v>0</v>
      </c>
      <c r="CZ23" s="11">
        <v>0</v>
      </c>
      <c r="DA23" s="11">
        <v>0</v>
      </c>
      <c r="DB23" s="11">
        <v>10786.379755847822</v>
      </c>
      <c r="DC23" s="11">
        <v>0</v>
      </c>
      <c r="DD23" s="11">
        <v>180412.18880521762</v>
      </c>
      <c r="DE23" s="11">
        <v>1917.5786232618345</v>
      </c>
      <c r="DF23" s="11">
        <v>9507.994007006595</v>
      </c>
      <c r="DG23" s="11">
        <v>9987.3886628220553</v>
      </c>
      <c r="DH23" s="11">
        <v>19175.786232618342</v>
      </c>
      <c r="DI23" s="11">
        <v>2796.4688255901756</v>
      </c>
      <c r="DJ23" s="11">
        <v>14222.041455858607</v>
      </c>
      <c r="DK23" s="11">
        <v>21253.163074485336</v>
      </c>
      <c r="DL23" s="11">
        <v>3994.9554651288217</v>
      </c>
      <c r="DM23" s="11">
        <v>10386.884209334938</v>
      </c>
      <c r="DN23" s="11">
        <v>5992.4331976932335</v>
      </c>
      <c r="DO23" s="11">
        <v>0</v>
      </c>
      <c r="DP23" s="11">
        <v>0</v>
      </c>
      <c r="DQ23" s="11">
        <v>15021.032548884372</v>
      </c>
      <c r="DR23" s="11">
        <v>11265.774411663278</v>
      </c>
      <c r="DS23" s="11">
        <v>11265.774411663278</v>
      </c>
      <c r="DT23" s="11">
        <v>11505.471739571009</v>
      </c>
      <c r="DU23" s="11">
        <v>11105.976193058124</v>
      </c>
      <c r="DV23" s="11">
        <v>10067.287772124631</v>
      </c>
      <c r="DW23" s="11">
        <v>100672.87772124632</v>
      </c>
      <c r="DX23" s="11">
        <v>1278.3857488412229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13423.050362832842</v>
      </c>
      <c r="EK23" s="24">
        <f t="shared" si="0"/>
        <v>1871511.2815131596</v>
      </c>
    </row>
    <row r="24" spans="1:141">
      <c r="A24" s="67">
        <v>13</v>
      </c>
      <c r="B24" s="26" t="s">
        <v>116</v>
      </c>
      <c r="D24" s="11">
        <v>0</v>
      </c>
      <c r="E24" s="11">
        <v>0</v>
      </c>
      <c r="F24" s="11">
        <v>0</v>
      </c>
      <c r="G24" s="11">
        <v>0</v>
      </c>
      <c r="H24" s="11">
        <v>45.854069610626816</v>
      </c>
      <c r="I24" s="11">
        <v>0</v>
      </c>
      <c r="J24" s="11">
        <v>0</v>
      </c>
      <c r="K24" s="11">
        <v>0.30257227471694464</v>
      </c>
      <c r="L24" s="11">
        <v>0</v>
      </c>
      <c r="M24" s="11">
        <v>0</v>
      </c>
      <c r="N24" s="11">
        <v>271.60005471569087</v>
      </c>
      <c r="O24" s="11">
        <v>12.296459501834676</v>
      </c>
      <c r="P24" s="11">
        <v>1.2253534340295982</v>
      </c>
      <c r="Q24" s="11">
        <v>1616.3421463471798</v>
      </c>
      <c r="R24" s="11">
        <v>5.9792836472074642</v>
      </c>
      <c r="S24" s="11">
        <v>0</v>
      </c>
      <c r="T24" s="11">
        <v>0</v>
      </c>
      <c r="U24" s="11">
        <v>0</v>
      </c>
      <c r="V24" s="11">
        <v>0</v>
      </c>
      <c r="W24" s="11">
        <v>3.535091616156623</v>
      </c>
      <c r="X24" s="11">
        <v>6.1305452963374591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4.8312007001317427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137.33395288428446</v>
      </c>
      <c r="AQ24" s="11">
        <v>0.14761036147485268</v>
      </c>
      <c r="AR24" s="11">
        <v>0.43075745989464043</v>
      </c>
      <c r="AS24" s="11">
        <v>3.5787749848881063</v>
      </c>
      <c r="AT24" s="11">
        <v>0</v>
      </c>
      <c r="AU24" s="11">
        <v>0</v>
      </c>
      <c r="AV24" s="11">
        <v>2.5664466272017727</v>
      </c>
      <c r="AW24" s="11">
        <v>0</v>
      </c>
      <c r="AX24" s="11">
        <v>0</v>
      </c>
      <c r="AY24" s="11">
        <v>3.759837234697609</v>
      </c>
      <c r="AZ24" s="11">
        <v>0</v>
      </c>
      <c r="BA24" s="11">
        <v>0</v>
      </c>
      <c r="BB24" s="11">
        <v>0</v>
      </c>
      <c r="BC24" s="11">
        <v>22.537591891561167</v>
      </c>
      <c r="BD24" s="11">
        <v>1.740890835324538</v>
      </c>
      <c r="BE24" s="11">
        <v>5.6067829163451997</v>
      </c>
      <c r="BF24" s="11">
        <v>0</v>
      </c>
      <c r="BG24" s="11">
        <v>0</v>
      </c>
      <c r="BH24" s="11">
        <v>4.5513813381440373</v>
      </c>
      <c r="BI24" s="11">
        <v>114.41140119987661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9.0317827190108559</v>
      </c>
      <c r="BQ24" s="11">
        <v>305.12414733835675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8.887526962436235</v>
      </c>
      <c r="BX24" s="11">
        <v>326.29710522434249</v>
      </c>
      <c r="BY24" s="11">
        <v>1850.8180387823018</v>
      </c>
      <c r="BZ24" s="11">
        <v>8.7140977781638583E-5</v>
      </c>
      <c r="CA24" s="11">
        <v>498.12583134962586</v>
      </c>
      <c r="CB24" s="11">
        <v>0</v>
      </c>
      <c r="CC24" s="11">
        <v>1.2100089567614474E-2</v>
      </c>
      <c r="CD24" s="11">
        <v>0</v>
      </c>
      <c r="CE24" s="11">
        <v>2.8178144972698797E-17</v>
      </c>
      <c r="CF24" s="11">
        <v>1.1134196377777255E-2</v>
      </c>
      <c r="CG24" s="11">
        <v>1.613721810771085E-7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170.78203969377958</v>
      </c>
      <c r="CN24" s="11">
        <v>0</v>
      </c>
      <c r="CO24" s="11">
        <v>1240.9348672230753</v>
      </c>
      <c r="CP24" s="11">
        <v>368.01086564846679</v>
      </c>
      <c r="CQ24" s="11">
        <v>2679.0209328779347</v>
      </c>
      <c r="CR24" s="11">
        <v>1995.8019063958855</v>
      </c>
      <c r="CS24" s="11">
        <v>39898.085210381716</v>
      </c>
      <c r="CT24" s="11">
        <v>0</v>
      </c>
      <c r="CU24" s="11">
        <v>1733.3109136002572</v>
      </c>
      <c r="CV24" s="11">
        <v>0.38441274115283397</v>
      </c>
      <c r="CW24" s="11">
        <v>1.6987602704054701</v>
      </c>
      <c r="CX24" s="11">
        <v>1.1560647378961579</v>
      </c>
      <c r="CY24" s="11">
        <v>0</v>
      </c>
      <c r="CZ24" s="11">
        <v>0</v>
      </c>
      <c r="DA24" s="11">
        <v>2.3827651455212071E-2</v>
      </c>
      <c r="DB24" s="11">
        <v>40.748706611687197</v>
      </c>
      <c r="DC24" s="11">
        <v>0.52391608699473491</v>
      </c>
      <c r="DD24" s="11">
        <v>5705.7644654369606</v>
      </c>
      <c r="DE24" s="11">
        <v>0</v>
      </c>
      <c r="DF24" s="11">
        <v>7.1272282983240052</v>
      </c>
      <c r="DG24" s="11">
        <v>14.406874961571964</v>
      </c>
      <c r="DH24" s="11">
        <v>25.103030023317299</v>
      </c>
      <c r="DI24" s="11">
        <v>2928.6756859083562</v>
      </c>
      <c r="DJ24" s="11">
        <v>15.350973386004902</v>
      </c>
      <c r="DK24" s="11">
        <v>35.135755243720318</v>
      </c>
      <c r="DL24" s="11">
        <v>0</v>
      </c>
      <c r="DM24" s="11">
        <v>29.753307818517897</v>
      </c>
      <c r="DN24" s="11">
        <v>0</v>
      </c>
      <c r="DO24" s="11">
        <v>0</v>
      </c>
      <c r="DP24" s="11">
        <v>0</v>
      </c>
      <c r="DQ24" s="11">
        <v>52.351091775679102</v>
      </c>
      <c r="DR24" s="11">
        <v>51.852696537749537</v>
      </c>
      <c r="DS24" s="11">
        <v>34.177958257580109</v>
      </c>
      <c r="DT24" s="11">
        <v>13.296640084473886</v>
      </c>
      <c r="DU24" s="11">
        <v>0</v>
      </c>
      <c r="DV24" s="11">
        <v>21.730757128468959</v>
      </c>
      <c r="DW24" s="11">
        <v>9180.6397773271528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329.55178193447711</v>
      </c>
      <c r="EK24" s="24">
        <f t="shared" si="0"/>
        <v>71838.470406885026</v>
      </c>
    </row>
    <row r="25" spans="1:141">
      <c r="A25" s="67">
        <v>14</v>
      </c>
      <c r="B25" s="26" t="s">
        <v>117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1781.5536864281507</v>
      </c>
      <c r="O25" s="11">
        <v>0</v>
      </c>
      <c r="P25" s="11">
        <v>0</v>
      </c>
      <c r="Q25" s="11">
        <v>1365.3909014615035</v>
      </c>
      <c r="R25" s="11">
        <v>0</v>
      </c>
      <c r="S25" s="11">
        <v>28677.870702498229</v>
      </c>
      <c r="T25" s="11">
        <v>0</v>
      </c>
      <c r="U25" s="11">
        <v>0</v>
      </c>
      <c r="V25" s="11">
        <v>0</v>
      </c>
      <c r="W25" s="11">
        <v>758.55050081194634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910.26060097433549</v>
      </c>
      <c r="AF25" s="11">
        <v>8758.7722061890618</v>
      </c>
      <c r="AG25" s="11">
        <v>80860.862617411127</v>
      </c>
      <c r="AH25" s="11">
        <v>0</v>
      </c>
      <c r="AI25" s="11">
        <v>0</v>
      </c>
      <c r="AJ25" s="11">
        <v>0</v>
      </c>
      <c r="AK25" s="11">
        <v>15460.020070241426</v>
      </c>
      <c r="AL25" s="11">
        <v>0</v>
      </c>
      <c r="AM25" s="11">
        <v>10110.300030093968</v>
      </c>
      <c r="AN25" s="11">
        <v>0</v>
      </c>
      <c r="AO25" s="11">
        <v>9369.8417562107261</v>
      </c>
      <c r="AP25" s="11">
        <v>79398.038296573344</v>
      </c>
      <c r="AQ25" s="11">
        <v>0</v>
      </c>
      <c r="AR25" s="11">
        <v>156.33112601458851</v>
      </c>
      <c r="AS25" s="11">
        <v>1907.9288166603637</v>
      </c>
      <c r="AT25" s="11">
        <v>8808.8197376030694</v>
      </c>
      <c r="AU25" s="11">
        <v>0</v>
      </c>
      <c r="AV25" s="11">
        <v>202630.18824350368</v>
      </c>
      <c r="AW25" s="11">
        <v>0</v>
      </c>
      <c r="AX25" s="11">
        <v>4257.5167327313911</v>
      </c>
      <c r="AY25" s="11">
        <v>3512.4374329959492</v>
      </c>
      <c r="AZ25" s="11">
        <v>12072.897404020538</v>
      </c>
      <c r="BA25" s="11">
        <v>0</v>
      </c>
      <c r="BB25" s="11">
        <v>0</v>
      </c>
      <c r="BC25" s="11">
        <v>0</v>
      </c>
      <c r="BD25" s="11">
        <v>9613.5804969370074</v>
      </c>
      <c r="BE25" s="11">
        <v>47192.340323556651</v>
      </c>
      <c r="BF25" s="11">
        <v>0</v>
      </c>
      <c r="BG25" s="11">
        <v>303.42020032477848</v>
      </c>
      <c r="BH25" s="11">
        <v>0</v>
      </c>
      <c r="BI25" s="11">
        <v>10597.385635066437</v>
      </c>
      <c r="BJ25" s="11">
        <v>1517.1010016238927</v>
      </c>
      <c r="BK25" s="11">
        <v>0</v>
      </c>
      <c r="BL25" s="11">
        <v>6523.5343069827386</v>
      </c>
      <c r="BM25" s="11">
        <v>118538.9337538986</v>
      </c>
      <c r="BN25" s="11">
        <v>0</v>
      </c>
      <c r="BO25" s="11">
        <v>0</v>
      </c>
      <c r="BP25" s="11">
        <v>1365.3909014615035</v>
      </c>
      <c r="BQ25" s="11">
        <v>39315.710686748636</v>
      </c>
      <c r="BR25" s="11">
        <v>0</v>
      </c>
      <c r="BS25" s="11">
        <v>0</v>
      </c>
      <c r="BT25" s="11">
        <v>455.13030048716774</v>
      </c>
      <c r="BU25" s="11">
        <v>96435.077512231655</v>
      </c>
      <c r="BV25" s="11">
        <v>0</v>
      </c>
      <c r="BW25" s="11">
        <v>0</v>
      </c>
      <c r="BX25" s="11">
        <v>74068.525058040643</v>
      </c>
      <c r="BY25" s="11">
        <v>13624.264223055832</v>
      </c>
      <c r="BZ25" s="11">
        <v>57953.731630421709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10652.837945292827</v>
      </c>
      <c r="CN25" s="11">
        <v>16625.767914812586</v>
      </c>
      <c r="CO25" s="11">
        <v>0</v>
      </c>
      <c r="CP25" s="11">
        <v>0</v>
      </c>
      <c r="CQ25" s="11">
        <v>0</v>
      </c>
      <c r="CR25" s="11">
        <v>61141.211239752251</v>
      </c>
      <c r="CS25" s="11">
        <v>0</v>
      </c>
      <c r="CT25" s="11">
        <v>0</v>
      </c>
      <c r="CU25" s="11">
        <v>26075.301993996523</v>
      </c>
      <c r="CV25" s="11">
        <v>303.42020032477848</v>
      </c>
      <c r="CW25" s="11">
        <v>606.84040064955695</v>
      </c>
      <c r="CX25" s="11">
        <v>0</v>
      </c>
      <c r="CY25" s="11">
        <v>0</v>
      </c>
      <c r="CZ25" s="11">
        <v>151.71010016238924</v>
      </c>
      <c r="DA25" s="11">
        <v>0</v>
      </c>
      <c r="DB25" s="11">
        <v>32358.191826139264</v>
      </c>
      <c r="DC25" s="11">
        <v>0</v>
      </c>
      <c r="DD25" s="11">
        <v>32851.465962884307</v>
      </c>
      <c r="DE25" s="11">
        <v>0</v>
      </c>
      <c r="DF25" s="11">
        <v>303.42020032477848</v>
      </c>
      <c r="DG25" s="11">
        <v>0</v>
      </c>
      <c r="DH25" s="11">
        <v>0</v>
      </c>
      <c r="DI25" s="11">
        <v>0</v>
      </c>
      <c r="DJ25" s="11">
        <v>758.55050081194634</v>
      </c>
      <c r="DK25" s="11">
        <v>0</v>
      </c>
      <c r="DL25" s="11">
        <v>0</v>
      </c>
      <c r="DM25" s="11">
        <v>1627.6137455965816</v>
      </c>
      <c r="DN25" s="11">
        <v>3034.2020032477853</v>
      </c>
      <c r="DO25" s="11">
        <v>0</v>
      </c>
      <c r="DP25" s="11">
        <v>0</v>
      </c>
      <c r="DQ25" s="11">
        <v>29610.493425727829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61310.621690363245</v>
      </c>
      <c r="DX25" s="11">
        <v>3657.6078708601317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12303.556820150407</v>
      </c>
      <c r="EE25" s="11">
        <v>0</v>
      </c>
      <c r="EF25" s="11">
        <v>0</v>
      </c>
      <c r="EG25" s="11">
        <v>0</v>
      </c>
      <c r="EH25" s="11">
        <v>0</v>
      </c>
      <c r="EI25" s="11">
        <v>1517.1010016238927</v>
      </c>
      <c r="EK25" s="24">
        <f t="shared" si="0"/>
        <v>1243191.6217359812</v>
      </c>
    </row>
    <row r="26" spans="1:141">
      <c r="A26" s="67">
        <v>15</v>
      </c>
      <c r="B26" s="26" t="s">
        <v>118</v>
      </c>
      <c r="D26" s="11">
        <v>0</v>
      </c>
      <c r="E26" s="11">
        <v>0</v>
      </c>
      <c r="F26" s="11">
        <v>0</v>
      </c>
      <c r="G26" s="11">
        <v>0</v>
      </c>
      <c r="H26" s="11">
        <v>1440.2179290627389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3445.1861142856342</v>
      </c>
      <c r="Q26" s="11">
        <v>4178.7923211755369</v>
      </c>
      <c r="R26" s="11">
        <v>0</v>
      </c>
      <c r="S26" s="11">
        <v>1583.0395403614602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6569.9117375387332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133256.39912212497</v>
      </c>
      <c r="AN26" s="11">
        <v>0</v>
      </c>
      <c r="AO26" s="11">
        <v>140672.58051441779</v>
      </c>
      <c r="AP26" s="11">
        <v>1138.2522366025846</v>
      </c>
      <c r="AQ26" s="11">
        <v>0</v>
      </c>
      <c r="AR26" s="11">
        <v>0</v>
      </c>
      <c r="AS26" s="11">
        <v>0</v>
      </c>
      <c r="AT26" s="11">
        <v>180.02724113284236</v>
      </c>
      <c r="AU26" s="11">
        <v>0</v>
      </c>
      <c r="AV26" s="11">
        <v>0</v>
      </c>
      <c r="AW26" s="11">
        <v>0</v>
      </c>
      <c r="AX26" s="11">
        <v>0</v>
      </c>
      <c r="AY26" s="11">
        <v>2616.3959044639751</v>
      </c>
      <c r="AZ26" s="11">
        <v>36639.384151677586</v>
      </c>
      <c r="BA26" s="11">
        <v>0</v>
      </c>
      <c r="BB26" s="11">
        <v>0</v>
      </c>
      <c r="BC26" s="11">
        <v>5154.7800044370524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4868.3926692429277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40542.422746701915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897.73584244910705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5138.4143280364697</v>
      </c>
      <c r="CN26" s="11">
        <v>0</v>
      </c>
      <c r="CO26" s="11">
        <v>0</v>
      </c>
      <c r="CP26" s="11">
        <v>0</v>
      </c>
      <c r="CQ26" s="11">
        <v>0</v>
      </c>
      <c r="CR26" s="11">
        <v>3247.2929697427689</v>
      </c>
      <c r="CS26" s="11">
        <v>46303.623312713331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90026.133659861502</v>
      </c>
      <c r="DX26" s="11">
        <v>36.005448226568461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2475.1633336136529</v>
      </c>
      <c r="EE26" s="11">
        <v>0</v>
      </c>
      <c r="EF26" s="11">
        <v>0</v>
      </c>
      <c r="EG26" s="11">
        <v>0</v>
      </c>
      <c r="EH26" s="11">
        <v>0</v>
      </c>
      <c r="EI26" s="11">
        <v>848.05312462287282</v>
      </c>
      <c r="EK26" s="24">
        <f t="shared" si="0"/>
        <v>531258.20425249205</v>
      </c>
    </row>
    <row r="27" spans="1:141">
      <c r="A27" s="67">
        <v>16</v>
      </c>
      <c r="B27" s="26" t="s">
        <v>119</v>
      </c>
      <c r="D27" s="13">
        <v>41479.735355400597</v>
      </c>
      <c r="E27" s="13">
        <v>33420.641867016282</v>
      </c>
      <c r="F27" s="13">
        <v>64.398726610257043</v>
      </c>
      <c r="G27" s="13">
        <v>19463.479470677525</v>
      </c>
      <c r="H27" s="13">
        <v>34774.447901724052</v>
      </c>
      <c r="I27" s="13">
        <v>21241.745891233579</v>
      </c>
      <c r="J27" s="13">
        <v>31280.305257056021</v>
      </c>
      <c r="K27" s="13">
        <v>708.38599271282737</v>
      </c>
      <c r="L27" s="13">
        <v>64.398726610257043</v>
      </c>
      <c r="M27" s="13">
        <v>17891.003091840899</v>
      </c>
      <c r="N27" s="13">
        <v>1287.9745322051408</v>
      </c>
      <c r="O27" s="13">
        <v>64.398726610257043</v>
      </c>
      <c r="P27" s="13">
        <v>0</v>
      </c>
      <c r="Q27" s="13">
        <v>7602.2873981401763</v>
      </c>
      <c r="R27" s="13">
        <v>6802.4299591389827</v>
      </c>
      <c r="S27" s="13">
        <v>41221.44080440652</v>
      </c>
      <c r="T27" s="13">
        <v>0</v>
      </c>
      <c r="U27" s="13">
        <v>0</v>
      </c>
      <c r="V27" s="13">
        <v>0</v>
      </c>
      <c r="W27" s="13">
        <v>0</v>
      </c>
      <c r="X27" s="13">
        <v>128.79745322051409</v>
      </c>
      <c r="Y27" s="13">
        <v>3617.876024038485</v>
      </c>
      <c r="Z27" s="13">
        <v>0</v>
      </c>
      <c r="AA27" s="13">
        <v>23540.313329743745</v>
      </c>
      <c r="AB27" s="13">
        <v>0</v>
      </c>
      <c r="AC27" s="13">
        <v>0</v>
      </c>
      <c r="AD27" s="13">
        <v>4876.1885756028541</v>
      </c>
      <c r="AE27" s="13">
        <v>2098.3717860833563</v>
      </c>
      <c r="AF27" s="13">
        <v>112025.39076729376</v>
      </c>
      <c r="AG27" s="13">
        <v>0</v>
      </c>
      <c r="AH27" s="13">
        <v>0</v>
      </c>
      <c r="AI27" s="13">
        <v>0</v>
      </c>
      <c r="AJ27" s="13">
        <v>0</v>
      </c>
      <c r="AK27" s="13">
        <v>12171.35932933858</v>
      </c>
      <c r="AL27" s="13">
        <v>0</v>
      </c>
      <c r="AM27" s="13">
        <v>24991.135693686261</v>
      </c>
      <c r="AN27" s="13">
        <v>0</v>
      </c>
      <c r="AO27" s="13">
        <v>196345.63225356801</v>
      </c>
      <c r="AP27" s="13">
        <v>147602.76868578669</v>
      </c>
      <c r="AQ27" s="13">
        <v>64.398726610257043</v>
      </c>
      <c r="AR27" s="13">
        <v>64.398726610257043</v>
      </c>
      <c r="AS27" s="13">
        <v>7996.8470908665058</v>
      </c>
      <c r="AT27" s="13">
        <v>2769.1452442410528</v>
      </c>
      <c r="AU27" s="13">
        <v>0</v>
      </c>
      <c r="AV27" s="13">
        <v>2833.5439708513095</v>
      </c>
      <c r="AW27" s="13">
        <v>1803.1643450871968</v>
      </c>
      <c r="AX27" s="13">
        <v>0</v>
      </c>
      <c r="AY27" s="13">
        <v>4443.5121361077354</v>
      </c>
      <c r="AZ27" s="13">
        <v>21771.910463900145</v>
      </c>
      <c r="BA27" s="13">
        <v>643.9872661025704</v>
      </c>
      <c r="BB27" s="13">
        <v>10783.05712565973</v>
      </c>
      <c r="BC27" s="13">
        <v>30205.995205826603</v>
      </c>
      <c r="BD27" s="13">
        <v>18291.230554716421</v>
      </c>
      <c r="BE27" s="13">
        <v>124644.60900617522</v>
      </c>
      <c r="BF27" s="13">
        <v>0</v>
      </c>
      <c r="BG27" s="13">
        <v>39360.029906654643</v>
      </c>
      <c r="BH27" s="13">
        <v>17094.234756259091</v>
      </c>
      <c r="BI27" s="13">
        <v>2897.9426974615667</v>
      </c>
      <c r="BJ27" s="13">
        <v>0</v>
      </c>
      <c r="BK27" s="13">
        <v>321.9936330512852</v>
      </c>
      <c r="BL27" s="13">
        <v>0</v>
      </c>
      <c r="BM27" s="13">
        <v>386.39235966154223</v>
      </c>
      <c r="BN27" s="13">
        <v>0</v>
      </c>
      <c r="BO27" s="13">
        <v>3730.2544183008376</v>
      </c>
      <c r="BP27" s="13">
        <v>579.58853949231332</v>
      </c>
      <c r="BQ27" s="13">
        <v>182630.24307060632</v>
      </c>
      <c r="BR27" s="13">
        <v>0</v>
      </c>
      <c r="BS27" s="13">
        <v>22560.578721883467</v>
      </c>
      <c r="BT27" s="13">
        <v>64.398726610257043</v>
      </c>
      <c r="BU27" s="13">
        <v>0</v>
      </c>
      <c r="BV27" s="13">
        <v>3541.9299635641369</v>
      </c>
      <c r="BW27" s="13">
        <v>64.398726610257043</v>
      </c>
      <c r="BX27" s="13">
        <v>104461.85185951192</v>
      </c>
      <c r="BY27" s="13">
        <v>5538.2904884821055</v>
      </c>
      <c r="BZ27" s="13">
        <v>243459.17051318294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352443.82104118861</v>
      </c>
      <c r="CN27" s="13">
        <v>3097.8687770461756</v>
      </c>
      <c r="CO27" s="13">
        <v>0</v>
      </c>
      <c r="CP27" s="13">
        <v>0</v>
      </c>
      <c r="CQ27" s="13">
        <v>0</v>
      </c>
      <c r="CR27" s="13">
        <v>217154.0626624854</v>
      </c>
      <c r="CS27" s="13">
        <v>0</v>
      </c>
      <c r="CT27" s="13">
        <v>7713.3138167795387</v>
      </c>
      <c r="CU27" s="13">
        <v>56658.413508324033</v>
      </c>
      <c r="CV27" s="13">
        <v>0</v>
      </c>
      <c r="CW27" s="13">
        <v>0</v>
      </c>
      <c r="CX27" s="13">
        <v>0</v>
      </c>
      <c r="CY27" s="13">
        <v>0</v>
      </c>
      <c r="CZ27" s="13">
        <v>2769.1452442410528</v>
      </c>
      <c r="DA27" s="13">
        <v>321.9936330512852</v>
      </c>
      <c r="DB27" s="13">
        <v>75899.075402661547</v>
      </c>
      <c r="DC27" s="13">
        <v>0</v>
      </c>
      <c r="DD27" s="13">
        <v>18213.139021153045</v>
      </c>
      <c r="DE27" s="13">
        <v>5991.244630997302</v>
      </c>
      <c r="DF27" s="13">
        <v>0</v>
      </c>
      <c r="DG27" s="13">
        <v>0</v>
      </c>
      <c r="DH27" s="13">
        <v>901.5821725435984</v>
      </c>
      <c r="DI27" s="13">
        <v>0</v>
      </c>
      <c r="DJ27" s="13">
        <v>837.18344593334155</v>
      </c>
      <c r="DK27" s="13">
        <v>4981.0297364470098</v>
      </c>
      <c r="DL27" s="13">
        <v>1933.7638904471542</v>
      </c>
      <c r="DM27" s="13">
        <v>376975.62547133863</v>
      </c>
      <c r="DN27" s="13">
        <v>9548.7841334027671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353155.35810832551</v>
      </c>
      <c r="DX27" s="13">
        <v>0</v>
      </c>
      <c r="DY27" s="13">
        <v>0</v>
      </c>
      <c r="DZ27" s="13">
        <v>696.31415808282304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3155.537603902595</v>
      </c>
      <c r="EK27" s="28">
        <f t="shared" si="0"/>
        <v>3130219.2623021859</v>
      </c>
    </row>
    <row r="28" spans="1:141">
      <c r="A28" s="67"/>
      <c r="B28" s="2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K28" s="30"/>
    </row>
    <row r="29" spans="1:141">
      <c r="A29" s="67"/>
      <c r="B29" s="31" t="s">
        <v>2</v>
      </c>
      <c r="D29" s="29">
        <f>SUBTOTAL(9,D12:D28)</f>
        <v>565850.69192707154</v>
      </c>
      <c r="E29" s="29">
        <f t="shared" ref="E29:BP29" si="1">SUBTOTAL(9,E12:E28)</f>
        <v>429864.97199497587</v>
      </c>
      <c r="F29" s="29">
        <f t="shared" si="1"/>
        <v>3841.8941158247048</v>
      </c>
      <c r="G29" s="29">
        <f t="shared" si="1"/>
        <v>365541.90425663634</v>
      </c>
      <c r="H29" s="29">
        <f t="shared" si="1"/>
        <v>560606.50446834147</v>
      </c>
      <c r="I29" s="29">
        <f t="shared" si="1"/>
        <v>275174.06272808678</v>
      </c>
      <c r="J29" s="29">
        <f t="shared" si="1"/>
        <v>413657.70771850302</v>
      </c>
      <c r="K29" s="29">
        <f t="shared" si="1"/>
        <v>7617.2645972228511</v>
      </c>
      <c r="L29" s="29">
        <f t="shared" si="1"/>
        <v>1109.8313911102184</v>
      </c>
      <c r="M29" s="29">
        <f t="shared" si="1"/>
        <v>312393.97607275861</v>
      </c>
      <c r="N29" s="29">
        <f t="shared" si="1"/>
        <v>163772.45410516486</v>
      </c>
      <c r="O29" s="29">
        <f t="shared" si="1"/>
        <v>51330.665133063958</v>
      </c>
      <c r="P29" s="29">
        <f t="shared" si="1"/>
        <v>71808.980529490524</v>
      </c>
      <c r="Q29" s="29">
        <f t="shared" si="1"/>
        <v>197686.92162812935</v>
      </c>
      <c r="R29" s="29">
        <f t="shared" si="1"/>
        <v>61397.537859843258</v>
      </c>
      <c r="S29" s="29">
        <f t="shared" si="1"/>
        <v>522481.18435538426</v>
      </c>
      <c r="T29" s="29">
        <f t="shared" si="1"/>
        <v>14.360022239378267</v>
      </c>
      <c r="U29" s="29">
        <f t="shared" si="1"/>
        <v>0</v>
      </c>
      <c r="V29" s="29">
        <f t="shared" ref="V29" si="2">SUBTOTAL(9,V12:V28)</f>
        <v>1170.8092827277587</v>
      </c>
      <c r="W29" s="29">
        <f t="shared" si="1"/>
        <v>34720.845770831882</v>
      </c>
      <c r="X29" s="29">
        <f t="shared" si="1"/>
        <v>23328.005398276502</v>
      </c>
      <c r="Y29" s="29">
        <f t="shared" si="1"/>
        <v>30343.125225798307</v>
      </c>
      <c r="Z29" s="29">
        <f t="shared" si="1"/>
        <v>774388.46481260576</v>
      </c>
      <c r="AA29" s="29">
        <f t="shared" si="1"/>
        <v>189148.75883240078</v>
      </c>
      <c r="AB29" s="29">
        <f t="shared" si="1"/>
        <v>0</v>
      </c>
      <c r="AC29" s="29">
        <f t="shared" si="1"/>
        <v>367.4300561741519</v>
      </c>
      <c r="AD29" s="29">
        <f t="shared" si="1"/>
        <v>80640.791815943463</v>
      </c>
      <c r="AE29" s="29">
        <f t="shared" si="1"/>
        <v>35666.46038574518</v>
      </c>
      <c r="AF29" s="29">
        <f t="shared" si="1"/>
        <v>1147820.9696374054</v>
      </c>
      <c r="AG29" s="29">
        <f t="shared" ref="AG29:AH29" si="3">SUBTOTAL(9,AG12:AG28)</f>
        <v>494204.18262051442</v>
      </c>
      <c r="AH29" s="29">
        <f t="shared" si="3"/>
        <v>2291.9649247800166</v>
      </c>
      <c r="AI29" s="29">
        <f t="shared" si="1"/>
        <v>5150.8552377278602</v>
      </c>
      <c r="AJ29" s="29">
        <f t="shared" si="1"/>
        <v>60622.359841892365</v>
      </c>
      <c r="AK29" s="29">
        <f t="shared" si="1"/>
        <v>251527.90917769857</v>
      </c>
      <c r="AL29" s="29">
        <f t="shared" si="1"/>
        <v>239.69732790772932</v>
      </c>
      <c r="AM29" s="29">
        <f t="shared" si="1"/>
        <v>567262.47658500297</v>
      </c>
      <c r="AN29" s="29">
        <f t="shared" si="1"/>
        <v>0</v>
      </c>
      <c r="AO29" s="29">
        <f t="shared" si="1"/>
        <v>1981323.9827100581</v>
      </c>
      <c r="AP29" s="29">
        <f t="shared" si="1"/>
        <v>3105877.3247862882</v>
      </c>
      <c r="AQ29" s="29">
        <f t="shared" si="1"/>
        <v>63291.76667516517</v>
      </c>
      <c r="AR29" s="29">
        <f t="shared" si="1"/>
        <v>219799.81167658648</v>
      </c>
      <c r="AS29" s="29">
        <f t="shared" si="1"/>
        <v>87613.00294069192</v>
      </c>
      <c r="AT29" s="29">
        <f t="shared" si="1"/>
        <v>121127.58544244408</v>
      </c>
      <c r="AU29" s="29">
        <f t="shared" si="1"/>
        <v>634.47535267883222</v>
      </c>
      <c r="AV29" s="29">
        <f t="shared" si="1"/>
        <v>467054.37839233311</v>
      </c>
      <c r="AW29" s="29">
        <f t="shared" si="1"/>
        <v>29510.675460128088</v>
      </c>
      <c r="AX29" s="29">
        <f t="shared" si="1"/>
        <v>46221.675509537679</v>
      </c>
      <c r="AY29" s="29">
        <f t="shared" si="1"/>
        <v>111658.97807263274</v>
      </c>
      <c r="AZ29" s="29">
        <f t="shared" si="1"/>
        <v>273467.59097930318</v>
      </c>
      <c r="BA29" s="29">
        <f t="shared" si="1"/>
        <v>14464.399268731146</v>
      </c>
      <c r="BB29" s="29">
        <f t="shared" si="1"/>
        <v>118666.40127879202</v>
      </c>
      <c r="BC29" s="29">
        <f t="shared" si="1"/>
        <v>290218.22597821726</v>
      </c>
      <c r="BD29" s="29">
        <f t="shared" si="1"/>
        <v>336063.72174682026</v>
      </c>
      <c r="BE29" s="29">
        <f t="shared" si="1"/>
        <v>1511909.9959171533</v>
      </c>
      <c r="BF29" s="29">
        <f t="shared" si="1"/>
        <v>10391.71815009583</v>
      </c>
      <c r="BG29" s="29">
        <f t="shared" si="1"/>
        <v>388047.81316077698</v>
      </c>
      <c r="BH29" s="29">
        <f t="shared" si="1"/>
        <v>159586.97637622626</v>
      </c>
      <c r="BI29" s="29">
        <f t="shared" si="1"/>
        <v>134090.64432904456</v>
      </c>
      <c r="BJ29" s="29">
        <f t="shared" si="1"/>
        <v>18506.29502464809</v>
      </c>
      <c r="BK29" s="29">
        <f t="shared" si="1"/>
        <v>3499.3190692476937</v>
      </c>
      <c r="BL29" s="29">
        <f t="shared" si="1"/>
        <v>20675.519369367103</v>
      </c>
      <c r="BM29" s="29">
        <f t="shared" si="1"/>
        <v>138212.62871176944</v>
      </c>
      <c r="BN29" s="29">
        <f t="shared" si="1"/>
        <v>3136.3158370586048</v>
      </c>
      <c r="BO29" s="29">
        <f t="shared" si="1"/>
        <v>31798.347743107326</v>
      </c>
      <c r="BP29" s="29">
        <f t="shared" si="1"/>
        <v>83345.529200486388</v>
      </c>
      <c r="BQ29" s="29">
        <f t="shared" ref="BQ29:EF29" si="4">SUBTOTAL(9,BQ12:BQ28)</f>
        <v>3225425.9890384092</v>
      </c>
      <c r="BR29" s="29">
        <f t="shared" ref="BR29" si="5">SUBTOTAL(9,BR12:BR28)</f>
        <v>8526.5674057541783</v>
      </c>
      <c r="BS29" s="29">
        <f t="shared" si="4"/>
        <v>191084.61607096775</v>
      </c>
      <c r="BT29" s="29">
        <f t="shared" si="4"/>
        <v>3854.720138033585</v>
      </c>
      <c r="BU29" s="29">
        <f t="shared" si="4"/>
        <v>120530.69921784254</v>
      </c>
      <c r="BV29" s="29">
        <f t="shared" si="4"/>
        <v>2056182.2088771856</v>
      </c>
      <c r="BW29" s="29">
        <f t="shared" si="4"/>
        <v>46338.667585477473</v>
      </c>
      <c r="BX29" s="29">
        <f t="shared" si="4"/>
        <v>1150119.651838009</v>
      </c>
      <c r="BY29" s="29">
        <f t="shared" si="4"/>
        <v>2618553.8556550345</v>
      </c>
      <c r="BZ29" s="29">
        <f t="shared" si="4"/>
        <v>2740077.5114610852</v>
      </c>
      <c r="CA29" s="29">
        <f t="shared" si="4"/>
        <v>130612.99642086103</v>
      </c>
      <c r="CB29" s="29">
        <f t="shared" si="4"/>
        <v>50170.834800832941</v>
      </c>
      <c r="CC29" s="29">
        <f t="shared" si="4"/>
        <v>162813.73074675334</v>
      </c>
      <c r="CD29" s="29">
        <f t="shared" si="4"/>
        <v>188067.94536550547</v>
      </c>
      <c r="CE29" s="29">
        <f t="shared" si="4"/>
        <v>344375.94975656469</v>
      </c>
      <c r="CF29" s="29">
        <f t="shared" si="4"/>
        <v>192528.65379642267</v>
      </c>
      <c r="CG29" s="29">
        <f t="shared" si="4"/>
        <v>166307.88227990692</v>
      </c>
      <c r="CH29" s="29">
        <f t="shared" si="4"/>
        <v>57.790333402375943</v>
      </c>
      <c r="CI29" s="29">
        <f t="shared" si="4"/>
        <v>30424.113986822755</v>
      </c>
      <c r="CJ29" s="29">
        <f t="shared" si="4"/>
        <v>45429.728888806938</v>
      </c>
      <c r="CK29" s="29">
        <f t="shared" si="4"/>
        <v>57.790333402375943</v>
      </c>
      <c r="CL29" s="29">
        <f t="shared" si="4"/>
        <v>46.232266721900764</v>
      </c>
      <c r="CM29" s="29">
        <f t="shared" si="4"/>
        <v>3351967.6728398493</v>
      </c>
      <c r="CN29" s="29">
        <f t="shared" si="4"/>
        <v>44544.502506359036</v>
      </c>
      <c r="CO29" s="29">
        <f t="shared" si="4"/>
        <v>574113.44573983806</v>
      </c>
      <c r="CP29" s="29">
        <f t="shared" si="4"/>
        <v>83333.44902779859</v>
      </c>
      <c r="CQ29" s="29">
        <f t="shared" si="4"/>
        <v>445637.16962469369</v>
      </c>
      <c r="CR29" s="29">
        <f t="shared" si="4"/>
        <v>3437564.1440950744</v>
      </c>
      <c r="CS29" s="29">
        <f t="shared" si="4"/>
        <v>250754.62776329665</v>
      </c>
      <c r="CT29" s="29">
        <f t="shared" si="4"/>
        <v>63985.995588786689</v>
      </c>
      <c r="CU29" s="29">
        <f t="shared" si="4"/>
        <v>1375153.1230412836</v>
      </c>
      <c r="CV29" s="29">
        <f t="shared" si="4"/>
        <v>171193.71311278004</v>
      </c>
      <c r="CW29" s="29">
        <f t="shared" si="4"/>
        <v>168282.78502831497</v>
      </c>
      <c r="CX29" s="29">
        <f t="shared" si="4"/>
        <v>206478.66097035978</v>
      </c>
      <c r="CY29" s="29">
        <f t="shared" si="4"/>
        <v>4901.9363017185697</v>
      </c>
      <c r="CZ29" s="29">
        <f t="shared" si="4"/>
        <v>26488.723984058393</v>
      </c>
      <c r="DA29" s="29">
        <f t="shared" si="4"/>
        <v>2029.6372820040556</v>
      </c>
      <c r="DB29" s="29">
        <f t="shared" si="4"/>
        <v>1078910.1997406522</v>
      </c>
      <c r="DC29" s="29">
        <f t="shared" si="4"/>
        <v>2285171.1233272133</v>
      </c>
      <c r="DD29" s="29">
        <f t="shared" si="4"/>
        <v>791138.20092071081</v>
      </c>
      <c r="DE29" s="29">
        <f t="shared" si="4"/>
        <v>52264.892560637738</v>
      </c>
      <c r="DF29" s="29">
        <f t="shared" si="4"/>
        <v>63583.424078986536</v>
      </c>
      <c r="DG29" s="29">
        <f t="shared" si="4"/>
        <v>10145.4220817389</v>
      </c>
      <c r="DH29" s="29">
        <f t="shared" si="4"/>
        <v>155056.58624328306</v>
      </c>
      <c r="DI29" s="29">
        <f t="shared" si="4"/>
        <v>21939.052015579764</v>
      </c>
      <c r="DJ29" s="29">
        <f t="shared" si="4"/>
        <v>28312.867562846375</v>
      </c>
      <c r="DK29" s="29">
        <f t="shared" si="4"/>
        <v>72544.539704147435</v>
      </c>
      <c r="DL29" s="29">
        <f t="shared" si="4"/>
        <v>19499.566758732777</v>
      </c>
      <c r="DM29" s="29">
        <f t="shared" si="4"/>
        <v>2175818.9616688089</v>
      </c>
      <c r="DN29" s="29">
        <f t="shared" si="4"/>
        <v>69879.679232125622</v>
      </c>
      <c r="DO29" s="29">
        <f t="shared" si="4"/>
        <v>147979.0911854603</v>
      </c>
      <c r="DP29" s="29">
        <f t="shared" si="4"/>
        <v>788.84044043707718</v>
      </c>
      <c r="DQ29" s="29">
        <f t="shared" si="4"/>
        <v>202449.0021790819</v>
      </c>
      <c r="DR29" s="29">
        <f t="shared" si="4"/>
        <v>11921.970924546509</v>
      </c>
      <c r="DS29" s="29">
        <f t="shared" si="4"/>
        <v>11432.63323784887</v>
      </c>
      <c r="DT29" s="29">
        <f t="shared" si="4"/>
        <v>11648.997536469455</v>
      </c>
      <c r="DU29" s="29">
        <f t="shared" si="4"/>
        <v>11253.237328816791</v>
      </c>
      <c r="DV29" s="29">
        <f t="shared" si="4"/>
        <v>10166.818993632096</v>
      </c>
      <c r="DW29" s="29">
        <f t="shared" si="4"/>
        <v>5525293.2455869662</v>
      </c>
      <c r="DX29" s="29">
        <f t="shared" si="4"/>
        <v>11872.01000384667</v>
      </c>
      <c r="DY29" s="29">
        <f t="shared" si="4"/>
        <v>0</v>
      </c>
      <c r="DZ29" s="29">
        <f t="shared" si="4"/>
        <v>5579.6571278941701</v>
      </c>
      <c r="EA29" s="29">
        <f t="shared" si="4"/>
        <v>0</v>
      </c>
      <c r="EB29" s="29">
        <f t="shared" si="4"/>
        <v>0</v>
      </c>
      <c r="EC29" s="29">
        <f>SUBTOTAL(9,EC12:EC28)</f>
        <v>452.74893055208975</v>
      </c>
      <c r="ED29" s="29">
        <f>SUBTOTAL(9,ED12:ED28)</f>
        <v>22099.892959701378</v>
      </c>
      <c r="EE29" s="29">
        <f>SUBTOTAL(9,EE12:EE28)</f>
        <v>417.20925673685997</v>
      </c>
      <c r="EF29" s="29">
        <f t="shared" si="4"/>
        <v>310.59023529117093</v>
      </c>
      <c r="EG29" s="29">
        <f t="shared" ref="EG29:EI29" si="6">SUBTOTAL(9,EG12:EG28)</f>
        <v>0</v>
      </c>
      <c r="EH29" s="29">
        <f t="shared" si="6"/>
        <v>381.66958292163031</v>
      </c>
      <c r="EI29" s="29">
        <f t="shared" si="6"/>
        <v>191506.87548639366</v>
      </c>
      <c r="EK29" s="24">
        <f>SUBTOTAL(9,EK12:EK28)</f>
        <v>54141077.849058755</v>
      </c>
    </row>
    <row r="30" spans="1:141">
      <c r="A30" s="67"/>
      <c r="B30" s="2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K30" s="30"/>
    </row>
    <row r="31" spans="1:141">
      <c r="A31" s="67"/>
      <c r="B31" s="31" t="s">
        <v>12</v>
      </c>
      <c r="D31" s="13">
        <v>-106611.72796167945</v>
      </c>
      <c r="E31" s="13">
        <v>-90437.382778265572</v>
      </c>
      <c r="F31" s="13">
        <v>-928.01031035450205</v>
      </c>
      <c r="G31" s="13">
        <v>73788.636364223436</v>
      </c>
      <c r="H31" s="13">
        <v>-141637.73391411721</v>
      </c>
      <c r="I31" s="13">
        <v>-70378.790250741353</v>
      </c>
      <c r="J31" s="13">
        <v>-60615.367719437578</v>
      </c>
      <c r="K31" s="13">
        <v>-15352.66525411124</v>
      </c>
      <c r="L31" s="13">
        <v>-1945.4490623873605</v>
      </c>
      <c r="M31" s="13">
        <v>-58072.760580919683</v>
      </c>
      <c r="N31" s="13">
        <v>-18206.007731218473</v>
      </c>
      <c r="O31" s="13">
        <v>28917.358004842932</v>
      </c>
      <c r="P31" s="13">
        <v>-80605.631173435089</v>
      </c>
      <c r="Q31" s="13">
        <v>-25757.299503434886</v>
      </c>
      <c r="R31" s="13">
        <v>-9585.7529355046572</v>
      </c>
      <c r="S31" s="13">
        <v>-106782.78284494783</v>
      </c>
      <c r="T31" s="13">
        <v>-69.293446582351194</v>
      </c>
      <c r="U31" s="13">
        <v>0</v>
      </c>
      <c r="V31" s="13">
        <v>0</v>
      </c>
      <c r="W31" s="13">
        <v>1488.2847069103154</v>
      </c>
      <c r="X31" s="13">
        <v>-18307.548929525801</v>
      </c>
      <c r="Y31" s="13">
        <v>-2979.7497386671384</v>
      </c>
      <c r="Z31" s="13">
        <v>-279460.3159500506</v>
      </c>
      <c r="AA31" s="13">
        <v>-16095.096045593964</v>
      </c>
      <c r="AB31" s="13">
        <v>0</v>
      </c>
      <c r="AC31" s="13">
        <v>-169563.33327141064</v>
      </c>
      <c r="AD31" s="13">
        <v>10213.658188919522</v>
      </c>
      <c r="AE31" s="13">
        <v>12916.842669006994</v>
      </c>
      <c r="AF31" s="13">
        <v>-158284.47128810477</v>
      </c>
      <c r="AG31" s="13">
        <v>0</v>
      </c>
      <c r="AH31" s="13">
        <v>0</v>
      </c>
      <c r="AI31" s="13">
        <v>-23481.984428599739</v>
      </c>
      <c r="AJ31" s="13">
        <v>-117452.17324991127</v>
      </c>
      <c r="AK31" s="13">
        <v>-17074.153898130084</v>
      </c>
      <c r="AL31" s="13">
        <v>0</v>
      </c>
      <c r="AM31" s="13">
        <v>-141065.41026410495</v>
      </c>
      <c r="AN31" s="13">
        <v>-2279.4881568388223</v>
      </c>
      <c r="AO31" s="13">
        <v>-407913.07631613524</v>
      </c>
      <c r="AP31" s="13">
        <v>-51230.612984074745</v>
      </c>
      <c r="AQ31" s="13">
        <v>-29446.197375385862</v>
      </c>
      <c r="AR31" s="13">
        <v>5009.1945557631261</v>
      </c>
      <c r="AS31" s="13">
        <v>-85772.103260740405</v>
      </c>
      <c r="AT31" s="13">
        <v>-87571.600053684699</v>
      </c>
      <c r="AU31" s="13">
        <v>-1039.1739686872797</v>
      </c>
      <c r="AV31" s="13">
        <v>232902.0704956004</v>
      </c>
      <c r="AW31" s="13">
        <v>-37976.382844493623</v>
      </c>
      <c r="AX31" s="13">
        <v>-17556.620597059577</v>
      </c>
      <c r="AY31" s="13">
        <v>-12679.542436053962</v>
      </c>
      <c r="AZ31" s="13">
        <v>-61549.182625371788</v>
      </c>
      <c r="BA31" s="13">
        <v>-9174.5399873614169</v>
      </c>
      <c r="BB31" s="13">
        <v>-40720.950918443166</v>
      </c>
      <c r="BC31" s="13">
        <v>-110924.58715389</v>
      </c>
      <c r="BD31" s="13">
        <v>10803.408336876542</v>
      </c>
      <c r="BE31" s="13">
        <v>-212546.92127104872</v>
      </c>
      <c r="BF31" s="13">
        <v>6212.0742682796445</v>
      </c>
      <c r="BG31" s="13">
        <v>-218441.14046313125</v>
      </c>
      <c r="BH31" s="13">
        <v>-43343.039160513756</v>
      </c>
      <c r="BI31" s="13">
        <v>98.181990920333192</v>
      </c>
      <c r="BJ31" s="13">
        <v>4024.8126854268921</v>
      </c>
      <c r="BK31" s="13">
        <v>-12931.799215624647</v>
      </c>
      <c r="BL31" s="13">
        <v>-55198.673824156169</v>
      </c>
      <c r="BM31" s="13">
        <v>42777.575128032346</v>
      </c>
      <c r="BN31" s="13">
        <v>304.08649094118073</v>
      </c>
      <c r="BO31" s="13">
        <v>-3231.2985735554466</v>
      </c>
      <c r="BP31" s="13">
        <v>21577.375334875214</v>
      </c>
      <c r="BQ31" s="13">
        <v>-533388.32970825955</v>
      </c>
      <c r="BR31" s="13">
        <v>0</v>
      </c>
      <c r="BS31" s="13">
        <v>-25063.876579746255</v>
      </c>
      <c r="BT31" s="13">
        <v>-5267.9721322326186</v>
      </c>
      <c r="BU31" s="13">
        <v>-53351.236455334118</v>
      </c>
      <c r="BV31" s="13">
        <v>1528808.1965266787</v>
      </c>
      <c r="BW31" s="13">
        <v>-119510.42064395122</v>
      </c>
      <c r="BX31" s="13">
        <v>-335441.01565102092</v>
      </c>
      <c r="BY31" s="13">
        <v>-400491.39288581349</v>
      </c>
      <c r="BZ31" s="13">
        <v>-844435.9655225547</v>
      </c>
      <c r="CA31" s="13">
        <v>-15502.193666595427</v>
      </c>
      <c r="CB31" s="13">
        <v>16623.484185172769</v>
      </c>
      <c r="CC31" s="13">
        <v>-159274.06849770813</v>
      </c>
      <c r="CD31" s="13">
        <v>-90008.454485930037</v>
      </c>
      <c r="CE31" s="13">
        <v>-139561.64312701824</v>
      </c>
      <c r="CF31" s="13">
        <v>-79743.233995681017</v>
      </c>
      <c r="CG31" s="13">
        <v>-56712.572737914161</v>
      </c>
      <c r="CH31" s="13">
        <v>0</v>
      </c>
      <c r="CI31" s="13">
        <v>29251.48828079164</v>
      </c>
      <c r="CJ31" s="13">
        <v>41376.686518770199</v>
      </c>
      <c r="CK31" s="13">
        <v>-97.289690116532881</v>
      </c>
      <c r="CL31" s="13">
        <v>25.750932446828187</v>
      </c>
      <c r="CM31" s="13">
        <v>-733494.33010905981</v>
      </c>
      <c r="CN31" s="13">
        <v>4665.9205829955245</v>
      </c>
      <c r="CO31" s="13">
        <v>-760348.84513813257</v>
      </c>
      <c r="CP31" s="13">
        <v>-24487.907914285432</v>
      </c>
      <c r="CQ31" s="13">
        <v>-508065.49619017087</v>
      </c>
      <c r="CR31" s="13">
        <v>-801830.67054867186</v>
      </c>
      <c r="CS31" s="13">
        <v>-314624.92349644873</v>
      </c>
      <c r="CT31" s="13">
        <v>-13048.755886613311</v>
      </c>
      <c r="CU31" s="13">
        <v>70830.439467431745</v>
      </c>
      <c r="CV31" s="13">
        <v>26329.979978493269</v>
      </c>
      <c r="CW31" s="13">
        <v>-95359.680423661717</v>
      </c>
      <c r="CX31" s="13">
        <v>-256442.01415255058</v>
      </c>
      <c r="CY31" s="13">
        <v>-305957.22737061279</v>
      </c>
      <c r="CZ31" s="13">
        <v>-25427.074136237752</v>
      </c>
      <c r="DA31" s="13">
        <v>-8625.8332069894186</v>
      </c>
      <c r="DB31" s="13">
        <v>-1340961.8631125472</v>
      </c>
      <c r="DC31" s="13">
        <v>-1098948.3895443827</v>
      </c>
      <c r="DD31" s="13">
        <v>-361651.97716896515</v>
      </c>
      <c r="DE31" s="13">
        <v>-21725.406539796611</v>
      </c>
      <c r="DF31" s="13">
        <v>29678.251701838308</v>
      </c>
      <c r="DG31" s="13">
        <v>-10119.924765108841</v>
      </c>
      <c r="DH31" s="13">
        <v>69771.001711836405</v>
      </c>
      <c r="DI31" s="13">
        <v>-44652.752091732887</v>
      </c>
      <c r="DJ31" s="13">
        <v>-14725.087410580163</v>
      </c>
      <c r="DK31" s="13">
        <v>8845.9038411337096</v>
      </c>
      <c r="DL31" s="13">
        <v>1531.7344038736519</v>
      </c>
      <c r="DM31" s="13">
        <v>1981769.9070274301</v>
      </c>
      <c r="DN31" s="13">
        <v>42731.440456234959</v>
      </c>
      <c r="DO31" s="13">
        <v>87499.227542178225</v>
      </c>
      <c r="DP31" s="13">
        <v>-8462.245164180993</v>
      </c>
      <c r="DQ31" s="13">
        <v>35585.412565255014</v>
      </c>
      <c r="DR31" s="13">
        <v>-17045.122704549529</v>
      </c>
      <c r="DS31" s="13">
        <v>-10441.436039688277</v>
      </c>
      <c r="DT31" s="13">
        <v>-9556.3464575554644</v>
      </c>
      <c r="DU31" s="13">
        <v>-11184.555733045916</v>
      </c>
      <c r="DV31" s="13">
        <v>-13121.734563888542</v>
      </c>
      <c r="DW31" s="13">
        <v>-923794.8284311993</v>
      </c>
      <c r="DX31" s="13">
        <v>-4653.6000966414795</v>
      </c>
      <c r="DY31" s="13">
        <v>-2647.4251697318136</v>
      </c>
      <c r="DZ31" s="13">
        <v>-15021.261803064644</v>
      </c>
      <c r="EA31" s="13">
        <v>-59.965177925389668</v>
      </c>
      <c r="EB31" s="13">
        <v>-58745.217856084506</v>
      </c>
      <c r="EC31" s="13">
        <v>20.766274333051854</v>
      </c>
      <c r="ED31" s="13">
        <v>-2378.6769323729059</v>
      </c>
      <c r="EE31" s="13">
        <v>71.623131761629622</v>
      </c>
      <c r="EF31" s="13">
        <v>224.19370404736333</v>
      </c>
      <c r="EG31" s="13">
        <v>0</v>
      </c>
      <c r="EH31" s="13">
        <v>122.47998919020756</v>
      </c>
      <c r="EI31" s="13">
        <v>-1241086.7494124114</v>
      </c>
      <c r="EK31" s="28">
        <f>SUM(D31:EJ31)</f>
        <v>-10722027.366203737</v>
      </c>
    </row>
    <row r="32" spans="1:141">
      <c r="A32" s="67"/>
      <c r="B32" s="2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K32" s="30"/>
    </row>
    <row r="33" spans="1:141">
      <c r="A33" s="67"/>
      <c r="B33" s="32" t="s">
        <v>14</v>
      </c>
      <c r="D33" s="29">
        <f>SUBTOTAL(9,D12:D32)</f>
        <v>459238.96396539209</v>
      </c>
      <c r="E33" s="29">
        <f t="shared" ref="E33:BP33" si="7">SUBTOTAL(9,E12:E32)</f>
        <v>339427.5892167103</v>
      </c>
      <c r="F33" s="29">
        <f t="shared" si="7"/>
        <v>2913.8838054702028</v>
      </c>
      <c r="G33" s="29">
        <f t="shared" si="7"/>
        <v>439330.54062085977</v>
      </c>
      <c r="H33" s="29">
        <f t="shared" si="7"/>
        <v>418968.77055422426</v>
      </c>
      <c r="I33" s="29">
        <f t="shared" si="7"/>
        <v>204795.27247734542</v>
      </c>
      <c r="J33" s="29">
        <f t="shared" si="7"/>
        <v>353042.33999906544</v>
      </c>
      <c r="K33" s="29">
        <f t="shared" si="7"/>
        <v>-7735.4006568883888</v>
      </c>
      <c r="L33" s="29">
        <f t="shared" si="7"/>
        <v>-835.61767127714211</v>
      </c>
      <c r="M33" s="29">
        <f t="shared" si="7"/>
        <v>254321.21549183893</v>
      </c>
      <c r="N33" s="29">
        <f t="shared" si="7"/>
        <v>145566.44637394638</v>
      </c>
      <c r="O33" s="29">
        <f t="shared" si="7"/>
        <v>80248.023137906886</v>
      </c>
      <c r="P33" s="29">
        <f t="shared" si="7"/>
        <v>-8796.6506439445657</v>
      </c>
      <c r="Q33" s="29">
        <f t="shared" si="7"/>
        <v>171929.62212469446</v>
      </c>
      <c r="R33" s="29">
        <f t="shared" si="7"/>
        <v>51811.784924338601</v>
      </c>
      <c r="S33" s="29">
        <f t="shared" si="7"/>
        <v>415698.40151043644</v>
      </c>
      <c r="T33" s="29">
        <f t="shared" si="7"/>
        <v>-54.933424342972927</v>
      </c>
      <c r="U33" s="29">
        <f t="shared" si="7"/>
        <v>0</v>
      </c>
      <c r="V33" s="29">
        <f t="shared" ref="V33" si="8">SUBTOTAL(9,V12:V32)</f>
        <v>1170.8092827277587</v>
      </c>
      <c r="W33" s="29">
        <f t="shared" si="7"/>
        <v>36209.130477742197</v>
      </c>
      <c r="X33" s="29">
        <f t="shared" si="7"/>
        <v>5020.4564687507009</v>
      </c>
      <c r="Y33" s="29">
        <f t="shared" si="7"/>
        <v>27363.375487131168</v>
      </c>
      <c r="Z33" s="29">
        <f t="shared" si="7"/>
        <v>494928.14886255516</v>
      </c>
      <c r="AA33" s="29">
        <f t="shared" si="7"/>
        <v>173053.66278680682</v>
      </c>
      <c r="AB33" s="29">
        <f t="shared" si="7"/>
        <v>0</v>
      </c>
      <c r="AC33" s="29">
        <f t="shared" si="7"/>
        <v>-169195.9032152365</v>
      </c>
      <c r="AD33" s="29">
        <f t="shared" si="7"/>
        <v>90854.450004862985</v>
      </c>
      <c r="AE33" s="29">
        <f t="shared" si="7"/>
        <v>48583.303054752178</v>
      </c>
      <c r="AF33" s="29">
        <f t="shared" si="7"/>
        <v>989536.49834930059</v>
      </c>
      <c r="AG33" s="29">
        <f t="shared" ref="AG33:AH33" si="9">SUBTOTAL(9,AG12:AG32)</f>
        <v>494204.18262051442</v>
      </c>
      <c r="AH33" s="29">
        <f t="shared" si="9"/>
        <v>2291.9649247800166</v>
      </c>
      <c r="AI33" s="29">
        <f t="shared" si="7"/>
        <v>-18331.129190871878</v>
      </c>
      <c r="AJ33" s="29">
        <f t="shared" si="7"/>
        <v>-56829.813408018905</v>
      </c>
      <c r="AK33" s="29">
        <f t="shared" si="7"/>
        <v>234453.75527956849</v>
      </c>
      <c r="AL33" s="29">
        <f t="shared" si="7"/>
        <v>239.69732790772932</v>
      </c>
      <c r="AM33" s="29">
        <f t="shared" si="7"/>
        <v>426197.06632089801</v>
      </c>
      <c r="AN33" s="29">
        <f t="shared" si="7"/>
        <v>-2279.4881568388223</v>
      </c>
      <c r="AO33" s="29">
        <f t="shared" si="7"/>
        <v>1573410.9063939229</v>
      </c>
      <c r="AP33" s="29">
        <f t="shared" si="7"/>
        <v>3054646.7118022135</v>
      </c>
      <c r="AQ33" s="29">
        <f t="shared" si="7"/>
        <v>33845.569299779308</v>
      </c>
      <c r="AR33" s="29">
        <f t="shared" si="7"/>
        <v>224809.00623234961</v>
      </c>
      <c r="AS33" s="29">
        <f t="shared" si="7"/>
        <v>1840.8996799515153</v>
      </c>
      <c r="AT33" s="29">
        <f t="shared" si="7"/>
        <v>33555.985388759378</v>
      </c>
      <c r="AU33" s="29">
        <f t="shared" si="7"/>
        <v>-404.69861600844752</v>
      </c>
      <c r="AV33" s="29">
        <f t="shared" si="7"/>
        <v>699956.44888793351</v>
      </c>
      <c r="AW33" s="29">
        <f t="shared" si="7"/>
        <v>-8465.7073843655344</v>
      </c>
      <c r="AX33" s="29">
        <f t="shared" si="7"/>
        <v>28665.054912478103</v>
      </c>
      <c r="AY33" s="29">
        <f t="shared" si="7"/>
        <v>98979.435636578783</v>
      </c>
      <c r="AZ33" s="29">
        <f t="shared" si="7"/>
        <v>211918.40835393139</v>
      </c>
      <c r="BA33" s="29">
        <f t="shared" si="7"/>
        <v>5289.8592813697287</v>
      </c>
      <c r="BB33" s="29">
        <f t="shared" si="7"/>
        <v>77945.450360348856</v>
      </c>
      <c r="BC33" s="29">
        <f t="shared" si="7"/>
        <v>179293.63882432727</v>
      </c>
      <c r="BD33" s="29">
        <f t="shared" si="7"/>
        <v>346867.1300836968</v>
      </c>
      <c r="BE33" s="29">
        <f t="shared" si="7"/>
        <v>1299363.0746461046</v>
      </c>
      <c r="BF33" s="29">
        <f t="shared" si="7"/>
        <v>16603.792418375473</v>
      </c>
      <c r="BG33" s="29">
        <f t="shared" si="7"/>
        <v>169606.67269764573</v>
      </c>
      <c r="BH33" s="29">
        <f t="shared" si="7"/>
        <v>116243.9372157125</v>
      </c>
      <c r="BI33" s="29">
        <f t="shared" si="7"/>
        <v>134188.82631996489</v>
      </c>
      <c r="BJ33" s="29">
        <f t="shared" si="7"/>
        <v>22531.107710074983</v>
      </c>
      <c r="BK33" s="29">
        <f t="shared" si="7"/>
        <v>-9432.4801463769545</v>
      </c>
      <c r="BL33" s="29">
        <f t="shared" si="7"/>
        <v>-34523.154454789066</v>
      </c>
      <c r="BM33" s="29">
        <f t="shared" si="7"/>
        <v>180990.20383980178</v>
      </c>
      <c r="BN33" s="29">
        <f t="shared" si="7"/>
        <v>3440.4023279997855</v>
      </c>
      <c r="BO33" s="29">
        <f t="shared" si="7"/>
        <v>28567.049169551879</v>
      </c>
      <c r="BP33" s="29">
        <f t="shared" si="7"/>
        <v>104922.90453536159</v>
      </c>
      <c r="BQ33" s="29">
        <f t="shared" ref="BQ33:EF33" si="10">SUBTOTAL(9,BQ12:BQ32)</f>
        <v>2692037.6593301496</v>
      </c>
      <c r="BR33" s="29">
        <f t="shared" ref="BR33" si="11">SUBTOTAL(9,BR12:BR32)</f>
        <v>8526.5674057541783</v>
      </c>
      <c r="BS33" s="29">
        <f t="shared" si="10"/>
        <v>166020.73949122149</v>
      </c>
      <c r="BT33" s="29">
        <f t="shared" si="10"/>
        <v>-1413.2519941990336</v>
      </c>
      <c r="BU33" s="29">
        <f t="shared" si="10"/>
        <v>67179.462762508425</v>
      </c>
      <c r="BV33" s="29">
        <f t="shared" si="10"/>
        <v>3584990.4054038646</v>
      </c>
      <c r="BW33" s="29">
        <f t="shared" si="10"/>
        <v>-73171.753058473754</v>
      </c>
      <c r="BX33" s="29">
        <f t="shared" si="10"/>
        <v>814678.63618698809</v>
      </c>
      <c r="BY33" s="29">
        <f t="shared" si="10"/>
        <v>2218062.462769221</v>
      </c>
      <c r="BZ33" s="29">
        <f t="shared" si="10"/>
        <v>1895641.5459385305</v>
      </c>
      <c r="CA33" s="29">
        <f t="shared" si="10"/>
        <v>115110.80275426561</v>
      </c>
      <c r="CB33" s="29">
        <f t="shared" si="10"/>
        <v>66794.318986005703</v>
      </c>
      <c r="CC33" s="29">
        <f t="shared" si="10"/>
        <v>3539.6622490452137</v>
      </c>
      <c r="CD33" s="29">
        <f t="shared" si="10"/>
        <v>98059.490879575431</v>
      </c>
      <c r="CE33" s="29">
        <f t="shared" si="10"/>
        <v>204814.30662954645</v>
      </c>
      <c r="CF33" s="29">
        <f t="shared" si="10"/>
        <v>112785.41980074166</v>
      </c>
      <c r="CG33" s="29">
        <f t="shared" si="10"/>
        <v>109595.30954199276</v>
      </c>
      <c r="CH33" s="29">
        <f t="shared" si="10"/>
        <v>57.790333402375943</v>
      </c>
      <c r="CI33" s="29">
        <f t="shared" si="10"/>
        <v>59675.602267614391</v>
      </c>
      <c r="CJ33" s="29">
        <f t="shared" si="10"/>
        <v>86806.415407577137</v>
      </c>
      <c r="CK33" s="29">
        <f t="shared" si="10"/>
        <v>-39.499356714156939</v>
      </c>
      <c r="CL33" s="29">
        <f t="shared" si="10"/>
        <v>71.983199168728959</v>
      </c>
      <c r="CM33" s="29">
        <f t="shared" si="10"/>
        <v>2618473.3427307894</v>
      </c>
      <c r="CN33" s="29">
        <f t="shared" si="10"/>
        <v>49210.423089354561</v>
      </c>
      <c r="CO33" s="29">
        <f t="shared" si="10"/>
        <v>-186235.39939829451</v>
      </c>
      <c r="CP33" s="29">
        <f t="shared" si="10"/>
        <v>58845.541113513158</v>
      </c>
      <c r="CQ33" s="29">
        <f t="shared" si="10"/>
        <v>-62428.326565477182</v>
      </c>
      <c r="CR33" s="29">
        <f t="shared" si="10"/>
        <v>2635733.4735464025</v>
      </c>
      <c r="CS33" s="29">
        <f t="shared" si="10"/>
        <v>-63870.295733152074</v>
      </c>
      <c r="CT33" s="29">
        <f t="shared" si="10"/>
        <v>50937.239702173378</v>
      </c>
      <c r="CU33" s="29">
        <f t="shared" si="10"/>
        <v>1445983.5625087153</v>
      </c>
      <c r="CV33" s="29">
        <f t="shared" si="10"/>
        <v>197523.69309127331</v>
      </c>
      <c r="CW33" s="29">
        <f t="shared" si="10"/>
        <v>72923.104604653257</v>
      </c>
      <c r="CX33" s="29">
        <f t="shared" si="10"/>
        <v>-49963.353182190796</v>
      </c>
      <c r="CY33" s="29">
        <f t="shared" si="10"/>
        <v>-301055.29106889421</v>
      </c>
      <c r="CZ33" s="29">
        <f t="shared" si="10"/>
        <v>1061.6498478206413</v>
      </c>
      <c r="DA33" s="29">
        <f t="shared" si="10"/>
        <v>-6596.1959249853626</v>
      </c>
      <c r="DB33" s="29">
        <f t="shared" si="10"/>
        <v>-262051.66337189497</v>
      </c>
      <c r="DC33" s="29">
        <f t="shared" si="10"/>
        <v>1186222.7337828306</v>
      </c>
      <c r="DD33" s="29">
        <f t="shared" si="10"/>
        <v>429486.22375174565</v>
      </c>
      <c r="DE33" s="29">
        <f t="shared" si="10"/>
        <v>30539.486020841126</v>
      </c>
      <c r="DF33" s="29">
        <f t="shared" si="10"/>
        <v>93261.675780824851</v>
      </c>
      <c r="DG33" s="29">
        <f t="shared" si="10"/>
        <v>25.497316630058776</v>
      </c>
      <c r="DH33" s="29">
        <f t="shared" si="10"/>
        <v>224827.58795511947</v>
      </c>
      <c r="DI33" s="29">
        <f t="shared" si="10"/>
        <v>-22713.700076153124</v>
      </c>
      <c r="DJ33" s="29">
        <f t="shared" si="10"/>
        <v>13587.780152266212</v>
      </c>
      <c r="DK33" s="29">
        <f t="shared" si="10"/>
        <v>81390.443545281145</v>
      </c>
      <c r="DL33" s="29">
        <f t="shared" si="10"/>
        <v>21031.301162606429</v>
      </c>
      <c r="DM33" s="29">
        <f t="shared" si="10"/>
        <v>4157588.8686962388</v>
      </c>
      <c r="DN33" s="29">
        <f t="shared" si="10"/>
        <v>112611.11968836057</v>
      </c>
      <c r="DO33" s="29">
        <f t="shared" si="10"/>
        <v>235478.31872763851</v>
      </c>
      <c r="DP33" s="29">
        <f t="shared" si="10"/>
        <v>-7673.4047237439154</v>
      </c>
      <c r="DQ33" s="29">
        <f t="shared" si="10"/>
        <v>238034.41474433691</v>
      </c>
      <c r="DR33" s="29">
        <f t="shared" si="10"/>
        <v>-5123.1517800030197</v>
      </c>
      <c r="DS33" s="29">
        <f t="shared" si="10"/>
        <v>991.19719816059296</v>
      </c>
      <c r="DT33" s="29">
        <f t="shared" si="10"/>
        <v>2092.6510789139902</v>
      </c>
      <c r="DU33" s="29">
        <f t="shared" si="10"/>
        <v>68.681595770874992</v>
      </c>
      <c r="DV33" s="29">
        <f t="shared" si="10"/>
        <v>-2954.9155702564458</v>
      </c>
      <c r="DW33" s="29">
        <f t="shared" si="10"/>
        <v>4601498.4171557669</v>
      </c>
      <c r="DX33" s="29">
        <f t="shared" si="10"/>
        <v>7218.4099072051904</v>
      </c>
      <c r="DY33" s="29">
        <f t="shared" si="10"/>
        <v>-2647.4251697318136</v>
      </c>
      <c r="DZ33" s="29">
        <f t="shared" si="10"/>
        <v>-9441.6046751704744</v>
      </c>
      <c r="EA33" s="29">
        <f t="shared" si="10"/>
        <v>-59.965177925389668</v>
      </c>
      <c r="EB33" s="29">
        <f t="shared" si="10"/>
        <v>-58745.217856084506</v>
      </c>
      <c r="EC33" s="29">
        <f>SUBTOTAL(9,EC12:EC32)</f>
        <v>473.5152048851416</v>
      </c>
      <c r="ED33" s="29">
        <f>SUBTOTAL(9,ED12:ED32)</f>
        <v>19721.216027328472</v>
      </c>
      <c r="EE33" s="29">
        <f>SUBTOTAL(9,EE12:EE32)</f>
        <v>488.83238849848959</v>
      </c>
      <c r="EF33" s="29">
        <f t="shared" si="10"/>
        <v>534.78393933853431</v>
      </c>
      <c r="EG33" s="29">
        <f t="shared" ref="EG33:EI33" si="12">SUBTOTAL(9,EG12:EG32)</f>
        <v>0</v>
      </c>
      <c r="EH33" s="29">
        <f t="shared" si="12"/>
        <v>504.14957211183787</v>
      </c>
      <c r="EI33" s="29">
        <f t="shared" si="12"/>
        <v>-1049579.8739260177</v>
      </c>
      <c r="EK33" s="24">
        <f>SUBTOTAL(9,EK12:EK32)</f>
        <v>43419050.482855022</v>
      </c>
    </row>
    <row r="34" spans="1:141">
      <c r="A34" s="67"/>
      <c r="B34" s="2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K34" s="30"/>
    </row>
    <row r="35" spans="1:141">
      <c r="A35" s="67"/>
      <c r="B35" s="26" t="s">
        <v>10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207433</v>
      </c>
      <c r="DC35" s="13">
        <v>-207433</v>
      </c>
      <c r="DD35" s="13">
        <v>0</v>
      </c>
      <c r="DE35" s="13">
        <v>0</v>
      </c>
      <c r="DF35" s="13">
        <v>0</v>
      </c>
      <c r="DG35" s="13">
        <v>0</v>
      </c>
      <c r="DH35" s="13">
        <v>0</v>
      </c>
      <c r="DI35" s="13">
        <v>0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K35" s="28">
        <f>SUM(D35:EJ35)</f>
        <v>0</v>
      </c>
    </row>
    <row r="36" spans="1:14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K36" s="24"/>
    </row>
    <row r="37" spans="1:141" ht="15.75" thickBot="1">
      <c r="B37" s="26" t="s">
        <v>15</v>
      </c>
      <c r="D37" s="16">
        <f>SUBTOTAL(9,D12:D36)</f>
        <v>459238.96396539209</v>
      </c>
      <c r="E37" s="16">
        <f t="shared" ref="E37:BP37" si="13">SUBTOTAL(9,E12:E36)</f>
        <v>339427.5892167103</v>
      </c>
      <c r="F37" s="16">
        <f t="shared" si="13"/>
        <v>2913.8838054702028</v>
      </c>
      <c r="G37" s="16">
        <f t="shared" si="13"/>
        <v>439330.54062085977</v>
      </c>
      <c r="H37" s="16">
        <f t="shared" si="13"/>
        <v>418968.77055422426</v>
      </c>
      <c r="I37" s="16">
        <f t="shared" si="13"/>
        <v>204795.27247734542</v>
      </c>
      <c r="J37" s="16">
        <f t="shared" si="13"/>
        <v>353042.33999906544</v>
      </c>
      <c r="K37" s="16">
        <f t="shared" si="13"/>
        <v>-7735.4006568883888</v>
      </c>
      <c r="L37" s="16">
        <f t="shared" si="13"/>
        <v>-835.61767127714211</v>
      </c>
      <c r="M37" s="16">
        <f t="shared" si="13"/>
        <v>254321.21549183893</v>
      </c>
      <c r="N37" s="16">
        <f t="shared" si="13"/>
        <v>145566.44637394638</v>
      </c>
      <c r="O37" s="16">
        <f t="shared" si="13"/>
        <v>80248.023137906886</v>
      </c>
      <c r="P37" s="16">
        <f t="shared" si="13"/>
        <v>-8796.6506439445657</v>
      </c>
      <c r="Q37" s="16">
        <f t="shared" si="13"/>
        <v>171929.62212469446</v>
      </c>
      <c r="R37" s="16">
        <f t="shared" si="13"/>
        <v>51811.784924338601</v>
      </c>
      <c r="S37" s="16">
        <f t="shared" si="13"/>
        <v>415698.40151043644</v>
      </c>
      <c r="T37" s="16">
        <f t="shared" si="13"/>
        <v>-54.933424342972927</v>
      </c>
      <c r="U37" s="16">
        <f t="shared" si="13"/>
        <v>0</v>
      </c>
      <c r="V37" s="16">
        <f t="shared" ref="V37" si="14">SUBTOTAL(9,V12:V36)</f>
        <v>1170.8092827277587</v>
      </c>
      <c r="W37" s="16">
        <f t="shared" si="13"/>
        <v>36209.130477742197</v>
      </c>
      <c r="X37" s="16">
        <f t="shared" si="13"/>
        <v>5020.4564687507009</v>
      </c>
      <c r="Y37" s="16">
        <f t="shared" si="13"/>
        <v>27363.375487131168</v>
      </c>
      <c r="Z37" s="16">
        <f t="shared" si="13"/>
        <v>494928.14886255516</v>
      </c>
      <c r="AA37" s="16">
        <f t="shared" si="13"/>
        <v>173053.66278680682</v>
      </c>
      <c r="AB37" s="16">
        <f t="shared" si="13"/>
        <v>0</v>
      </c>
      <c r="AC37" s="16">
        <f t="shared" si="13"/>
        <v>-169195.9032152365</v>
      </c>
      <c r="AD37" s="16">
        <f t="shared" si="13"/>
        <v>90854.450004862985</v>
      </c>
      <c r="AE37" s="16">
        <f t="shared" si="13"/>
        <v>48583.303054752178</v>
      </c>
      <c r="AF37" s="16">
        <f t="shared" si="13"/>
        <v>989536.49834930059</v>
      </c>
      <c r="AG37" s="16">
        <f t="shared" ref="AG37:AH37" si="15">SUBTOTAL(9,AG12:AG36)</f>
        <v>494204.18262051442</v>
      </c>
      <c r="AH37" s="16">
        <f t="shared" si="15"/>
        <v>2291.9649247800166</v>
      </c>
      <c r="AI37" s="16">
        <f t="shared" si="13"/>
        <v>-18331.129190871878</v>
      </c>
      <c r="AJ37" s="16">
        <f t="shared" si="13"/>
        <v>-56829.813408018905</v>
      </c>
      <c r="AK37" s="16">
        <f t="shared" si="13"/>
        <v>234453.75527956849</v>
      </c>
      <c r="AL37" s="16">
        <f t="shared" si="13"/>
        <v>239.69732790772932</v>
      </c>
      <c r="AM37" s="16">
        <f t="shared" si="13"/>
        <v>426197.06632089801</v>
      </c>
      <c r="AN37" s="16">
        <f t="shared" si="13"/>
        <v>-2279.4881568388223</v>
      </c>
      <c r="AO37" s="16">
        <f t="shared" si="13"/>
        <v>1573410.9063939229</v>
      </c>
      <c r="AP37" s="16">
        <f t="shared" si="13"/>
        <v>3054646.7118022135</v>
      </c>
      <c r="AQ37" s="16">
        <f t="shared" si="13"/>
        <v>33845.569299779308</v>
      </c>
      <c r="AR37" s="16">
        <f t="shared" si="13"/>
        <v>224809.00623234961</v>
      </c>
      <c r="AS37" s="16">
        <f t="shared" si="13"/>
        <v>1840.8996799515153</v>
      </c>
      <c r="AT37" s="16">
        <f t="shared" si="13"/>
        <v>33555.985388759378</v>
      </c>
      <c r="AU37" s="16">
        <f t="shared" si="13"/>
        <v>-404.69861600844752</v>
      </c>
      <c r="AV37" s="16">
        <f t="shared" si="13"/>
        <v>699956.44888793351</v>
      </c>
      <c r="AW37" s="16">
        <f t="shared" si="13"/>
        <v>-8465.7073843655344</v>
      </c>
      <c r="AX37" s="16">
        <f t="shared" si="13"/>
        <v>28665.054912478103</v>
      </c>
      <c r="AY37" s="16">
        <f t="shared" si="13"/>
        <v>98979.435636578783</v>
      </c>
      <c r="AZ37" s="16">
        <f t="shared" si="13"/>
        <v>211918.40835393139</v>
      </c>
      <c r="BA37" s="16">
        <f t="shared" si="13"/>
        <v>5289.8592813697287</v>
      </c>
      <c r="BB37" s="16">
        <f t="shared" si="13"/>
        <v>77945.450360348856</v>
      </c>
      <c r="BC37" s="16">
        <f t="shared" si="13"/>
        <v>179293.63882432727</v>
      </c>
      <c r="BD37" s="16">
        <f t="shared" si="13"/>
        <v>346867.1300836968</v>
      </c>
      <c r="BE37" s="16">
        <f t="shared" si="13"/>
        <v>1299363.0746461046</v>
      </c>
      <c r="BF37" s="16">
        <f t="shared" si="13"/>
        <v>16603.792418375473</v>
      </c>
      <c r="BG37" s="16">
        <f t="shared" si="13"/>
        <v>169606.67269764573</v>
      </c>
      <c r="BH37" s="16">
        <f t="shared" si="13"/>
        <v>116243.9372157125</v>
      </c>
      <c r="BI37" s="16">
        <f t="shared" si="13"/>
        <v>134188.82631996489</v>
      </c>
      <c r="BJ37" s="16">
        <f t="shared" si="13"/>
        <v>22531.107710074983</v>
      </c>
      <c r="BK37" s="16">
        <f t="shared" si="13"/>
        <v>-9432.4801463769545</v>
      </c>
      <c r="BL37" s="16">
        <f t="shared" si="13"/>
        <v>-34523.154454789066</v>
      </c>
      <c r="BM37" s="16">
        <f t="shared" si="13"/>
        <v>180990.20383980178</v>
      </c>
      <c r="BN37" s="16">
        <f t="shared" si="13"/>
        <v>3440.4023279997855</v>
      </c>
      <c r="BO37" s="16">
        <f t="shared" si="13"/>
        <v>28567.049169551879</v>
      </c>
      <c r="BP37" s="16">
        <f t="shared" si="13"/>
        <v>104922.90453536159</v>
      </c>
      <c r="BQ37" s="16">
        <f t="shared" ref="BQ37:EF37" si="16">SUBTOTAL(9,BQ12:BQ36)</f>
        <v>2692037.6593301496</v>
      </c>
      <c r="BR37" s="16">
        <f t="shared" ref="BR37" si="17">SUBTOTAL(9,BR12:BR36)</f>
        <v>8526.5674057541783</v>
      </c>
      <c r="BS37" s="16">
        <f t="shared" si="16"/>
        <v>166020.73949122149</v>
      </c>
      <c r="BT37" s="16">
        <f t="shared" si="16"/>
        <v>-1413.2519941990336</v>
      </c>
      <c r="BU37" s="16">
        <f t="shared" si="16"/>
        <v>67179.462762508425</v>
      </c>
      <c r="BV37" s="16">
        <f t="shared" si="16"/>
        <v>3584990.4054038646</v>
      </c>
      <c r="BW37" s="16">
        <f t="shared" si="16"/>
        <v>-73171.753058473754</v>
      </c>
      <c r="BX37" s="16">
        <f t="shared" si="16"/>
        <v>814678.63618698809</v>
      </c>
      <c r="BY37" s="16">
        <f t="shared" si="16"/>
        <v>2218062.462769221</v>
      </c>
      <c r="BZ37" s="16">
        <f t="shared" si="16"/>
        <v>1895641.5459385305</v>
      </c>
      <c r="CA37" s="16">
        <f t="shared" si="16"/>
        <v>115110.80275426561</v>
      </c>
      <c r="CB37" s="16">
        <f t="shared" si="16"/>
        <v>66794.318986005703</v>
      </c>
      <c r="CC37" s="16">
        <f t="shared" si="16"/>
        <v>3539.6622490452137</v>
      </c>
      <c r="CD37" s="16">
        <f t="shared" si="16"/>
        <v>98059.490879575431</v>
      </c>
      <c r="CE37" s="16">
        <f t="shared" si="16"/>
        <v>204814.30662954645</v>
      </c>
      <c r="CF37" s="16">
        <f t="shared" si="16"/>
        <v>112785.41980074166</v>
      </c>
      <c r="CG37" s="16">
        <f t="shared" si="16"/>
        <v>109595.30954199276</v>
      </c>
      <c r="CH37" s="16">
        <f t="shared" si="16"/>
        <v>57.790333402375943</v>
      </c>
      <c r="CI37" s="16">
        <f t="shared" si="16"/>
        <v>59675.602267614391</v>
      </c>
      <c r="CJ37" s="16">
        <f t="shared" si="16"/>
        <v>86806.415407577137</v>
      </c>
      <c r="CK37" s="16">
        <f t="shared" si="16"/>
        <v>-39.499356714156939</v>
      </c>
      <c r="CL37" s="16">
        <f t="shared" si="16"/>
        <v>71.983199168728959</v>
      </c>
      <c r="CM37" s="16">
        <f t="shared" si="16"/>
        <v>2618473.3427307894</v>
      </c>
      <c r="CN37" s="16">
        <f t="shared" si="16"/>
        <v>49210.423089354561</v>
      </c>
      <c r="CO37" s="16">
        <f t="shared" si="16"/>
        <v>-186235.39939829451</v>
      </c>
      <c r="CP37" s="16">
        <f t="shared" si="16"/>
        <v>58845.541113513158</v>
      </c>
      <c r="CQ37" s="16">
        <f t="shared" si="16"/>
        <v>-62428.326565477182</v>
      </c>
      <c r="CR37" s="16">
        <f t="shared" si="16"/>
        <v>2635733.4735464025</v>
      </c>
      <c r="CS37" s="16">
        <f t="shared" si="16"/>
        <v>-63870.295733152074</v>
      </c>
      <c r="CT37" s="16">
        <f t="shared" si="16"/>
        <v>50937.239702173378</v>
      </c>
      <c r="CU37" s="16">
        <f t="shared" si="16"/>
        <v>1445983.5625087153</v>
      </c>
      <c r="CV37" s="16">
        <f t="shared" si="16"/>
        <v>197523.69309127331</v>
      </c>
      <c r="CW37" s="16">
        <f t="shared" si="16"/>
        <v>72923.104604653257</v>
      </c>
      <c r="CX37" s="16">
        <f t="shared" si="16"/>
        <v>-49963.353182190796</v>
      </c>
      <c r="CY37" s="16">
        <f t="shared" si="16"/>
        <v>-301055.29106889421</v>
      </c>
      <c r="CZ37" s="16">
        <f t="shared" si="16"/>
        <v>1061.6498478206413</v>
      </c>
      <c r="DA37" s="16">
        <f t="shared" si="16"/>
        <v>-6596.1959249853626</v>
      </c>
      <c r="DB37" s="16">
        <f t="shared" si="16"/>
        <v>-54618.663371894974</v>
      </c>
      <c r="DC37" s="16">
        <f t="shared" si="16"/>
        <v>978789.73378283065</v>
      </c>
      <c r="DD37" s="16">
        <f t="shared" si="16"/>
        <v>429486.22375174565</v>
      </c>
      <c r="DE37" s="16">
        <f t="shared" si="16"/>
        <v>30539.486020841126</v>
      </c>
      <c r="DF37" s="16">
        <f t="shared" si="16"/>
        <v>93261.675780824851</v>
      </c>
      <c r="DG37" s="16">
        <f t="shared" si="16"/>
        <v>25.497316630058776</v>
      </c>
      <c r="DH37" s="16">
        <f t="shared" si="16"/>
        <v>224827.58795511947</v>
      </c>
      <c r="DI37" s="16">
        <f t="shared" si="16"/>
        <v>-22713.700076153124</v>
      </c>
      <c r="DJ37" s="16">
        <f t="shared" si="16"/>
        <v>13587.780152266212</v>
      </c>
      <c r="DK37" s="16">
        <f t="shared" si="16"/>
        <v>81390.443545281145</v>
      </c>
      <c r="DL37" s="16">
        <f t="shared" si="16"/>
        <v>21031.301162606429</v>
      </c>
      <c r="DM37" s="16">
        <f t="shared" si="16"/>
        <v>4157588.8686962388</v>
      </c>
      <c r="DN37" s="16">
        <f t="shared" si="16"/>
        <v>112611.11968836057</v>
      </c>
      <c r="DO37" s="16">
        <f t="shared" si="16"/>
        <v>235478.31872763851</v>
      </c>
      <c r="DP37" s="16">
        <f t="shared" si="16"/>
        <v>-7673.4047237439154</v>
      </c>
      <c r="DQ37" s="16">
        <f t="shared" si="16"/>
        <v>238034.41474433691</v>
      </c>
      <c r="DR37" s="16">
        <f t="shared" si="16"/>
        <v>-5123.1517800030197</v>
      </c>
      <c r="DS37" s="16">
        <f t="shared" si="16"/>
        <v>991.19719816059296</v>
      </c>
      <c r="DT37" s="16">
        <f t="shared" si="16"/>
        <v>2092.6510789139902</v>
      </c>
      <c r="DU37" s="16">
        <f t="shared" si="16"/>
        <v>68.681595770874992</v>
      </c>
      <c r="DV37" s="16">
        <f t="shared" si="16"/>
        <v>-2954.9155702564458</v>
      </c>
      <c r="DW37" s="16">
        <f t="shared" si="16"/>
        <v>4601498.4171557669</v>
      </c>
      <c r="DX37" s="16">
        <f t="shared" si="16"/>
        <v>7218.4099072051904</v>
      </c>
      <c r="DY37" s="16">
        <f t="shared" si="16"/>
        <v>-2647.4251697318136</v>
      </c>
      <c r="DZ37" s="16">
        <f t="shared" si="16"/>
        <v>-9441.6046751704744</v>
      </c>
      <c r="EA37" s="16">
        <f t="shared" si="16"/>
        <v>-59.965177925389668</v>
      </c>
      <c r="EB37" s="16">
        <f t="shared" si="16"/>
        <v>-58745.217856084506</v>
      </c>
      <c r="EC37" s="16">
        <f>SUBTOTAL(9,EC12:EC36)</f>
        <v>473.5152048851416</v>
      </c>
      <c r="ED37" s="16">
        <f>SUBTOTAL(9,ED12:ED36)</f>
        <v>19721.216027328472</v>
      </c>
      <c r="EE37" s="16">
        <f>SUBTOTAL(9,EE12:EE36)</f>
        <v>488.83238849848959</v>
      </c>
      <c r="EF37" s="16">
        <f t="shared" si="16"/>
        <v>534.78393933853431</v>
      </c>
      <c r="EG37" s="16">
        <f t="shared" ref="EG37:EI37" si="18">SUBTOTAL(9,EG12:EG36)</f>
        <v>0</v>
      </c>
      <c r="EH37" s="16">
        <f t="shared" si="18"/>
        <v>504.14957211183787</v>
      </c>
      <c r="EI37" s="16">
        <f t="shared" si="18"/>
        <v>-1049579.8739260177</v>
      </c>
      <c r="EK37" s="33">
        <f>SUBTOTAL(9,EK12:EK36)</f>
        <v>43419050.482855022</v>
      </c>
    </row>
    <row r="38" spans="1:141" ht="15.75" thickTop="1"/>
  </sheetData>
  <phoneticPr fontId="0" type="noConversion"/>
  <printOptions horizontalCentered="1"/>
  <pageMargins left="1" right="1" top="4" bottom="0.75" header="0.5" footer="0.5"/>
  <pageSetup scale="60" fitToWidth="2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75" workbookViewId="0">
      <pane xSplit="1" ySplit="9" topLeftCell="B10" activePane="bottomRight" state="frozen"/>
      <selection pane="topRight" activeCell="C1" sqref="C1"/>
      <selection pane="bottomLeft" activeCell="A5" sqref="A5"/>
      <selection pane="bottomRight" activeCell="O1" sqref="O1:XFD1"/>
    </sheetView>
  </sheetViews>
  <sheetFormatPr defaultRowHeight="15"/>
  <cols>
    <col min="1" max="1" width="48.7109375" style="1" bestFit="1" customWidth="1"/>
    <col min="2" max="2" width="2.28515625" style="1" customWidth="1"/>
    <col min="3" max="3" width="16.140625" style="1" customWidth="1"/>
    <col min="4" max="4" width="2.28515625" style="1" customWidth="1"/>
    <col min="5" max="5" width="16.140625" style="1" customWidth="1"/>
    <col min="6" max="6" width="2.85546875" style="1" customWidth="1"/>
    <col min="7" max="7" width="17.28515625" style="1" bestFit="1" customWidth="1"/>
    <col min="8" max="8" width="2.85546875" style="1" customWidth="1"/>
    <col min="9" max="9" width="16.140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9.28515625" style="26" customWidth="1"/>
    <col min="14" max="14" width="2.42578125" style="1" customWidth="1"/>
    <col min="15" max="16384" width="9.140625" style="1"/>
  </cols>
  <sheetData>
    <row r="1" spans="1:13" ht="16.5">
      <c r="A1" s="6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4"/>
    </row>
    <row r="2" spans="1:13" ht="16.5">
      <c r="A2" s="63" t="s">
        <v>488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4"/>
    </row>
    <row r="3" spans="1:13" ht="16.5">
      <c r="A3" s="63" t="s">
        <v>491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4"/>
    </row>
    <row r="4" spans="1:13" ht="16.5">
      <c r="A4" s="65" t="s">
        <v>490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6"/>
    </row>
    <row r="8" spans="1:13" ht="30">
      <c r="C8" s="17" t="s">
        <v>3</v>
      </c>
      <c r="E8" s="17" t="s">
        <v>4</v>
      </c>
      <c r="G8" s="17" t="s">
        <v>12</v>
      </c>
      <c r="I8" s="17" t="s">
        <v>14</v>
      </c>
      <c r="K8" s="17" t="s">
        <v>10</v>
      </c>
      <c r="M8" s="18" t="s">
        <v>13</v>
      </c>
    </row>
    <row r="9" spans="1:13">
      <c r="A9" s="3" t="s">
        <v>5</v>
      </c>
      <c r="C9" s="19">
        <v>2011</v>
      </c>
      <c r="D9" s="20"/>
      <c r="E9" s="19">
        <f>C9-2</f>
        <v>2009</v>
      </c>
      <c r="F9" s="20"/>
      <c r="G9" s="19"/>
      <c r="H9" s="20"/>
      <c r="I9" s="19"/>
      <c r="J9" s="20"/>
      <c r="L9" s="20"/>
      <c r="M9" s="21"/>
    </row>
    <row r="10" spans="1:13">
      <c r="A10" s="3"/>
      <c r="C10" s="7"/>
      <c r="D10" s="8"/>
      <c r="E10" s="7"/>
      <c r="F10" s="8"/>
      <c r="G10" s="7"/>
      <c r="H10" s="8"/>
      <c r="I10" s="7"/>
      <c r="J10" s="8"/>
      <c r="K10" s="7"/>
      <c r="L10" s="8"/>
      <c r="M10" s="22"/>
    </row>
    <row r="11" spans="1:13">
      <c r="A11" s="1" t="s">
        <v>120</v>
      </c>
      <c r="C11" s="9">
        <v>565850.69192707154</v>
      </c>
      <c r="D11" s="9"/>
      <c r="E11" s="9">
        <v>672462.419888751</v>
      </c>
      <c r="F11" s="9"/>
      <c r="G11" s="9">
        <v>-106611.72796167945</v>
      </c>
      <c r="H11" s="9"/>
      <c r="I11" s="9">
        <f t="shared" ref="I11:I45" si="0">C11+G11</f>
        <v>459238.96396539209</v>
      </c>
      <c r="J11" s="9"/>
      <c r="K11" s="9">
        <v>0</v>
      </c>
      <c r="L11" s="9"/>
      <c r="M11" s="23">
        <f>C11+G11+K11</f>
        <v>459238.96396539209</v>
      </c>
    </row>
    <row r="12" spans="1:13">
      <c r="A12" s="1" t="s">
        <v>121</v>
      </c>
      <c r="C12" s="11">
        <v>429864.97199497587</v>
      </c>
      <c r="D12" s="11"/>
      <c r="E12" s="11">
        <v>520302.35477324144</v>
      </c>
      <c r="F12" s="11"/>
      <c r="G12" s="11">
        <v>-90437.382778265572</v>
      </c>
      <c r="H12" s="11"/>
      <c r="I12" s="11">
        <f t="shared" si="0"/>
        <v>339427.5892167103</v>
      </c>
      <c r="J12" s="11"/>
      <c r="K12" s="11">
        <v>0</v>
      </c>
      <c r="L12" s="11"/>
      <c r="M12" s="24">
        <f>C12+G12+K12</f>
        <v>339427.5892167103</v>
      </c>
    </row>
    <row r="13" spans="1:13">
      <c r="A13" s="1" t="s">
        <v>122</v>
      </c>
      <c r="C13" s="11">
        <v>3841.8941158247048</v>
      </c>
      <c r="D13" s="11"/>
      <c r="E13" s="11">
        <v>4769.9044261792069</v>
      </c>
      <c r="F13" s="11"/>
      <c r="G13" s="11">
        <v>-928.01031035450205</v>
      </c>
      <c r="H13" s="11"/>
      <c r="I13" s="11">
        <f t="shared" si="0"/>
        <v>2913.8838054702028</v>
      </c>
      <c r="J13" s="11"/>
      <c r="K13" s="11">
        <v>0</v>
      </c>
      <c r="L13" s="11"/>
      <c r="M13" s="24">
        <f t="shared" ref="M13:M76" si="1">C13+G13+K13</f>
        <v>2913.8838054702028</v>
      </c>
    </row>
    <row r="14" spans="1:13">
      <c r="A14" s="1" t="s">
        <v>123</v>
      </c>
      <c r="C14" s="11">
        <v>365541.90425663634</v>
      </c>
      <c r="D14" s="11"/>
      <c r="E14" s="11">
        <v>291753.2678924129</v>
      </c>
      <c r="F14" s="11"/>
      <c r="G14" s="11">
        <v>73788.636364223436</v>
      </c>
      <c r="H14" s="11"/>
      <c r="I14" s="11">
        <f t="shared" si="0"/>
        <v>439330.54062085977</v>
      </c>
      <c r="J14" s="11"/>
      <c r="K14" s="11">
        <v>0</v>
      </c>
      <c r="L14" s="11"/>
      <c r="M14" s="24">
        <f t="shared" si="1"/>
        <v>439330.54062085977</v>
      </c>
    </row>
    <row r="15" spans="1:13">
      <c r="A15" s="1" t="s">
        <v>124</v>
      </c>
      <c r="C15" s="11">
        <v>560606.50446834147</v>
      </c>
      <c r="D15" s="11"/>
      <c r="E15" s="11">
        <v>702244.23838245869</v>
      </c>
      <c r="F15" s="11"/>
      <c r="G15" s="11">
        <v>-141637.73391411721</v>
      </c>
      <c r="H15" s="11"/>
      <c r="I15" s="11">
        <f t="shared" si="0"/>
        <v>418968.77055422426</v>
      </c>
      <c r="J15" s="11"/>
      <c r="K15" s="11">
        <v>0</v>
      </c>
      <c r="L15" s="11"/>
      <c r="M15" s="24">
        <f t="shared" si="1"/>
        <v>418968.77055422426</v>
      </c>
    </row>
    <row r="16" spans="1:13">
      <c r="A16" s="1" t="s">
        <v>125</v>
      </c>
      <c r="C16" s="11">
        <v>275174.06272808678</v>
      </c>
      <c r="D16" s="11"/>
      <c r="E16" s="11">
        <v>345552.85297882813</v>
      </c>
      <c r="F16" s="11"/>
      <c r="G16" s="11">
        <v>-70378.790250741353</v>
      </c>
      <c r="H16" s="11"/>
      <c r="I16" s="11">
        <f t="shared" si="0"/>
        <v>204795.27247734542</v>
      </c>
      <c r="J16" s="11"/>
      <c r="K16" s="11">
        <v>0</v>
      </c>
      <c r="L16" s="11"/>
      <c r="M16" s="24">
        <f t="shared" si="1"/>
        <v>204795.27247734542</v>
      </c>
    </row>
    <row r="17" spans="1:13">
      <c r="A17" s="1" t="s">
        <v>126</v>
      </c>
      <c r="C17" s="11">
        <v>413657.70771850302</v>
      </c>
      <c r="D17" s="11"/>
      <c r="E17" s="11">
        <v>474273.0754379406</v>
      </c>
      <c r="F17" s="11"/>
      <c r="G17" s="11">
        <v>-60615.367719437578</v>
      </c>
      <c r="H17" s="11"/>
      <c r="I17" s="11">
        <f t="shared" si="0"/>
        <v>353042.33999906544</v>
      </c>
      <c r="J17" s="11"/>
      <c r="K17" s="11">
        <v>0</v>
      </c>
      <c r="L17" s="11"/>
      <c r="M17" s="24">
        <f t="shared" si="1"/>
        <v>353042.33999906544</v>
      </c>
    </row>
    <row r="18" spans="1:13">
      <c r="A18" s="1" t="s">
        <v>127</v>
      </c>
      <c r="C18" s="11">
        <v>7617.2645972228511</v>
      </c>
      <c r="D18" s="11"/>
      <c r="E18" s="11">
        <v>22969.929851334091</v>
      </c>
      <c r="F18" s="11"/>
      <c r="G18" s="11">
        <v>-15352.66525411124</v>
      </c>
      <c r="H18" s="11"/>
      <c r="I18" s="11">
        <f t="shared" si="0"/>
        <v>-7735.4006568883888</v>
      </c>
      <c r="J18" s="11"/>
      <c r="K18" s="11">
        <v>0</v>
      </c>
      <c r="L18" s="11"/>
      <c r="M18" s="24">
        <f t="shared" si="1"/>
        <v>-7735.4006568883888</v>
      </c>
    </row>
    <row r="19" spans="1:13">
      <c r="A19" s="1" t="s">
        <v>128</v>
      </c>
      <c r="C19" s="11">
        <v>1109.8313911102184</v>
      </c>
      <c r="D19" s="11"/>
      <c r="E19" s="11">
        <v>3055.2804534975789</v>
      </c>
      <c r="F19" s="11"/>
      <c r="G19" s="11">
        <v>-1945.4490623873605</v>
      </c>
      <c r="H19" s="11"/>
      <c r="I19" s="11">
        <f t="shared" si="0"/>
        <v>-835.61767127714211</v>
      </c>
      <c r="J19" s="11"/>
      <c r="K19" s="11">
        <v>0</v>
      </c>
      <c r="L19" s="11"/>
      <c r="M19" s="24">
        <f t="shared" si="1"/>
        <v>-835.61767127714211</v>
      </c>
    </row>
    <row r="20" spans="1:13">
      <c r="A20" s="1" t="s">
        <v>129</v>
      </c>
      <c r="C20" s="11">
        <v>312393.97607275861</v>
      </c>
      <c r="D20" s="11"/>
      <c r="E20" s="11">
        <v>370466.73665367829</v>
      </c>
      <c r="F20" s="11"/>
      <c r="G20" s="11">
        <v>-58072.760580919683</v>
      </c>
      <c r="H20" s="11"/>
      <c r="I20" s="11">
        <f t="shared" si="0"/>
        <v>254321.21549183893</v>
      </c>
      <c r="J20" s="11"/>
      <c r="K20" s="11">
        <v>0</v>
      </c>
      <c r="L20" s="11"/>
      <c r="M20" s="24">
        <f t="shared" si="1"/>
        <v>254321.21549183893</v>
      </c>
    </row>
    <row r="21" spans="1:13">
      <c r="A21" s="1" t="s">
        <v>130</v>
      </c>
      <c r="C21" s="11">
        <v>163772.45410516486</v>
      </c>
      <c r="D21" s="11"/>
      <c r="E21" s="11">
        <v>181978.46183638333</v>
      </c>
      <c r="F21" s="11"/>
      <c r="G21" s="11">
        <v>-18206.007731218473</v>
      </c>
      <c r="H21" s="11"/>
      <c r="I21" s="11">
        <f t="shared" si="0"/>
        <v>145566.44637394638</v>
      </c>
      <c r="J21" s="11"/>
      <c r="K21" s="11">
        <v>0</v>
      </c>
      <c r="L21" s="11"/>
      <c r="M21" s="24">
        <f t="shared" si="1"/>
        <v>145566.44637394638</v>
      </c>
    </row>
    <row r="22" spans="1:13">
      <c r="A22" s="1" t="s">
        <v>131</v>
      </c>
      <c r="C22" s="11">
        <v>51330.665133063958</v>
      </c>
      <c r="D22" s="11"/>
      <c r="E22" s="11">
        <v>22413.307128221026</v>
      </c>
      <c r="F22" s="11"/>
      <c r="G22" s="11">
        <v>28917.358004842932</v>
      </c>
      <c r="H22" s="11"/>
      <c r="I22" s="11">
        <f t="shared" si="0"/>
        <v>80248.023137906886</v>
      </c>
      <c r="J22" s="11"/>
      <c r="K22" s="11">
        <v>0</v>
      </c>
      <c r="L22" s="11"/>
      <c r="M22" s="24">
        <f t="shared" si="1"/>
        <v>80248.023137906886</v>
      </c>
    </row>
    <row r="23" spans="1:13">
      <c r="A23" s="1" t="s">
        <v>132</v>
      </c>
      <c r="C23" s="11">
        <v>71808.980529490524</v>
      </c>
      <c r="D23" s="11"/>
      <c r="E23" s="11">
        <v>152414.61170292561</v>
      </c>
      <c r="F23" s="11"/>
      <c r="G23" s="11">
        <v>-80605.631173435089</v>
      </c>
      <c r="H23" s="11"/>
      <c r="I23" s="11">
        <f t="shared" si="0"/>
        <v>-8796.6506439445657</v>
      </c>
      <c r="J23" s="11"/>
      <c r="K23" s="11">
        <v>0</v>
      </c>
      <c r="L23" s="11"/>
      <c r="M23" s="24">
        <f t="shared" si="1"/>
        <v>-8796.6506439445657</v>
      </c>
    </row>
    <row r="24" spans="1:13">
      <c r="A24" s="1" t="s">
        <v>133</v>
      </c>
      <c r="C24" s="11">
        <v>197686.92162812935</v>
      </c>
      <c r="D24" s="11"/>
      <c r="E24" s="11">
        <v>223444.22113156423</v>
      </c>
      <c r="F24" s="11"/>
      <c r="G24" s="11">
        <v>-25757.299503434886</v>
      </c>
      <c r="H24" s="11"/>
      <c r="I24" s="11">
        <f t="shared" si="0"/>
        <v>171929.62212469446</v>
      </c>
      <c r="J24" s="11"/>
      <c r="K24" s="11">
        <v>0</v>
      </c>
      <c r="L24" s="11"/>
      <c r="M24" s="24">
        <f t="shared" si="1"/>
        <v>171929.62212469446</v>
      </c>
    </row>
    <row r="25" spans="1:13">
      <c r="A25" s="1" t="s">
        <v>134</v>
      </c>
      <c r="C25" s="11">
        <v>61397.537859843258</v>
      </c>
      <c r="D25" s="11"/>
      <c r="E25" s="11">
        <v>70983.290795347915</v>
      </c>
      <c r="F25" s="11"/>
      <c r="G25" s="11">
        <v>-9585.7529355046572</v>
      </c>
      <c r="H25" s="11"/>
      <c r="I25" s="11">
        <f t="shared" si="0"/>
        <v>51811.784924338601</v>
      </c>
      <c r="J25" s="11"/>
      <c r="K25" s="11">
        <v>0</v>
      </c>
      <c r="L25" s="11"/>
      <c r="M25" s="24">
        <f t="shared" si="1"/>
        <v>51811.784924338601</v>
      </c>
    </row>
    <row r="26" spans="1:13">
      <c r="A26" s="1" t="s">
        <v>135</v>
      </c>
      <c r="C26" s="11">
        <v>522481.18435538426</v>
      </c>
      <c r="D26" s="11"/>
      <c r="E26" s="11">
        <v>629263.96720033209</v>
      </c>
      <c r="F26" s="11"/>
      <c r="G26" s="11">
        <v>-106782.78284494783</v>
      </c>
      <c r="H26" s="11"/>
      <c r="I26" s="11">
        <f t="shared" si="0"/>
        <v>415698.40151043644</v>
      </c>
      <c r="J26" s="11"/>
      <c r="K26" s="11">
        <v>0</v>
      </c>
      <c r="L26" s="11"/>
      <c r="M26" s="24">
        <f t="shared" si="1"/>
        <v>415698.40151043644</v>
      </c>
    </row>
    <row r="27" spans="1:13">
      <c r="A27" s="1" t="s">
        <v>136</v>
      </c>
      <c r="C27" s="11">
        <v>14.360022239378267</v>
      </c>
      <c r="D27" s="11"/>
      <c r="E27" s="11">
        <v>83.653468821729462</v>
      </c>
      <c r="F27" s="11"/>
      <c r="G27" s="11">
        <v>-69.293446582351194</v>
      </c>
      <c r="H27" s="11"/>
      <c r="I27" s="11">
        <f t="shared" si="0"/>
        <v>-54.933424342972927</v>
      </c>
      <c r="J27" s="11"/>
      <c r="K27" s="11">
        <v>0</v>
      </c>
      <c r="L27" s="11"/>
      <c r="M27" s="24">
        <f t="shared" si="1"/>
        <v>-54.933424342972927</v>
      </c>
    </row>
    <row r="28" spans="1:13">
      <c r="A28" s="1" t="s">
        <v>137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0</v>
      </c>
      <c r="L28" s="11"/>
      <c r="M28" s="24">
        <f t="shared" si="1"/>
        <v>0</v>
      </c>
    </row>
    <row r="29" spans="1:13">
      <c r="A29" s="1" t="s">
        <v>138</v>
      </c>
      <c r="C29" s="11">
        <v>1170.8092827277587</v>
      </c>
      <c r="D29" s="11"/>
      <c r="E29" s="11">
        <v>0</v>
      </c>
      <c r="F29" s="11"/>
      <c r="G29" s="11">
        <v>0</v>
      </c>
      <c r="H29" s="11"/>
      <c r="I29" s="11">
        <f t="shared" ref="I29" si="2">C29+G29</f>
        <v>1170.8092827277587</v>
      </c>
      <c r="J29" s="11"/>
      <c r="K29" s="11">
        <v>0</v>
      </c>
      <c r="L29" s="11"/>
      <c r="M29" s="24">
        <f t="shared" si="1"/>
        <v>1170.8092827277587</v>
      </c>
    </row>
    <row r="30" spans="1:13">
      <c r="A30" s="1" t="s">
        <v>139</v>
      </c>
      <c r="C30" s="11">
        <v>34720.845770831882</v>
      </c>
      <c r="D30" s="11"/>
      <c r="E30" s="11">
        <v>33232.561063921567</v>
      </c>
      <c r="F30" s="11"/>
      <c r="G30" s="11">
        <v>1488.2847069103154</v>
      </c>
      <c r="H30" s="11"/>
      <c r="I30" s="11">
        <f t="shared" si="0"/>
        <v>36209.130477742197</v>
      </c>
      <c r="J30" s="11"/>
      <c r="K30" s="11">
        <v>0</v>
      </c>
      <c r="L30" s="11"/>
      <c r="M30" s="24">
        <f t="shared" si="1"/>
        <v>36209.130477742197</v>
      </c>
    </row>
    <row r="31" spans="1:13">
      <c r="A31" s="1" t="s">
        <v>140</v>
      </c>
      <c r="C31" s="11">
        <v>23328.005398276502</v>
      </c>
      <c r="D31" s="11"/>
      <c r="E31" s="11">
        <v>41635.554327802303</v>
      </c>
      <c r="F31" s="11"/>
      <c r="G31" s="11">
        <v>-18307.548929525801</v>
      </c>
      <c r="H31" s="11"/>
      <c r="I31" s="11">
        <f t="shared" si="0"/>
        <v>5020.4564687507009</v>
      </c>
      <c r="J31" s="11"/>
      <c r="K31" s="11">
        <v>0</v>
      </c>
      <c r="L31" s="11"/>
      <c r="M31" s="24">
        <f t="shared" si="1"/>
        <v>5020.4564687507009</v>
      </c>
    </row>
    <row r="32" spans="1:13">
      <c r="A32" s="1" t="s">
        <v>145</v>
      </c>
      <c r="C32" s="11">
        <v>367.4300561741519</v>
      </c>
      <c r="D32" s="11"/>
      <c r="E32" s="11">
        <v>169930.76332758478</v>
      </c>
      <c r="F32" s="11"/>
      <c r="G32" s="11">
        <v>-169563.33327141064</v>
      </c>
      <c r="H32" s="11"/>
      <c r="I32" s="11">
        <f t="shared" si="0"/>
        <v>-169195.9032152365</v>
      </c>
      <c r="J32" s="11"/>
      <c r="K32" s="11">
        <v>0</v>
      </c>
      <c r="L32" s="11"/>
      <c r="M32" s="24">
        <f t="shared" si="1"/>
        <v>-169195.9032152365</v>
      </c>
    </row>
    <row r="33" spans="1:13">
      <c r="A33" s="1" t="s">
        <v>142</v>
      </c>
      <c r="C33" s="11">
        <v>774388.46481260576</v>
      </c>
      <c r="D33" s="11"/>
      <c r="E33" s="11">
        <v>1053848.7807626564</v>
      </c>
      <c r="F33" s="11"/>
      <c r="G33" s="11">
        <v>-279460.3159500506</v>
      </c>
      <c r="H33" s="11"/>
      <c r="I33" s="11">
        <f t="shared" si="0"/>
        <v>494928.14886255516</v>
      </c>
      <c r="J33" s="11"/>
      <c r="K33" s="11">
        <v>0</v>
      </c>
      <c r="L33" s="11"/>
      <c r="M33" s="24">
        <f t="shared" si="1"/>
        <v>494928.14886255516</v>
      </c>
    </row>
    <row r="34" spans="1:13">
      <c r="A34" s="1" t="s">
        <v>141</v>
      </c>
      <c r="C34" s="11">
        <v>30343.125225798307</v>
      </c>
      <c r="D34" s="11"/>
      <c r="E34" s="11">
        <v>33322.874964465445</v>
      </c>
      <c r="F34" s="11"/>
      <c r="G34" s="11">
        <v>-2979.7497386671384</v>
      </c>
      <c r="H34" s="11"/>
      <c r="I34" s="11">
        <f t="shared" si="0"/>
        <v>27363.375487131168</v>
      </c>
      <c r="J34" s="11"/>
      <c r="K34" s="11">
        <v>0</v>
      </c>
      <c r="L34" s="11"/>
      <c r="M34" s="24">
        <f t="shared" si="1"/>
        <v>27363.375487131168</v>
      </c>
    </row>
    <row r="35" spans="1:13">
      <c r="A35" s="1" t="s">
        <v>143</v>
      </c>
      <c r="C35" s="11">
        <v>189148.75883240078</v>
      </c>
      <c r="D35" s="11"/>
      <c r="E35" s="11">
        <v>205243.85487799475</v>
      </c>
      <c r="F35" s="11"/>
      <c r="G35" s="11">
        <v>-16095.096045593964</v>
      </c>
      <c r="H35" s="11"/>
      <c r="I35" s="11">
        <f t="shared" si="0"/>
        <v>173053.66278680682</v>
      </c>
      <c r="J35" s="11"/>
      <c r="K35" s="11">
        <v>0</v>
      </c>
      <c r="L35" s="11"/>
      <c r="M35" s="24">
        <f t="shared" si="1"/>
        <v>173053.66278680682</v>
      </c>
    </row>
    <row r="36" spans="1:13">
      <c r="A36" s="1" t="s">
        <v>144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0</v>
      </c>
      <c r="L36" s="11"/>
      <c r="M36" s="24">
        <f t="shared" si="1"/>
        <v>0</v>
      </c>
    </row>
    <row r="37" spans="1:13">
      <c r="A37" s="1" t="s">
        <v>146</v>
      </c>
      <c r="C37" s="11">
        <v>80640.791815943463</v>
      </c>
      <c r="D37" s="11"/>
      <c r="E37" s="11">
        <v>70427.133627023941</v>
      </c>
      <c r="F37" s="11"/>
      <c r="G37" s="11">
        <v>10213.658188919522</v>
      </c>
      <c r="H37" s="11"/>
      <c r="I37" s="11">
        <f t="shared" si="0"/>
        <v>90854.450004862985</v>
      </c>
      <c r="J37" s="11"/>
      <c r="K37" s="11">
        <v>0</v>
      </c>
      <c r="L37" s="11"/>
      <c r="M37" s="24">
        <f t="shared" si="1"/>
        <v>90854.450004862985</v>
      </c>
    </row>
    <row r="38" spans="1:13">
      <c r="A38" s="1" t="s">
        <v>147</v>
      </c>
      <c r="C38" s="11">
        <v>35666.46038574518</v>
      </c>
      <c r="D38" s="11"/>
      <c r="E38" s="11">
        <v>22749.617716738187</v>
      </c>
      <c r="F38" s="11"/>
      <c r="G38" s="11">
        <v>12916.842669006994</v>
      </c>
      <c r="H38" s="11"/>
      <c r="I38" s="11">
        <f t="shared" si="0"/>
        <v>48583.303054752178</v>
      </c>
      <c r="J38" s="11"/>
      <c r="K38" s="11">
        <v>0</v>
      </c>
      <c r="L38" s="11"/>
      <c r="M38" s="24">
        <f t="shared" si="1"/>
        <v>48583.303054752178</v>
      </c>
    </row>
    <row r="39" spans="1:13">
      <c r="A39" s="1" t="s">
        <v>148</v>
      </c>
      <c r="C39" s="11">
        <v>1147820.9696374054</v>
      </c>
      <c r="D39" s="11"/>
      <c r="E39" s="11">
        <v>1306105.4409255101</v>
      </c>
      <c r="F39" s="11"/>
      <c r="G39" s="11">
        <v>-158284.47128810477</v>
      </c>
      <c r="H39" s="11"/>
      <c r="I39" s="11">
        <f t="shared" si="0"/>
        <v>989536.49834930059</v>
      </c>
      <c r="J39" s="11"/>
      <c r="K39" s="11">
        <v>0</v>
      </c>
      <c r="L39" s="11"/>
      <c r="M39" s="24">
        <f t="shared" si="1"/>
        <v>989536.49834930059</v>
      </c>
    </row>
    <row r="40" spans="1:13">
      <c r="A40" s="1" t="s">
        <v>149</v>
      </c>
      <c r="C40" s="11">
        <v>494204.18262051442</v>
      </c>
      <c r="D40" s="11"/>
      <c r="E40" s="11">
        <v>0</v>
      </c>
      <c r="F40" s="11"/>
      <c r="G40" s="11">
        <v>0</v>
      </c>
      <c r="H40" s="11"/>
      <c r="I40" s="11">
        <f t="shared" ref="I40" si="3">C40+G40</f>
        <v>494204.18262051442</v>
      </c>
      <c r="J40" s="11"/>
      <c r="K40" s="11">
        <v>0</v>
      </c>
      <c r="L40" s="11"/>
      <c r="M40" s="24">
        <f t="shared" si="1"/>
        <v>494204.18262051442</v>
      </c>
    </row>
    <row r="41" spans="1:13">
      <c r="A41" s="1" t="s">
        <v>150</v>
      </c>
      <c r="C41" s="11">
        <v>2291.9649247800166</v>
      </c>
      <c r="D41" s="11"/>
      <c r="E41" s="11">
        <v>0</v>
      </c>
      <c r="F41" s="11"/>
      <c r="G41" s="11">
        <v>0</v>
      </c>
      <c r="H41" s="11"/>
      <c r="I41" s="11">
        <f t="shared" ref="I41" si="4">C41+G41</f>
        <v>2291.9649247800166</v>
      </c>
      <c r="J41" s="11"/>
      <c r="K41" s="11">
        <v>0</v>
      </c>
      <c r="L41" s="11"/>
      <c r="M41" s="24">
        <f t="shared" si="1"/>
        <v>2291.9649247800166</v>
      </c>
    </row>
    <row r="42" spans="1:13">
      <c r="A42" s="1" t="s">
        <v>152</v>
      </c>
      <c r="C42" s="11">
        <v>60622.359841892365</v>
      </c>
      <c r="D42" s="11"/>
      <c r="E42" s="11">
        <v>178074.53309180363</v>
      </c>
      <c r="F42" s="11"/>
      <c r="G42" s="11">
        <v>-117452.17324991127</v>
      </c>
      <c r="H42" s="11"/>
      <c r="I42" s="11">
        <f t="shared" si="0"/>
        <v>-56829.813408018905</v>
      </c>
      <c r="J42" s="11"/>
      <c r="K42" s="11">
        <v>0</v>
      </c>
      <c r="L42" s="11"/>
      <c r="M42" s="24">
        <f t="shared" si="1"/>
        <v>-56829.813408018905</v>
      </c>
    </row>
    <row r="43" spans="1:13">
      <c r="A43" s="1" t="s">
        <v>153</v>
      </c>
      <c r="C43" s="11">
        <v>251527.90917769857</v>
      </c>
      <c r="D43" s="11"/>
      <c r="E43" s="11">
        <v>268602.06307582866</v>
      </c>
      <c r="F43" s="11"/>
      <c r="G43" s="11">
        <v>-17074.153898130084</v>
      </c>
      <c r="H43" s="11"/>
      <c r="I43" s="11">
        <f t="shared" si="0"/>
        <v>234453.75527956849</v>
      </c>
      <c r="J43" s="11"/>
      <c r="K43" s="11">
        <v>0</v>
      </c>
      <c r="L43" s="11"/>
      <c r="M43" s="24">
        <f t="shared" si="1"/>
        <v>234453.75527956849</v>
      </c>
    </row>
    <row r="44" spans="1:13">
      <c r="A44" s="1" t="s">
        <v>154</v>
      </c>
      <c r="C44" s="11">
        <v>239.69732790772932</v>
      </c>
      <c r="D44" s="11"/>
      <c r="E44" s="11">
        <v>0</v>
      </c>
      <c r="F44" s="11"/>
      <c r="G44" s="11">
        <v>0</v>
      </c>
      <c r="H44" s="11"/>
      <c r="I44" s="11">
        <f t="shared" si="0"/>
        <v>239.69732790772932</v>
      </c>
      <c r="J44" s="11"/>
      <c r="K44" s="11">
        <v>0</v>
      </c>
      <c r="L44" s="11"/>
      <c r="M44" s="24">
        <f t="shared" si="1"/>
        <v>239.69732790772932</v>
      </c>
    </row>
    <row r="45" spans="1:13">
      <c r="A45" s="1" t="s">
        <v>155</v>
      </c>
      <c r="C45" s="11">
        <v>567262.47658500297</v>
      </c>
      <c r="D45" s="11"/>
      <c r="E45" s="11">
        <v>708327.88684910792</v>
      </c>
      <c r="F45" s="11"/>
      <c r="G45" s="11">
        <v>-141065.41026410495</v>
      </c>
      <c r="H45" s="11"/>
      <c r="I45" s="11">
        <f t="shared" si="0"/>
        <v>426197.06632089801</v>
      </c>
      <c r="J45" s="11"/>
      <c r="K45" s="11">
        <v>0</v>
      </c>
      <c r="L45" s="11"/>
      <c r="M45" s="24">
        <f t="shared" si="1"/>
        <v>426197.06632089801</v>
      </c>
    </row>
    <row r="46" spans="1:13">
      <c r="A46" s="1" t="s">
        <v>156</v>
      </c>
      <c r="C46" s="11">
        <v>0</v>
      </c>
      <c r="D46" s="11"/>
      <c r="E46" s="11">
        <v>2279.4881568388223</v>
      </c>
      <c r="F46" s="11"/>
      <c r="G46" s="11">
        <v>-2279.4881568388223</v>
      </c>
      <c r="H46" s="11"/>
      <c r="I46" s="11">
        <f t="shared" ref="I46:I78" si="5">C46+G46</f>
        <v>-2279.4881568388223</v>
      </c>
      <c r="J46" s="11"/>
      <c r="K46" s="11">
        <v>0</v>
      </c>
      <c r="L46" s="11"/>
      <c r="M46" s="24">
        <f t="shared" si="1"/>
        <v>-2279.4881568388223</v>
      </c>
    </row>
    <row r="47" spans="1:13">
      <c r="A47" s="1" t="s">
        <v>157</v>
      </c>
      <c r="C47" s="11">
        <v>1981323.9827100581</v>
      </c>
      <c r="D47" s="11"/>
      <c r="E47" s="11">
        <v>2389237.0590261933</v>
      </c>
      <c r="F47" s="11"/>
      <c r="G47" s="11">
        <v>-407913.07631613524</v>
      </c>
      <c r="H47" s="11"/>
      <c r="I47" s="11">
        <f t="shared" si="5"/>
        <v>1573410.9063939229</v>
      </c>
      <c r="J47" s="11"/>
      <c r="K47" s="11">
        <v>0</v>
      </c>
      <c r="L47" s="11"/>
      <c r="M47" s="24">
        <f t="shared" si="1"/>
        <v>1573410.9063939229</v>
      </c>
    </row>
    <row r="48" spans="1:13">
      <c r="A48" s="1" t="s">
        <v>158</v>
      </c>
      <c r="C48" s="11">
        <v>3105877.3247862882</v>
      </c>
      <c r="D48" s="11"/>
      <c r="E48" s="11">
        <v>3157107.9377703629</v>
      </c>
      <c r="F48" s="11"/>
      <c r="G48" s="11">
        <v>-51230.612984074745</v>
      </c>
      <c r="H48" s="11"/>
      <c r="I48" s="11">
        <f t="shared" si="5"/>
        <v>3054646.7118022135</v>
      </c>
      <c r="J48" s="11"/>
      <c r="K48" s="11">
        <v>0</v>
      </c>
      <c r="L48" s="11"/>
      <c r="M48" s="24">
        <f t="shared" si="1"/>
        <v>3054646.7118022135</v>
      </c>
    </row>
    <row r="49" spans="1:13">
      <c r="A49" s="1" t="s">
        <v>159</v>
      </c>
      <c r="C49" s="11">
        <v>63291.76667516517</v>
      </c>
      <c r="D49" s="11"/>
      <c r="E49" s="11">
        <v>92737.964050551032</v>
      </c>
      <c r="F49" s="11"/>
      <c r="G49" s="11">
        <v>-29446.197375385862</v>
      </c>
      <c r="H49" s="11"/>
      <c r="I49" s="11">
        <f t="shared" si="5"/>
        <v>33845.569299779308</v>
      </c>
      <c r="J49" s="11"/>
      <c r="K49" s="11">
        <v>0</v>
      </c>
      <c r="L49" s="11"/>
      <c r="M49" s="24">
        <f t="shared" si="1"/>
        <v>33845.569299779308</v>
      </c>
    </row>
    <row r="50" spans="1:13">
      <c r="A50" s="1" t="s">
        <v>160</v>
      </c>
      <c r="C50" s="11">
        <v>219799.81167658648</v>
      </c>
      <c r="D50" s="11"/>
      <c r="E50" s="11">
        <v>214790.61712082336</v>
      </c>
      <c r="F50" s="11"/>
      <c r="G50" s="11">
        <v>5009.1945557631261</v>
      </c>
      <c r="H50" s="11"/>
      <c r="I50" s="11">
        <f t="shared" si="5"/>
        <v>224809.00623234961</v>
      </c>
      <c r="J50" s="11"/>
      <c r="K50" s="11">
        <v>0</v>
      </c>
      <c r="L50" s="11"/>
      <c r="M50" s="24">
        <f t="shared" si="1"/>
        <v>224809.00623234961</v>
      </c>
    </row>
    <row r="51" spans="1:13">
      <c r="A51" s="1" t="s">
        <v>161</v>
      </c>
      <c r="C51" s="11">
        <v>87613.00294069192</v>
      </c>
      <c r="D51" s="11"/>
      <c r="E51" s="11">
        <v>173385.10620143233</v>
      </c>
      <c r="F51" s="11"/>
      <c r="G51" s="11">
        <v>-85772.103260740405</v>
      </c>
      <c r="H51" s="11"/>
      <c r="I51" s="11">
        <f t="shared" si="5"/>
        <v>1840.8996799515153</v>
      </c>
      <c r="J51" s="11"/>
      <c r="K51" s="11">
        <v>0</v>
      </c>
      <c r="L51" s="11"/>
      <c r="M51" s="24">
        <f t="shared" si="1"/>
        <v>1840.8996799515153</v>
      </c>
    </row>
    <row r="52" spans="1:13">
      <c r="A52" s="1" t="s">
        <v>162</v>
      </c>
      <c r="C52" s="11">
        <v>121127.58544244408</v>
      </c>
      <c r="D52" s="11"/>
      <c r="E52" s="11">
        <v>208699.18549612878</v>
      </c>
      <c r="F52" s="11"/>
      <c r="G52" s="11">
        <v>-87571.600053684699</v>
      </c>
      <c r="H52" s="11"/>
      <c r="I52" s="11">
        <f t="shared" si="5"/>
        <v>33555.985388759378</v>
      </c>
      <c r="J52" s="11"/>
      <c r="K52" s="11">
        <v>0</v>
      </c>
      <c r="L52" s="11"/>
      <c r="M52" s="24">
        <f t="shared" si="1"/>
        <v>33555.985388759378</v>
      </c>
    </row>
    <row r="53" spans="1:13">
      <c r="A53" s="1" t="s">
        <v>163</v>
      </c>
      <c r="C53" s="11">
        <v>634.47535267883222</v>
      </c>
      <c r="D53" s="11"/>
      <c r="E53" s="11">
        <v>1673.649321366112</v>
      </c>
      <c r="F53" s="11"/>
      <c r="G53" s="11">
        <v>-1039.1739686872797</v>
      </c>
      <c r="H53" s="11"/>
      <c r="I53" s="11">
        <f t="shared" si="5"/>
        <v>-404.69861600844752</v>
      </c>
      <c r="J53" s="11"/>
      <c r="K53" s="11">
        <v>0</v>
      </c>
      <c r="L53" s="11"/>
      <c r="M53" s="24">
        <f t="shared" si="1"/>
        <v>-404.69861600844752</v>
      </c>
    </row>
    <row r="54" spans="1:13">
      <c r="A54" s="1" t="s">
        <v>164</v>
      </c>
      <c r="C54" s="11">
        <v>467054.37839233311</v>
      </c>
      <c r="D54" s="11"/>
      <c r="E54" s="11">
        <v>234152.3078967327</v>
      </c>
      <c r="F54" s="11"/>
      <c r="G54" s="11">
        <v>232902.0704956004</v>
      </c>
      <c r="H54" s="11"/>
      <c r="I54" s="11">
        <f t="shared" si="5"/>
        <v>699956.44888793351</v>
      </c>
      <c r="J54" s="11"/>
      <c r="K54" s="11">
        <v>0</v>
      </c>
      <c r="L54" s="11"/>
      <c r="M54" s="24">
        <f t="shared" si="1"/>
        <v>699956.44888793351</v>
      </c>
    </row>
    <row r="55" spans="1:13">
      <c r="A55" s="1" t="s">
        <v>165</v>
      </c>
      <c r="C55" s="11">
        <v>29510.675460128088</v>
      </c>
      <c r="D55" s="11"/>
      <c r="E55" s="11">
        <v>67487.058304621707</v>
      </c>
      <c r="F55" s="11"/>
      <c r="G55" s="11">
        <v>-37976.382844493623</v>
      </c>
      <c r="H55" s="11"/>
      <c r="I55" s="11">
        <f t="shared" si="5"/>
        <v>-8465.7073843655344</v>
      </c>
      <c r="J55" s="11"/>
      <c r="K55" s="11">
        <v>0</v>
      </c>
      <c r="L55" s="11"/>
      <c r="M55" s="24">
        <f t="shared" si="1"/>
        <v>-8465.7073843655344</v>
      </c>
    </row>
    <row r="56" spans="1:13">
      <c r="A56" s="1" t="s">
        <v>166</v>
      </c>
      <c r="C56" s="11">
        <v>46221.675509537679</v>
      </c>
      <c r="D56" s="11"/>
      <c r="E56" s="11">
        <v>63778.296106597256</v>
      </c>
      <c r="F56" s="11"/>
      <c r="G56" s="11">
        <v>-17556.620597059577</v>
      </c>
      <c r="H56" s="11"/>
      <c r="I56" s="11">
        <f t="shared" si="5"/>
        <v>28665.054912478103</v>
      </c>
      <c r="J56" s="11"/>
      <c r="K56" s="11">
        <v>0</v>
      </c>
      <c r="L56" s="11"/>
      <c r="M56" s="24">
        <f t="shared" si="1"/>
        <v>28665.054912478103</v>
      </c>
    </row>
    <row r="57" spans="1:13">
      <c r="A57" s="1" t="s">
        <v>167</v>
      </c>
      <c r="C57" s="11">
        <v>111658.97807263274</v>
      </c>
      <c r="D57" s="11"/>
      <c r="E57" s="11">
        <v>124338.52050868671</v>
      </c>
      <c r="F57" s="11"/>
      <c r="G57" s="11">
        <v>-12679.542436053962</v>
      </c>
      <c r="H57" s="11"/>
      <c r="I57" s="11">
        <f t="shared" si="5"/>
        <v>98979.435636578783</v>
      </c>
      <c r="J57" s="11"/>
      <c r="K57" s="11">
        <v>0</v>
      </c>
      <c r="L57" s="11"/>
      <c r="M57" s="24">
        <f t="shared" si="1"/>
        <v>98979.435636578783</v>
      </c>
    </row>
    <row r="58" spans="1:13">
      <c r="A58" s="1" t="s">
        <v>168</v>
      </c>
      <c r="C58" s="11">
        <v>273467.59097930318</v>
      </c>
      <c r="D58" s="11"/>
      <c r="E58" s="11">
        <v>335016.77360467496</v>
      </c>
      <c r="F58" s="11"/>
      <c r="G58" s="11">
        <v>-61549.182625371788</v>
      </c>
      <c r="H58" s="11"/>
      <c r="I58" s="11">
        <f t="shared" si="5"/>
        <v>211918.40835393139</v>
      </c>
      <c r="J58" s="11"/>
      <c r="K58" s="11">
        <v>0</v>
      </c>
      <c r="L58" s="11"/>
      <c r="M58" s="24">
        <f t="shared" si="1"/>
        <v>211918.40835393139</v>
      </c>
    </row>
    <row r="59" spans="1:13">
      <c r="A59" s="1" t="s">
        <v>169</v>
      </c>
      <c r="C59" s="11">
        <v>14464.399268731146</v>
      </c>
      <c r="D59" s="11"/>
      <c r="E59" s="11">
        <v>23638.939256092563</v>
      </c>
      <c r="F59" s="11"/>
      <c r="G59" s="11">
        <v>-9174.5399873614169</v>
      </c>
      <c r="H59" s="11"/>
      <c r="I59" s="11">
        <f t="shared" si="5"/>
        <v>5289.8592813697287</v>
      </c>
      <c r="J59" s="11"/>
      <c r="K59" s="11">
        <v>0</v>
      </c>
      <c r="L59" s="11"/>
      <c r="M59" s="24">
        <f t="shared" si="1"/>
        <v>5289.8592813697287</v>
      </c>
    </row>
    <row r="60" spans="1:13">
      <c r="A60" s="1" t="s">
        <v>170</v>
      </c>
      <c r="C60" s="11">
        <v>118666.40127879202</v>
      </c>
      <c r="D60" s="11"/>
      <c r="E60" s="11">
        <v>159387.35219723519</v>
      </c>
      <c r="F60" s="11"/>
      <c r="G60" s="11">
        <v>-40720.950918443166</v>
      </c>
      <c r="H60" s="11"/>
      <c r="I60" s="11">
        <f t="shared" si="5"/>
        <v>77945.450360348856</v>
      </c>
      <c r="J60" s="11"/>
      <c r="K60" s="11">
        <v>0</v>
      </c>
      <c r="L60" s="11"/>
      <c r="M60" s="24">
        <f t="shared" si="1"/>
        <v>77945.450360348856</v>
      </c>
    </row>
    <row r="61" spans="1:13">
      <c r="A61" s="1" t="s">
        <v>171</v>
      </c>
      <c r="C61" s="11">
        <v>290218.22597821726</v>
      </c>
      <c r="D61" s="11"/>
      <c r="E61" s="11">
        <v>401142.81313210726</v>
      </c>
      <c r="F61" s="11"/>
      <c r="G61" s="11">
        <v>-110924.58715389</v>
      </c>
      <c r="H61" s="11"/>
      <c r="I61" s="11">
        <f t="shared" si="5"/>
        <v>179293.63882432727</v>
      </c>
      <c r="J61" s="11"/>
      <c r="K61" s="11">
        <v>0</v>
      </c>
      <c r="L61" s="11"/>
      <c r="M61" s="24">
        <f t="shared" si="1"/>
        <v>179293.63882432727</v>
      </c>
    </row>
    <row r="62" spans="1:13">
      <c r="A62" s="1" t="s">
        <v>172</v>
      </c>
      <c r="C62" s="11">
        <v>336063.72174682026</v>
      </c>
      <c r="D62" s="11"/>
      <c r="E62" s="11">
        <v>325260.31340994372</v>
      </c>
      <c r="F62" s="11"/>
      <c r="G62" s="11">
        <v>10803.408336876542</v>
      </c>
      <c r="H62" s="11"/>
      <c r="I62" s="11">
        <f t="shared" si="5"/>
        <v>346867.1300836968</v>
      </c>
      <c r="J62" s="11"/>
      <c r="K62" s="11">
        <v>0</v>
      </c>
      <c r="L62" s="11"/>
      <c r="M62" s="24">
        <f t="shared" si="1"/>
        <v>346867.1300836968</v>
      </c>
    </row>
    <row r="63" spans="1:13">
      <c r="A63" s="1" t="s">
        <v>173</v>
      </c>
      <c r="C63" s="11">
        <v>1511909.9959171533</v>
      </c>
      <c r="D63" s="11"/>
      <c r="E63" s="11">
        <v>1724456.917188202</v>
      </c>
      <c r="F63" s="11"/>
      <c r="G63" s="11">
        <v>-212546.92127104872</v>
      </c>
      <c r="H63" s="11"/>
      <c r="I63" s="11">
        <f t="shared" si="5"/>
        <v>1299363.0746461046</v>
      </c>
      <c r="J63" s="11"/>
      <c r="K63" s="11">
        <v>0</v>
      </c>
      <c r="L63" s="11"/>
      <c r="M63" s="24">
        <f t="shared" si="1"/>
        <v>1299363.0746461046</v>
      </c>
    </row>
    <row r="64" spans="1:13">
      <c r="A64" s="1" t="s">
        <v>174</v>
      </c>
      <c r="C64" s="11">
        <v>10391.71815009583</v>
      </c>
      <c r="D64" s="11"/>
      <c r="E64" s="11">
        <v>4179.643881816186</v>
      </c>
      <c r="F64" s="11"/>
      <c r="G64" s="11">
        <v>6212.0742682796445</v>
      </c>
      <c r="H64" s="11"/>
      <c r="I64" s="11">
        <f t="shared" si="5"/>
        <v>16603.792418375473</v>
      </c>
      <c r="J64" s="11"/>
      <c r="K64" s="11">
        <v>0</v>
      </c>
      <c r="L64" s="11"/>
      <c r="M64" s="24">
        <f t="shared" si="1"/>
        <v>16603.792418375473</v>
      </c>
    </row>
    <row r="65" spans="1:13">
      <c r="A65" s="1" t="s">
        <v>175</v>
      </c>
      <c r="C65" s="11">
        <v>388047.81316077698</v>
      </c>
      <c r="D65" s="11"/>
      <c r="E65" s="11">
        <v>606488.95362390822</v>
      </c>
      <c r="F65" s="11"/>
      <c r="G65" s="11">
        <v>-218441.14046313125</v>
      </c>
      <c r="H65" s="11"/>
      <c r="I65" s="11">
        <f t="shared" si="5"/>
        <v>169606.67269764573</v>
      </c>
      <c r="J65" s="11"/>
      <c r="K65" s="11">
        <v>0</v>
      </c>
      <c r="L65" s="11"/>
      <c r="M65" s="24">
        <f t="shared" si="1"/>
        <v>169606.67269764573</v>
      </c>
    </row>
    <row r="66" spans="1:13">
      <c r="A66" s="1" t="s">
        <v>176</v>
      </c>
      <c r="C66" s="11">
        <v>159586.97637622626</v>
      </c>
      <c r="D66" s="11"/>
      <c r="E66" s="11">
        <v>202930.01553674001</v>
      </c>
      <c r="F66" s="11"/>
      <c r="G66" s="11">
        <v>-43343.039160513756</v>
      </c>
      <c r="H66" s="11"/>
      <c r="I66" s="11">
        <f t="shared" si="5"/>
        <v>116243.9372157125</v>
      </c>
      <c r="J66" s="11"/>
      <c r="K66" s="11">
        <v>0</v>
      </c>
      <c r="L66" s="11"/>
      <c r="M66" s="24">
        <f t="shared" si="1"/>
        <v>116243.9372157125</v>
      </c>
    </row>
    <row r="67" spans="1:13">
      <c r="A67" s="1" t="s">
        <v>177</v>
      </c>
      <c r="C67" s="11">
        <v>134090.64432904456</v>
      </c>
      <c r="D67" s="11"/>
      <c r="E67" s="11">
        <v>133992.46233812423</v>
      </c>
      <c r="F67" s="11"/>
      <c r="G67" s="11">
        <v>98.181990920333192</v>
      </c>
      <c r="H67" s="11"/>
      <c r="I67" s="11">
        <f t="shared" si="5"/>
        <v>134188.82631996489</v>
      </c>
      <c r="J67" s="11"/>
      <c r="K67" s="11">
        <v>0</v>
      </c>
      <c r="L67" s="11"/>
      <c r="M67" s="24">
        <f t="shared" si="1"/>
        <v>134188.82631996489</v>
      </c>
    </row>
    <row r="68" spans="1:13">
      <c r="A68" s="1" t="s">
        <v>178</v>
      </c>
      <c r="C68" s="11">
        <v>18506.29502464809</v>
      </c>
      <c r="D68" s="11"/>
      <c r="E68" s="11">
        <v>14481.482339221198</v>
      </c>
      <c r="F68" s="11"/>
      <c r="G68" s="11">
        <v>4024.8126854268921</v>
      </c>
      <c r="H68" s="11"/>
      <c r="I68" s="11">
        <f t="shared" si="5"/>
        <v>22531.107710074983</v>
      </c>
      <c r="J68" s="11"/>
      <c r="K68" s="11">
        <v>0</v>
      </c>
      <c r="L68" s="11"/>
      <c r="M68" s="24">
        <f t="shared" si="1"/>
        <v>22531.107710074983</v>
      </c>
    </row>
    <row r="69" spans="1:13">
      <c r="A69" s="1" t="s">
        <v>179</v>
      </c>
      <c r="C69" s="11">
        <v>3499.3190692476937</v>
      </c>
      <c r="D69" s="11"/>
      <c r="E69" s="11">
        <v>16431.11828487234</v>
      </c>
      <c r="F69" s="11"/>
      <c r="G69" s="11">
        <v>-12931.799215624647</v>
      </c>
      <c r="H69" s="11"/>
      <c r="I69" s="11">
        <f t="shared" si="5"/>
        <v>-9432.4801463769545</v>
      </c>
      <c r="J69" s="11"/>
      <c r="K69" s="11">
        <v>0</v>
      </c>
      <c r="L69" s="11"/>
      <c r="M69" s="24">
        <f t="shared" si="1"/>
        <v>-9432.4801463769545</v>
      </c>
    </row>
    <row r="70" spans="1:13">
      <c r="A70" s="1" t="s">
        <v>180</v>
      </c>
      <c r="C70" s="11">
        <v>20675.519369367103</v>
      </c>
      <c r="D70" s="11"/>
      <c r="E70" s="11">
        <v>75874.193193523271</v>
      </c>
      <c r="F70" s="11"/>
      <c r="G70" s="11">
        <v>-55198.673824156169</v>
      </c>
      <c r="H70" s="11"/>
      <c r="I70" s="11">
        <f t="shared" si="5"/>
        <v>-34523.154454789066</v>
      </c>
      <c r="J70" s="11"/>
      <c r="K70" s="11">
        <v>0</v>
      </c>
      <c r="L70" s="11"/>
      <c r="M70" s="24">
        <f t="shared" si="1"/>
        <v>-34523.154454789066</v>
      </c>
    </row>
    <row r="71" spans="1:13">
      <c r="A71" s="1" t="s">
        <v>181</v>
      </c>
      <c r="C71" s="11">
        <v>138212.62871176944</v>
      </c>
      <c r="D71" s="11"/>
      <c r="E71" s="11">
        <v>95435.053583737099</v>
      </c>
      <c r="F71" s="11"/>
      <c r="G71" s="11">
        <v>42777.575128032346</v>
      </c>
      <c r="H71" s="11"/>
      <c r="I71" s="11">
        <f t="shared" si="5"/>
        <v>180990.20383980178</v>
      </c>
      <c r="J71" s="11"/>
      <c r="K71" s="11">
        <v>0</v>
      </c>
      <c r="L71" s="11"/>
      <c r="M71" s="24">
        <f t="shared" si="1"/>
        <v>180990.20383980178</v>
      </c>
    </row>
    <row r="72" spans="1:13">
      <c r="A72" s="1" t="s">
        <v>182</v>
      </c>
      <c r="C72" s="11">
        <v>3136.3158370586048</v>
      </c>
      <c r="D72" s="11"/>
      <c r="E72" s="11">
        <v>2832.229346117424</v>
      </c>
      <c r="F72" s="11"/>
      <c r="G72" s="11">
        <v>304.08649094118073</v>
      </c>
      <c r="H72" s="11"/>
      <c r="I72" s="11">
        <f t="shared" si="5"/>
        <v>3440.4023279997855</v>
      </c>
      <c r="J72" s="11"/>
      <c r="K72" s="11">
        <v>0</v>
      </c>
      <c r="L72" s="11"/>
      <c r="M72" s="24">
        <f t="shared" si="1"/>
        <v>3440.4023279997855</v>
      </c>
    </row>
    <row r="73" spans="1:13">
      <c r="A73" s="1" t="s">
        <v>183</v>
      </c>
      <c r="C73" s="11">
        <v>31798.347743107326</v>
      </c>
      <c r="D73" s="11"/>
      <c r="E73" s="11">
        <v>35029.646316662773</v>
      </c>
      <c r="F73" s="11"/>
      <c r="G73" s="11">
        <v>-3231.2985735554466</v>
      </c>
      <c r="H73" s="11"/>
      <c r="I73" s="11">
        <f t="shared" si="5"/>
        <v>28567.049169551879</v>
      </c>
      <c r="J73" s="11"/>
      <c r="K73" s="11">
        <v>0</v>
      </c>
      <c r="L73" s="11"/>
      <c r="M73" s="24">
        <f t="shared" si="1"/>
        <v>28567.049169551879</v>
      </c>
    </row>
    <row r="74" spans="1:13">
      <c r="A74" s="1" t="s">
        <v>184</v>
      </c>
      <c r="C74" s="11">
        <v>83345.529200486388</v>
      </c>
      <c r="D74" s="11"/>
      <c r="E74" s="11">
        <v>61768.153865611173</v>
      </c>
      <c r="F74" s="11"/>
      <c r="G74" s="11">
        <v>21577.375334875214</v>
      </c>
      <c r="H74" s="11"/>
      <c r="I74" s="11">
        <f t="shared" si="5"/>
        <v>104922.90453536159</v>
      </c>
      <c r="J74" s="11"/>
      <c r="K74" s="11">
        <v>0</v>
      </c>
      <c r="L74" s="11"/>
      <c r="M74" s="24">
        <f t="shared" si="1"/>
        <v>104922.90453536159</v>
      </c>
    </row>
    <row r="75" spans="1:13">
      <c r="A75" s="1" t="s">
        <v>185</v>
      </c>
      <c r="C75" s="11">
        <v>3225425.9890384092</v>
      </c>
      <c r="D75" s="11"/>
      <c r="E75" s="11">
        <v>3758814.3187466688</v>
      </c>
      <c r="F75" s="11"/>
      <c r="G75" s="11">
        <v>-533388.32970825955</v>
      </c>
      <c r="H75" s="11"/>
      <c r="I75" s="11">
        <f t="shared" si="5"/>
        <v>2692037.6593301496</v>
      </c>
      <c r="J75" s="11"/>
      <c r="K75" s="11">
        <v>0</v>
      </c>
      <c r="L75" s="11"/>
      <c r="M75" s="24">
        <f t="shared" si="1"/>
        <v>2692037.6593301496</v>
      </c>
    </row>
    <row r="76" spans="1:13">
      <c r="A76" s="1" t="s">
        <v>186</v>
      </c>
      <c r="C76" s="11">
        <v>8526.5674057541783</v>
      </c>
      <c r="D76" s="11"/>
      <c r="E76" s="11">
        <v>0</v>
      </c>
      <c r="F76" s="11"/>
      <c r="G76" s="11">
        <v>0</v>
      </c>
      <c r="H76" s="11"/>
      <c r="I76" s="11">
        <f t="shared" ref="I76" si="6">C76+G76</f>
        <v>8526.5674057541783</v>
      </c>
      <c r="J76" s="11"/>
      <c r="K76" s="11">
        <v>0</v>
      </c>
      <c r="L76" s="11"/>
      <c r="M76" s="24">
        <f t="shared" si="1"/>
        <v>8526.5674057541783</v>
      </c>
    </row>
    <row r="77" spans="1:13">
      <c r="A77" s="1" t="s">
        <v>187</v>
      </c>
      <c r="C77" s="11">
        <v>191084.61607096775</v>
      </c>
      <c r="D77" s="11"/>
      <c r="E77" s="11">
        <v>216148.492650714</v>
      </c>
      <c r="F77" s="11"/>
      <c r="G77" s="11">
        <v>-25063.876579746255</v>
      </c>
      <c r="H77" s="11"/>
      <c r="I77" s="11">
        <f t="shared" si="5"/>
        <v>166020.73949122149</v>
      </c>
      <c r="J77" s="11"/>
      <c r="K77" s="11">
        <v>0</v>
      </c>
      <c r="L77" s="11"/>
      <c r="M77" s="24">
        <f t="shared" ref="M77:M140" si="7">C77+G77+K77</f>
        <v>166020.73949122149</v>
      </c>
    </row>
    <row r="78" spans="1:13">
      <c r="A78" s="1" t="s">
        <v>188</v>
      </c>
      <c r="C78" s="11">
        <v>3854.720138033585</v>
      </c>
      <c r="D78" s="11"/>
      <c r="E78" s="11">
        <v>9122.6922702662032</v>
      </c>
      <c r="F78" s="11"/>
      <c r="G78" s="11">
        <v>-5267.9721322326186</v>
      </c>
      <c r="H78" s="11"/>
      <c r="I78" s="11">
        <f t="shared" si="5"/>
        <v>-1413.2519941990336</v>
      </c>
      <c r="J78" s="11"/>
      <c r="K78" s="11">
        <v>0</v>
      </c>
      <c r="L78" s="11"/>
      <c r="M78" s="24">
        <f t="shared" si="7"/>
        <v>-1413.2519941990336</v>
      </c>
    </row>
    <row r="79" spans="1:13">
      <c r="A79" s="1" t="s">
        <v>189</v>
      </c>
      <c r="C79" s="11">
        <v>120530.69921784254</v>
      </c>
      <c r="D79" s="11"/>
      <c r="E79" s="11">
        <v>173881.93567317666</v>
      </c>
      <c r="F79" s="11"/>
      <c r="G79" s="11">
        <v>-53351.236455334118</v>
      </c>
      <c r="H79" s="11"/>
      <c r="I79" s="11">
        <f t="shared" ref="I79:I110" si="8">C79+G79</f>
        <v>67179.462762508425</v>
      </c>
      <c r="J79" s="11"/>
      <c r="K79" s="11">
        <v>0</v>
      </c>
      <c r="L79" s="11"/>
      <c r="M79" s="24">
        <f t="shared" si="7"/>
        <v>67179.462762508425</v>
      </c>
    </row>
    <row r="80" spans="1:13">
      <c r="A80" s="1" t="s">
        <v>190</v>
      </c>
      <c r="C80" s="11">
        <v>2056182.2088771856</v>
      </c>
      <c r="D80" s="11"/>
      <c r="E80" s="11">
        <v>527374.01235050696</v>
      </c>
      <c r="F80" s="11"/>
      <c r="G80" s="11">
        <v>1528808.1965266787</v>
      </c>
      <c r="H80" s="11"/>
      <c r="I80" s="11">
        <f t="shared" si="8"/>
        <v>3584990.4054038646</v>
      </c>
      <c r="J80" s="11"/>
      <c r="K80" s="11">
        <v>0</v>
      </c>
      <c r="L80" s="11"/>
      <c r="M80" s="24">
        <f t="shared" si="7"/>
        <v>3584990.4054038646</v>
      </c>
    </row>
    <row r="81" spans="1:13">
      <c r="A81" s="1" t="s">
        <v>191</v>
      </c>
      <c r="C81" s="11">
        <v>46338.667585477473</v>
      </c>
      <c r="D81" s="11"/>
      <c r="E81" s="11">
        <v>165849.08822942869</v>
      </c>
      <c r="F81" s="11"/>
      <c r="G81" s="11">
        <v>-119510.42064395122</v>
      </c>
      <c r="H81" s="11"/>
      <c r="I81" s="11">
        <f t="shared" si="8"/>
        <v>-73171.753058473754</v>
      </c>
      <c r="J81" s="11"/>
      <c r="K81" s="11">
        <v>0</v>
      </c>
      <c r="L81" s="11"/>
      <c r="M81" s="24">
        <f t="shared" si="7"/>
        <v>-73171.753058473754</v>
      </c>
    </row>
    <row r="82" spans="1:13">
      <c r="A82" s="1" t="s">
        <v>192</v>
      </c>
      <c r="C82" s="11">
        <v>1150119.651838009</v>
      </c>
      <c r="D82" s="11"/>
      <c r="E82" s="11">
        <v>1485560.6674890299</v>
      </c>
      <c r="F82" s="11"/>
      <c r="G82" s="11">
        <v>-335441.01565102092</v>
      </c>
      <c r="H82" s="11"/>
      <c r="I82" s="11">
        <f t="shared" si="8"/>
        <v>814678.63618698809</v>
      </c>
      <c r="J82" s="11"/>
      <c r="K82" s="11">
        <v>0</v>
      </c>
      <c r="L82" s="11"/>
      <c r="M82" s="24">
        <f t="shared" si="7"/>
        <v>814678.63618698809</v>
      </c>
    </row>
    <row r="83" spans="1:13">
      <c r="A83" s="1" t="s">
        <v>193</v>
      </c>
      <c r="C83" s="11">
        <v>2618553.8556550345</v>
      </c>
      <c r="D83" s="11"/>
      <c r="E83" s="11">
        <v>3019045.248540848</v>
      </c>
      <c r="F83" s="11"/>
      <c r="G83" s="11">
        <v>-400491.39288581349</v>
      </c>
      <c r="H83" s="11"/>
      <c r="I83" s="11">
        <f t="shared" si="8"/>
        <v>2218062.462769221</v>
      </c>
      <c r="J83" s="11"/>
      <c r="K83" s="11">
        <v>0</v>
      </c>
      <c r="L83" s="11"/>
      <c r="M83" s="24">
        <f t="shared" si="7"/>
        <v>2218062.462769221</v>
      </c>
    </row>
    <row r="84" spans="1:13">
      <c r="A84" s="1" t="s">
        <v>194</v>
      </c>
      <c r="C84" s="11">
        <v>2740077.5114610852</v>
      </c>
      <c r="D84" s="11"/>
      <c r="E84" s="11">
        <v>3584513.4769836399</v>
      </c>
      <c r="F84" s="11"/>
      <c r="G84" s="11">
        <v>-844435.9655225547</v>
      </c>
      <c r="H84" s="11"/>
      <c r="I84" s="11">
        <f t="shared" si="8"/>
        <v>1895641.5459385305</v>
      </c>
      <c r="J84" s="11"/>
      <c r="K84" s="11">
        <v>0</v>
      </c>
      <c r="L84" s="11"/>
      <c r="M84" s="24">
        <f t="shared" si="7"/>
        <v>1895641.5459385305</v>
      </c>
    </row>
    <row r="85" spans="1:13">
      <c r="A85" s="1" t="s">
        <v>195</v>
      </c>
      <c r="C85" s="11">
        <v>130612.99642086103</v>
      </c>
      <c r="D85" s="11"/>
      <c r="E85" s="11">
        <v>146115.19008745646</v>
      </c>
      <c r="F85" s="11"/>
      <c r="G85" s="11">
        <v>-15502.193666595427</v>
      </c>
      <c r="H85" s="11"/>
      <c r="I85" s="11">
        <f t="shared" si="8"/>
        <v>115110.80275426561</v>
      </c>
      <c r="J85" s="11"/>
      <c r="K85" s="11">
        <v>0</v>
      </c>
      <c r="L85" s="11"/>
      <c r="M85" s="24">
        <f t="shared" si="7"/>
        <v>115110.80275426561</v>
      </c>
    </row>
    <row r="86" spans="1:13">
      <c r="A86" s="1" t="s">
        <v>196</v>
      </c>
      <c r="C86" s="11">
        <v>50170.834800832941</v>
      </c>
      <c r="D86" s="11"/>
      <c r="E86" s="11">
        <v>33547.350615660172</v>
      </c>
      <c r="F86" s="11"/>
      <c r="G86" s="11">
        <v>16623.484185172769</v>
      </c>
      <c r="H86" s="11"/>
      <c r="I86" s="11">
        <f t="shared" si="8"/>
        <v>66794.318986005703</v>
      </c>
      <c r="J86" s="11"/>
      <c r="K86" s="11">
        <v>0</v>
      </c>
      <c r="L86" s="11"/>
      <c r="M86" s="24">
        <f t="shared" si="7"/>
        <v>66794.318986005703</v>
      </c>
    </row>
    <row r="87" spans="1:13">
      <c r="A87" s="1" t="s">
        <v>197</v>
      </c>
      <c r="C87" s="11">
        <v>162813.73074675334</v>
      </c>
      <c r="D87" s="11"/>
      <c r="E87" s="11">
        <v>322087.79924446146</v>
      </c>
      <c r="F87" s="11"/>
      <c r="G87" s="11">
        <v>-159274.06849770813</v>
      </c>
      <c r="H87" s="11"/>
      <c r="I87" s="11">
        <f t="shared" si="8"/>
        <v>3539.6622490452137</v>
      </c>
      <c r="J87" s="11"/>
      <c r="K87" s="11">
        <v>0</v>
      </c>
      <c r="L87" s="11"/>
      <c r="M87" s="24">
        <f t="shared" si="7"/>
        <v>3539.6622490452137</v>
      </c>
    </row>
    <row r="88" spans="1:13">
      <c r="A88" s="1" t="s">
        <v>198</v>
      </c>
      <c r="C88" s="11">
        <v>188067.94536550547</v>
      </c>
      <c r="D88" s="11"/>
      <c r="E88" s="11">
        <v>278076.3998514355</v>
      </c>
      <c r="F88" s="11"/>
      <c r="G88" s="11">
        <v>-90008.454485930037</v>
      </c>
      <c r="H88" s="11"/>
      <c r="I88" s="11">
        <f t="shared" si="8"/>
        <v>98059.490879575431</v>
      </c>
      <c r="J88" s="11"/>
      <c r="K88" s="11">
        <v>0</v>
      </c>
      <c r="L88" s="11"/>
      <c r="M88" s="24">
        <f t="shared" si="7"/>
        <v>98059.490879575431</v>
      </c>
    </row>
    <row r="89" spans="1:13">
      <c r="A89" s="1" t="s">
        <v>199</v>
      </c>
      <c r="C89" s="11">
        <v>344375.94975656469</v>
      </c>
      <c r="D89" s="11"/>
      <c r="E89" s="11">
        <v>483937.59288358293</v>
      </c>
      <c r="F89" s="11"/>
      <c r="G89" s="11">
        <v>-139561.64312701824</v>
      </c>
      <c r="H89" s="11"/>
      <c r="I89" s="11">
        <f t="shared" si="8"/>
        <v>204814.30662954645</v>
      </c>
      <c r="J89" s="11"/>
      <c r="K89" s="11">
        <v>0</v>
      </c>
      <c r="L89" s="11"/>
      <c r="M89" s="24">
        <f t="shared" si="7"/>
        <v>204814.30662954645</v>
      </c>
    </row>
    <row r="90" spans="1:13">
      <c r="A90" s="1" t="s">
        <v>200</v>
      </c>
      <c r="C90" s="11">
        <v>192528.65379642267</v>
      </c>
      <c r="D90" s="11"/>
      <c r="E90" s="11">
        <v>272271.88779210369</v>
      </c>
      <c r="F90" s="11"/>
      <c r="G90" s="11">
        <v>-79743.233995681017</v>
      </c>
      <c r="H90" s="11"/>
      <c r="I90" s="11">
        <f t="shared" si="8"/>
        <v>112785.41980074166</v>
      </c>
      <c r="J90" s="11"/>
      <c r="K90" s="11">
        <v>0</v>
      </c>
      <c r="L90" s="11"/>
      <c r="M90" s="24">
        <f t="shared" si="7"/>
        <v>112785.41980074166</v>
      </c>
    </row>
    <row r="91" spans="1:13">
      <c r="A91" s="1" t="s">
        <v>201</v>
      </c>
      <c r="C91" s="11">
        <v>166307.88227990692</v>
      </c>
      <c r="D91" s="11"/>
      <c r="E91" s="11">
        <v>223020.45501782108</v>
      </c>
      <c r="F91" s="11"/>
      <c r="G91" s="11">
        <v>-56712.572737914161</v>
      </c>
      <c r="H91" s="11"/>
      <c r="I91" s="11">
        <f t="shared" si="8"/>
        <v>109595.30954199276</v>
      </c>
      <c r="J91" s="11"/>
      <c r="K91" s="11">
        <v>0</v>
      </c>
      <c r="L91" s="11"/>
      <c r="M91" s="24">
        <f t="shared" si="7"/>
        <v>109595.30954199276</v>
      </c>
    </row>
    <row r="92" spans="1:13">
      <c r="A92" s="1" t="s">
        <v>202</v>
      </c>
      <c r="C92" s="11">
        <v>57.790333402375943</v>
      </c>
      <c r="D92" s="11"/>
      <c r="E92" s="11">
        <v>0</v>
      </c>
      <c r="F92" s="11"/>
      <c r="G92" s="11">
        <v>0</v>
      </c>
      <c r="H92" s="11"/>
      <c r="I92" s="11">
        <f t="shared" si="8"/>
        <v>57.790333402375943</v>
      </c>
      <c r="J92" s="11"/>
      <c r="K92" s="11">
        <v>0</v>
      </c>
      <c r="L92" s="11"/>
      <c r="M92" s="24">
        <f t="shared" si="7"/>
        <v>57.790333402375943</v>
      </c>
    </row>
    <row r="93" spans="1:13">
      <c r="A93" s="1" t="s">
        <v>203</v>
      </c>
      <c r="C93" s="11">
        <v>30424.113986822755</v>
      </c>
      <c r="D93" s="11"/>
      <c r="E93" s="11">
        <v>1172.6257060311129</v>
      </c>
      <c r="F93" s="11"/>
      <c r="G93" s="11">
        <v>29251.48828079164</v>
      </c>
      <c r="H93" s="11"/>
      <c r="I93" s="11">
        <f t="shared" si="8"/>
        <v>59675.602267614391</v>
      </c>
      <c r="J93" s="11"/>
      <c r="K93" s="11">
        <v>0</v>
      </c>
      <c r="L93" s="11"/>
      <c r="M93" s="24">
        <f t="shared" si="7"/>
        <v>59675.602267614391</v>
      </c>
    </row>
    <row r="94" spans="1:13">
      <c r="A94" s="1" t="s">
        <v>204</v>
      </c>
      <c r="C94" s="11">
        <v>45429.728888806938</v>
      </c>
      <c r="D94" s="11"/>
      <c r="E94" s="11">
        <v>4053.0423700367405</v>
      </c>
      <c r="F94" s="11"/>
      <c r="G94" s="11">
        <v>41376.686518770199</v>
      </c>
      <c r="H94" s="11"/>
      <c r="I94" s="11">
        <f t="shared" si="8"/>
        <v>86806.415407577137</v>
      </c>
      <c r="J94" s="11"/>
      <c r="K94" s="11">
        <v>0</v>
      </c>
      <c r="L94" s="11"/>
      <c r="M94" s="24">
        <f t="shared" si="7"/>
        <v>86806.415407577137</v>
      </c>
    </row>
    <row r="95" spans="1:13">
      <c r="A95" s="1" t="s">
        <v>205</v>
      </c>
      <c r="C95" s="11">
        <v>57.790333402375943</v>
      </c>
      <c r="D95" s="11"/>
      <c r="E95" s="11">
        <v>155.08002351890883</v>
      </c>
      <c r="F95" s="11"/>
      <c r="G95" s="11">
        <v>-97.289690116532881</v>
      </c>
      <c r="H95" s="11"/>
      <c r="I95" s="11">
        <f t="shared" si="8"/>
        <v>-39.499356714156939</v>
      </c>
      <c r="J95" s="11"/>
      <c r="K95" s="11">
        <v>0</v>
      </c>
      <c r="L95" s="11"/>
      <c r="M95" s="24">
        <f t="shared" si="7"/>
        <v>-39.499356714156939</v>
      </c>
    </row>
    <row r="96" spans="1:13">
      <c r="A96" s="1" t="s">
        <v>206</v>
      </c>
      <c r="C96" s="11">
        <v>46.232266721900764</v>
      </c>
      <c r="D96" s="11"/>
      <c r="E96" s="11">
        <v>20.481334275072577</v>
      </c>
      <c r="F96" s="11"/>
      <c r="G96" s="11">
        <v>25.750932446828187</v>
      </c>
      <c r="H96" s="11"/>
      <c r="I96" s="11">
        <f t="shared" si="8"/>
        <v>71.983199168728959</v>
      </c>
      <c r="J96" s="11"/>
      <c r="K96" s="11">
        <v>0</v>
      </c>
      <c r="L96" s="11"/>
      <c r="M96" s="24">
        <f t="shared" si="7"/>
        <v>71.983199168728959</v>
      </c>
    </row>
    <row r="97" spans="1:13">
      <c r="A97" s="1" t="s">
        <v>207</v>
      </c>
      <c r="C97" s="11">
        <v>3351967.6728398493</v>
      </c>
      <c r="D97" s="11"/>
      <c r="E97" s="11">
        <v>4085462.0029489091</v>
      </c>
      <c r="F97" s="11"/>
      <c r="G97" s="11">
        <v>-733494.33010905981</v>
      </c>
      <c r="H97" s="11"/>
      <c r="I97" s="11">
        <f t="shared" si="8"/>
        <v>2618473.3427307894</v>
      </c>
      <c r="J97" s="11"/>
      <c r="K97" s="11">
        <v>0</v>
      </c>
      <c r="L97" s="11"/>
      <c r="M97" s="24">
        <f t="shared" si="7"/>
        <v>2618473.3427307894</v>
      </c>
    </row>
    <row r="98" spans="1:13">
      <c r="A98" s="1" t="s">
        <v>208</v>
      </c>
      <c r="C98" s="11">
        <v>44544.502506359036</v>
      </c>
      <c r="D98" s="11"/>
      <c r="E98" s="11">
        <v>39878.581923363512</v>
      </c>
      <c r="F98" s="11"/>
      <c r="G98" s="11">
        <v>4665.9205829955245</v>
      </c>
      <c r="H98" s="11"/>
      <c r="I98" s="11">
        <f t="shared" si="8"/>
        <v>49210.423089354561</v>
      </c>
      <c r="J98" s="11"/>
      <c r="K98" s="11">
        <v>0</v>
      </c>
      <c r="L98" s="11"/>
      <c r="M98" s="24">
        <f t="shared" si="7"/>
        <v>49210.423089354561</v>
      </c>
    </row>
    <row r="99" spans="1:13">
      <c r="A99" s="1" t="s">
        <v>209</v>
      </c>
      <c r="C99" s="11">
        <v>574113.44573983806</v>
      </c>
      <c r="D99" s="11"/>
      <c r="E99" s="11">
        <v>1334462.2908779706</v>
      </c>
      <c r="F99" s="11"/>
      <c r="G99" s="11">
        <v>-760348.84513813257</v>
      </c>
      <c r="H99" s="11"/>
      <c r="I99" s="11">
        <f t="shared" si="8"/>
        <v>-186235.39939829451</v>
      </c>
      <c r="J99" s="11"/>
      <c r="K99" s="11">
        <v>0</v>
      </c>
      <c r="L99" s="11"/>
      <c r="M99" s="24">
        <f t="shared" si="7"/>
        <v>-186235.39939829451</v>
      </c>
    </row>
    <row r="100" spans="1:13">
      <c r="A100" s="1" t="s">
        <v>210</v>
      </c>
      <c r="C100" s="11">
        <v>83333.44902779859</v>
      </c>
      <c r="D100" s="11"/>
      <c r="E100" s="11">
        <v>107821.35694208402</v>
      </c>
      <c r="F100" s="11"/>
      <c r="G100" s="11">
        <v>-24487.907914285432</v>
      </c>
      <c r="H100" s="11"/>
      <c r="I100" s="11">
        <f t="shared" si="8"/>
        <v>58845.541113513158</v>
      </c>
      <c r="J100" s="11"/>
      <c r="K100" s="11">
        <v>0</v>
      </c>
      <c r="L100" s="11"/>
      <c r="M100" s="24">
        <f t="shared" si="7"/>
        <v>58845.541113513158</v>
      </c>
    </row>
    <row r="101" spans="1:13">
      <c r="A101" s="1" t="s">
        <v>211</v>
      </c>
      <c r="C101" s="11">
        <v>445637.16962469369</v>
      </c>
      <c r="D101" s="11"/>
      <c r="E101" s="11">
        <v>953702.66581486457</v>
      </c>
      <c r="F101" s="11"/>
      <c r="G101" s="11">
        <v>-508065.49619017087</v>
      </c>
      <c r="H101" s="11"/>
      <c r="I101" s="11">
        <f t="shared" si="8"/>
        <v>-62428.326565477182</v>
      </c>
      <c r="J101" s="11"/>
      <c r="K101" s="11">
        <v>0</v>
      </c>
      <c r="L101" s="11"/>
      <c r="M101" s="24">
        <f t="shared" si="7"/>
        <v>-62428.326565477182</v>
      </c>
    </row>
    <row r="102" spans="1:13">
      <c r="A102" s="1" t="s">
        <v>212</v>
      </c>
      <c r="C102" s="11">
        <v>3437564.1440950744</v>
      </c>
      <c r="D102" s="11"/>
      <c r="E102" s="11">
        <v>4239394.8146437462</v>
      </c>
      <c r="F102" s="11"/>
      <c r="G102" s="11">
        <v>-801830.67054867186</v>
      </c>
      <c r="H102" s="11"/>
      <c r="I102" s="11">
        <f t="shared" si="8"/>
        <v>2635733.4735464025</v>
      </c>
      <c r="J102" s="11"/>
      <c r="K102" s="11">
        <v>0</v>
      </c>
      <c r="L102" s="11"/>
      <c r="M102" s="24">
        <f t="shared" si="7"/>
        <v>2635733.4735464025</v>
      </c>
    </row>
    <row r="103" spans="1:13">
      <c r="A103" s="1" t="s">
        <v>213</v>
      </c>
      <c r="C103" s="11">
        <v>250754.62776329665</v>
      </c>
      <c r="D103" s="11"/>
      <c r="E103" s="11">
        <v>565379.55125974538</v>
      </c>
      <c r="F103" s="11"/>
      <c r="G103" s="11">
        <v>-314624.92349644873</v>
      </c>
      <c r="H103" s="11"/>
      <c r="I103" s="11">
        <f t="shared" si="8"/>
        <v>-63870.295733152074</v>
      </c>
      <c r="J103" s="11"/>
      <c r="K103" s="11">
        <v>0</v>
      </c>
      <c r="L103" s="11"/>
      <c r="M103" s="24">
        <f t="shared" si="7"/>
        <v>-63870.295733152074</v>
      </c>
    </row>
    <row r="104" spans="1:13">
      <c r="A104" s="1" t="s">
        <v>214</v>
      </c>
      <c r="C104" s="11">
        <v>63985.995588786689</v>
      </c>
      <c r="D104" s="11"/>
      <c r="E104" s="11">
        <v>77034.7514754</v>
      </c>
      <c r="F104" s="11"/>
      <c r="G104" s="11">
        <v>-13048.755886613311</v>
      </c>
      <c r="H104" s="11"/>
      <c r="I104" s="11">
        <f t="shared" si="8"/>
        <v>50937.239702173378</v>
      </c>
      <c r="J104" s="11"/>
      <c r="K104" s="11">
        <v>0</v>
      </c>
      <c r="L104" s="11"/>
      <c r="M104" s="24">
        <f t="shared" si="7"/>
        <v>50937.239702173378</v>
      </c>
    </row>
    <row r="105" spans="1:13">
      <c r="A105" s="1" t="s">
        <v>215</v>
      </c>
      <c r="C105" s="11">
        <v>1375153.1230412836</v>
      </c>
      <c r="D105" s="11"/>
      <c r="E105" s="11">
        <v>1304322.6835738518</v>
      </c>
      <c r="F105" s="11"/>
      <c r="G105" s="11">
        <v>70830.439467431745</v>
      </c>
      <c r="H105" s="11"/>
      <c r="I105" s="11">
        <f t="shared" si="8"/>
        <v>1445983.5625087153</v>
      </c>
      <c r="J105" s="11"/>
      <c r="K105" s="11">
        <v>0</v>
      </c>
      <c r="L105" s="11"/>
      <c r="M105" s="24">
        <f t="shared" si="7"/>
        <v>1445983.5625087153</v>
      </c>
    </row>
    <row r="106" spans="1:13">
      <c r="A106" s="1" t="s">
        <v>216</v>
      </c>
      <c r="C106" s="11">
        <v>171193.71311278004</v>
      </c>
      <c r="D106" s="11"/>
      <c r="E106" s="11">
        <v>144863.73313428677</v>
      </c>
      <c r="F106" s="11"/>
      <c r="G106" s="11">
        <v>26329.979978493269</v>
      </c>
      <c r="H106" s="11"/>
      <c r="I106" s="11">
        <f t="shared" si="8"/>
        <v>197523.69309127331</v>
      </c>
      <c r="J106" s="11"/>
      <c r="K106" s="11">
        <v>0</v>
      </c>
      <c r="L106" s="11"/>
      <c r="M106" s="24">
        <f t="shared" si="7"/>
        <v>197523.69309127331</v>
      </c>
    </row>
    <row r="107" spans="1:13">
      <c r="A107" s="1" t="s">
        <v>217</v>
      </c>
      <c r="C107" s="11">
        <v>168282.78502831497</v>
      </c>
      <c r="D107" s="11"/>
      <c r="E107" s="11">
        <v>263642.46545197669</v>
      </c>
      <c r="F107" s="11"/>
      <c r="G107" s="11">
        <v>-95359.680423661717</v>
      </c>
      <c r="H107" s="11"/>
      <c r="I107" s="11">
        <f t="shared" si="8"/>
        <v>72923.104604653257</v>
      </c>
      <c r="J107" s="11"/>
      <c r="K107" s="11">
        <v>0</v>
      </c>
      <c r="L107" s="11"/>
      <c r="M107" s="24">
        <f t="shared" si="7"/>
        <v>72923.104604653257</v>
      </c>
    </row>
    <row r="108" spans="1:13">
      <c r="A108" s="1" t="s">
        <v>218</v>
      </c>
      <c r="C108" s="11">
        <v>206478.66097035978</v>
      </c>
      <c r="D108" s="11"/>
      <c r="E108" s="11">
        <v>462920.67512291035</v>
      </c>
      <c r="F108" s="11"/>
      <c r="G108" s="11">
        <v>-256442.01415255058</v>
      </c>
      <c r="H108" s="11"/>
      <c r="I108" s="11">
        <f t="shared" si="8"/>
        <v>-49963.353182190796</v>
      </c>
      <c r="J108" s="11"/>
      <c r="K108" s="11">
        <v>0</v>
      </c>
      <c r="L108" s="11"/>
      <c r="M108" s="24">
        <f t="shared" si="7"/>
        <v>-49963.353182190796</v>
      </c>
    </row>
    <row r="109" spans="1:13">
      <c r="A109" s="1" t="s">
        <v>219</v>
      </c>
      <c r="C109" s="11">
        <v>4901.9363017185697</v>
      </c>
      <c r="D109" s="11"/>
      <c r="E109" s="11">
        <v>310859.16367233137</v>
      </c>
      <c r="F109" s="11"/>
      <c r="G109" s="11">
        <v>-305957.22737061279</v>
      </c>
      <c r="H109" s="11"/>
      <c r="I109" s="11">
        <f t="shared" si="8"/>
        <v>-301055.29106889421</v>
      </c>
      <c r="J109" s="11"/>
      <c r="K109" s="11">
        <v>0</v>
      </c>
      <c r="L109" s="11"/>
      <c r="M109" s="24">
        <f t="shared" si="7"/>
        <v>-301055.29106889421</v>
      </c>
    </row>
    <row r="110" spans="1:13">
      <c r="A110" s="1" t="s">
        <v>220</v>
      </c>
      <c r="C110" s="11">
        <v>26488.723984058393</v>
      </c>
      <c r="D110" s="11"/>
      <c r="E110" s="11">
        <v>51915.798120296145</v>
      </c>
      <c r="F110" s="11"/>
      <c r="G110" s="11">
        <v>-25427.074136237752</v>
      </c>
      <c r="H110" s="11"/>
      <c r="I110" s="11">
        <f t="shared" si="8"/>
        <v>1061.6498478206413</v>
      </c>
      <c r="J110" s="11"/>
      <c r="K110" s="11">
        <v>0</v>
      </c>
      <c r="L110" s="11"/>
      <c r="M110" s="24">
        <f t="shared" si="7"/>
        <v>1061.6498478206413</v>
      </c>
    </row>
    <row r="111" spans="1:13">
      <c r="A111" s="1" t="s">
        <v>221</v>
      </c>
      <c r="C111" s="11">
        <v>2029.6372820040556</v>
      </c>
      <c r="D111" s="11"/>
      <c r="E111" s="11">
        <v>10655.470488993475</v>
      </c>
      <c r="F111" s="11"/>
      <c r="G111" s="11">
        <v>-8625.8332069894186</v>
      </c>
      <c r="H111" s="11"/>
      <c r="I111" s="11">
        <f t="shared" ref="I111:I146" si="9">C111+G111</f>
        <v>-6596.1959249853626</v>
      </c>
      <c r="J111" s="11"/>
      <c r="K111" s="11">
        <v>0</v>
      </c>
      <c r="L111" s="11"/>
      <c r="M111" s="24">
        <f t="shared" si="7"/>
        <v>-6596.1959249853626</v>
      </c>
    </row>
    <row r="112" spans="1:13">
      <c r="A112" s="1" t="s">
        <v>222</v>
      </c>
      <c r="C112" s="11">
        <v>1078910.1997406522</v>
      </c>
      <c r="D112" s="11"/>
      <c r="E112" s="11">
        <v>2419872.0628531994</v>
      </c>
      <c r="F112" s="11"/>
      <c r="G112" s="11">
        <v>-1340961.8631125472</v>
      </c>
      <c r="H112" s="11"/>
      <c r="I112" s="11">
        <f t="shared" si="9"/>
        <v>-262051.66337189497</v>
      </c>
      <c r="J112" s="11"/>
      <c r="K112" s="11">
        <v>207433</v>
      </c>
      <c r="L112" s="11"/>
      <c r="M112" s="24">
        <f t="shared" si="7"/>
        <v>-54618.663371894974</v>
      </c>
    </row>
    <row r="113" spans="1:13">
      <c r="A113" s="1" t="s">
        <v>223</v>
      </c>
      <c r="C113" s="11">
        <v>2285171.1233272133</v>
      </c>
      <c r="D113" s="11"/>
      <c r="E113" s="11">
        <v>3384119.512871596</v>
      </c>
      <c r="F113" s="11"/>
      <c r="G113" s="11">
        <v>-1098948.3895443827</v>
      </c>
      <c r="H113" s="11"/>
      <c r="I113" s="11">
        <f t="shared" si="9"/>
        <v>1186222.7337828306</v>
      </c>
      <c r="J113" s="11"/>
      <c r="K113" s="11">
        <v>-207433</v>
      </c>
      <c r="L113" s="11"/>
      <c r="M113" s="24">
        <f t="shared" si="7"/>
        <v>978789.73378283065</v>
      </c>
    </row>
    <row r="114" spans="1:13">
      <c r="A114" s="1" t="s">
        <v>224</v>
      </c>
      <c r="C114" s="11">
        <v>791138.20092071081</v>
      </c>
      <c r="D114" s="11"/>
      <c r="E114" s="11">
        <v>1152790.178089676</v>
      </c>
      <c r="F114" s="11"/>
      <c r="G114" s="11">
        <v>-361651.97716896515</v>
      </c>
      <c r="H114" s="11"/>
      <c r="I114" s="11">
        <f t="shared" si="9"/>
        <v>429486.22375174565</v>
      </c>
      <c r="J114" s="11"/>
      <c r="K114" s="11">
        <v>0</v>
      </c>
      <c r="L114" s="11"/>
      <c r="M114" s="24">
        <f t="shared" si="7"/>
        <v>429486.22375174565</v>
      </c>
    </row>
    <row r="115" spans="1:13">
      <c r="A115" s="1" t="s">
        <v>151</v>
      </c>
      <c r="C115" s="11">
        <v>5150.8552377278602</v>
      </c>
      <c r="D115" s="11"/>
      <c r="E115" s="11">
        <v>28632.8396663276</v>
      </c>
      <c r="F115" s="11"/>
      <c r="G115" s="11">
        <v>-23481.984428599739</v>
      </c>
      <c r="H115" s="11"/>
      <c r="I115" s="11">
        <f t="shared" si="9"/>
        <v>-18331.129190871878</v>
      </c>
      <c r="J115" s="11"/>
      <c r="K115" s="11">
        <v>0</v>
      </c>
      <c r="L115" s="11"/>
      <c r="M115" s="24">
        <f t="shared" si="7"/>
        <v>-18331.129190871878</v>
      </c>
    </row>
    <row r="116" spans="1:13">
      <c r="A116" s="1" t="s">
        <v>225</v>
      </c>
      <c r="C116" s="11">
        <v>52264.892560637738</v>
      </c>
      <c r="D116" s="11"/>
      <c r="E116" s="11">
        <v>73990.299100434349</v>
      </c>
      <c r="F116" s="11"/>
      <c r="G116" s="11">
        <v>-21725.406539796611</v>
      </c>
      <c r="H116" s="11"/>
      <c r="I116" s="11">
        <f t="shared" si="9"/>
        <v>30539.486020841126</v>
      </c>
      <c r="J116" s="11"/>
      <c r="K116" s="11">
        <v>0</v>
      </c>
      <c r="L116" s="11"/>
      <c r="M116" s="24">
        <f t="shared" si="7"/>
        <v>30539.486020841126</v>
      </c>
    </row>
    <row r="117" spans="1:13">
      <c r="A117" s="1" t="s">
        <v>226</v>
      </c>
      <c r="C117" s="11">
        <v>63583.424078986536</v>
      </c>
      <c r="D117" s="11"/>
      <c r="E117" s="11">
        <v>33905.172377148228</v>
      </c>
      <c r="F117" s="11"/>
      <c r="G117" s="11">
        <v>29678.251701838308</v>
      </c>
      <c r="H117" s="11"/>
      <c r="I117" s="11">
        <f t="shared" si="9"/>
        <v>93261.675780824851</v>
      </c>
      <c r="J117" s="11"/>
      <c r="K117" s="11">
        <v>0</v>
      </c>
      <c r="L117" s="11"/>
      <c r="M117" s="24">
        <f t="shared" si="7"/>
        <v>93261.675780824851</v>
      </c>
    </row>
    <row r="118" spans="1:13">
      <c r="A118" s="1" t="s">
        <v>227</v>
      </c>
      <c r="C118" s="11">
        <v>10145.4220817389</v>
      </c>
      <c r="D118" s="11"/>
      <c r="E118" s="11">
        <v>20265.34684684774</v>
      </c>
      <c r="F118" s="11"/>
      <c r="G118" s="11">
        <v>-10119.924765108841</v>
      </c>
      <c r="H118" s="11"/>
      <c r="I118" s="11">
        <f t="shared" si="9"/>
        <v>25.497316630058776</v>
      </c>
      <c r="J118" s="11"/>
      <c r="K118" s="11">
        <v>0</v>
      </c>
      <c r="L118" s="11"/>
      <c r="M118" s="24">
        <f t="shared" si="7"/>
        <v>25.497316630058776</v>
      </c>
    </row>
    <row r="119" spans="1:13">
      <c r="A119" s="1" t="s">
        <v>228</v>
      </c>
      <c r="C119" s="11">
        <v>155056.58624328306</v>
      </c>
      <c r="D119" s="11"/>
      <c r="E119" s="11">
        <v>85285.584531446657</v>
      </c>
      <c r="F119" s="11"/>
      <c r="G119" s="11">
        <v>69771.001711836405</v>
      </c>
      <c r="H119" s="11"/>
      <c r="I119" s="11">
        <f t="shared" si="9"/>
        <v>224827.58795511947</v>
      </c>
      <c r="J119" s="11"/>
      <c r="K119" s="11">
        <v>0</v>
      </c>
      <c r="L119" s="11"/>
      <c r="M119" s="24">
        <f t="shared" si="7"/>
        <v>224827.58795511947</v>
      </c>
    </row>
    <row r="120" spans="1:13">
      <c r="A120" s="1" t="s">
        <v>229</v>
      </c>
      <c r="C120" s="11">
        <v>21939.052015579764</v>
      </c>
      <c r="D120" s="11"/>
      <c r="E120" s="11">
        <v>66591.804107312651</v>
      </c>
      <c r="F120" s="11"/>
      <c r="G120" s="11">
        <v>-44652.752091732887</v>
      </c>
      <c r="H120" s="11"/>
      <c r="I120" s="11">
        <f t="shared" si="9"/>
        <v>-22713.700076153124</v>
      </c>
      <c r="J120" s="11"/>
      <c r="K120" s="11">
        <v>0</v>
      </c>
      <c r="L120" s="11"/>
      <c r="M120" s="24">
        <f t="shared" si="7"/>
        <v>-22713.700076153124</v>
      </c>
    </row>
    <row r="121" spans="1:13">
      <c r="A121" s="1" t="s">
        <v>230</v>
      </c>
      <c r="C121" s="11">
        <v>28312.867562846375</v>
      </c>
      <c r="D121" s="11"/>
      <c r="E121" s="11">
        <v>43037.954973426538</v>
      </c>
      <c r="F121" s="11"/>
      <c r="G121" s="11">
        <v>-14725.087410580163</v>
      </c>
      <c r="H121" s="11"/>
      <c r="I121" s="11">
        <f t="shared" si="9"/>
        <v>13587.780152266212</v>
      </c>
      <c r="J121" s="11"/>
      <c r="K121" s="11">
        <v>0</v>
      </c>
      <c r="L121" s="11"/>
      <c r="M121" s="24">
        <f t="shared" si="7"/>
        <v>13587.780152266212</v>
      </c>
    </row>
    <row r="122" spans="1:13">
      <c r="A122" s="1" t="s">
        <v>231</v>
      </c>
      <c r="C122" s="11">
        <v>72544.539704147435</v>
      </c>
      <c r="D122" s="11"/>
      <c r="E122" s="11">
        <v>63698.635863013726</v>
      </c>
      <c r="F122" s="11"/>
      <c r="G122" s="11">
        <v>8845.9038411337096</v>
      </c>
      <c r="H122" s="11"/>
      <c r="I122" s="11">
        <f t="shared" si="9"/>
        <v>81390.443545281145</v>
      </c>
      <c r="J122" s="11"/>
      <c r="K122" s="11">
        <v>0</v>
      </c>
      <c r="L122" s="11"/>
      <c r="M122" s="24">
        <f t="shared" si="7"/>
        <v>81390.443545281145</v>
      </c>
    </row>
    <row r="123" spans="1:13">
      <c r="A123" s="1" t="s">
        <v>232</v>
      </c>
      <c r="C123" s="11">
        <v>19499.566758732777</v>
      </c>
      <c r="D123" s="11"/>
      <c r="E123" s="11">
        <v>17967.832354859125</v>
      </c>
      <c r="F123" s="11"/>
      <c r="G123" s="11">
        <v>1531.7344038736519</v>
      </c>
      <c r="H123" s="11"/>
      <c r="I123" s="11">
        <f t="shared" si="9"/>
        <v>21031.301162606429</v>
      </c>
      <c r="J123" s="11"/>
      <c r="K123" s="11">
        <v>0</v>
      </c>
      <c r="L123" s="11"/>
      <c r="M123" s="24">
        <f t="shared" si="7"/>
        <v>21031.301162606429</v>
      </c>
    </row>
    <row r="124" spans="1:13">
      <c r="A124" s="1" t="s">
        <v>233</v>
      </c>
      <c r="C124" s="11">
        <v>2175818.9616688089</v>
      </c>
      <c r="D124" s="11"/>
      <c r="E124" s="11">
        <v>194049.05464137884</v>
      </c>
      <c r="F124" s="11"/>
      <c r="G124" s="11">
        <v>1981769.9070274301</v>
      </c>
      <c r="H124" s="11"/>
      <c r="I124" s="11">
        <f t="shared" si="9"/>
        <v>4157588.8686962388</v>
      </c>
      <c r="J124" s="11"/>
      <c r="K124" s="11">
        <v>0</v>
      </c>
      <c r="L124" s="11"/>
      <c r="M124" s="24">
        <f t="shared" si="7"/>
        <v>4157588.8686962388</v>
      </c>
    </row>
    <row r="125" spans="1:13">
      <c r="A125" s="1" t="s">
        <v>234</v>
      </c>
      <c r="C125" s="11">
        <v>69879.679232125622</v>
      </c>
      <c r="D125" s="11"/>
      <c r="E125" s="11">
        <v>27148.238775890663</v>
      </c>
      <c r="F125" s="11"/>
      <c r="G125" s="11">
        <v>42731.440456234959</v>
      </c>
      <c r="H125" s="11"/>
      <c r="I125" s="11">
        <f t="shared" si="9"/>
        <v>112611.11968836057</v>
      </c>
      <c r="J125" s="11"/>
      <c r="K125" s="11">
        <v>0</v>
      </c>
      <c r="L125" s="11"/>
      <c r="M125" s="24">
        <f t="shared" si="7"/>
        <v>112611.11968836057</v>
      </c>
    </row>
    <row r="126" spans="1:13">
      <c r="A126" s="1" t="s">
        <v>235</v>
      </c>
      <c r="C126" s="11">
        <v>147979.0911854603</v>
      </c>
      <c r="D126" s="11"/>
      <c r="E126" s="11">
        <v>60479.863643282079</v>
      </c>
      <c r="F126" s="11"/>
      <c r="G126" s="11">
        <v>87499.227542178225</v>
      </c>
      <c r="H126" s="11"/>
      <c r="I126" s="11">
        <f t="shared" si="9"/>
        <v>235478.31872763851</v>
      </c>
      <c r="J126" s="11"/>
      <c r="K126" s="11">
        <v>0</v>
      </c>
      <c r="L126" s="11"/>
      <c r="M126" s="24">
        <f t="shared" si="7"/>
        <v>235478.31872763851</v>
      </c>
    </row>
    <row r="127" spans="1:13">
      <c r="A127" s="1" t="s">
        <v>236</v>
      </c>
      <c r="C127" s="11">
        <v>788.84044043707718</v>
      </c>
      <c r="D127" s="11"/>
      <c r="E127" s="11">
        <v>9251.0856046180706</v>
      </c>
      <c r="F127" s="11"/>
      <c r="G127" s="11">
        <v>-8462.245164180993</v>
      </c>
      <c r="H127" s="11"/>
      <c r="I127" s="11">
        <f t="shared" si="9"/>
        <v>-7673.4047237439154</v>
      </c>
      <c r="J127" s="11"/>
      <c r="K127" s="11">
        <v>0</v>
      </c>
      <c r="L127" s="11"/>
      <c r="M127" s="24">
        <f t="shared" si="7"/>
        <v>-7673.4047237439154</v>
      </c>
    </row>
    <row r="128" spans="1:13">
      <c r="A128" s="1" t="s">
        <v>237</v>
      </c>
      <c r="C128" s="11">
        <v>202449.0021790819</v>
      </c>
      <c r="D128" s="11"/>
      <c r="E128" s="11">
        <v>166863.58961382689</v>
      </c>
      <c r="F128" s="11"/>
      <c r="G128" s="11">
        <v>35585.412565255014</v>
      </c>
      <c r="H128" s="11"/>
      <c r="I128" s="11">
        <f t="shared" si="9"/>
        <v>238034.41474433691</v>
      </c>
      <c r="J128" s="11"/>
      <c r="K128" s="11">
        <v>0</v>
      </c>
      <c r="L128" s="11"/>
      <c r="M128" s="24">
        <f t="shared" si="7"/>
        <v>238034.41474433691</v>
      </c>
    </row>
    <row r="129" spans="1:13">
      <c r="A129" s="1" t="s">
        <v>238</v>
      </c>
      <c r="C129" s="11">
        <v>11921.970924546509</v>
      </c>
      <c r="D129" s="11"/>
      <c r="E129" s="11">
        <v>28967.093629096038</v>
      </c>
      <c r="F129" s="11"/>
      <c r="G129" s="11">
        <v>-17045.122704549529</v>
      </c>
      <c r="H129" s="11"/>
      <c r="I129" s="11">
        <f t="shared" si="9"/>
        <v>-5123.1517800030197</v>
      </c>
      <c r="J129" s="11"/>
      <c r="K129" s="11">
        <v>0</v>
      </c>
      <c r="L129" s="11"/>
      <c r="M129" s="24">
        <f t="shared" si="7"/>
        <v>-5123.1517800030197</v>
      </c>
    </row>
    <row r="130" spans="1:13">
      <c r="A130" s="1" t="s">
        <v>239</v>
      </c>
      <c r="C130" s="11">
        <v>11432.63323784887</v>
      </c>
      <c r="D130" s="11"/>
      <c r="E130" s="11">
        <v>21874.069277537146</v>
      </c>
      <c r="F130" s="11"/>
      <c r="G130" s="11">
        <v>-10441.436039688277</v>
      </c>
      <c r="H130" s="11"/>
      <c r="I130" s="11">
        <f t="shared" si="9"/>
        <v>991.19719816059296</v>
      </c>
      <c r="J130" s="11"/>
      <c r="K130" s="11">
        <v>0</v>
      </c>
      <c r="L130" s="11"/>
      <c r="M130" s="24">
        <f t="shared" si="7"/>
        <v>991.19719816059296</v>
      </c>
    </row>
    <row r="131" spans="1:13">
      <c r="A131" s="1" t="s">
        <v>240</v>
      </c>
      <c r="C131" s="11">
        <v>11648.997536469455</v>
      </c>
      <c r="D131" s="11"/>
      <c r="E131" s="11">
        <v>21205.343994024919</v>
      </c>
      <c r="F131" s="11"/>
      <c r="G131" s="11">
        <v>-9556.3464575554644</v>
      </c>
      <c r="H131" s="11"/>
      <c r="I131" s="11">
        <f t="shared" si="9"/>
        <v>2092.6510789139902</v>
      </c>
      <c r="J131" s="11"/>
      <c r="K131" s="11">
        <v>0</v>
      </c>
      <c r="L131" s="11"/>
      <c r="M131" s="24">
        <f t="shared" si="7"/>
        <v>2092.6510789139902</v>
      </c>
    </row>
    <row r="132" spans="1:13">
      <c r="A132" s="1" t="s">
        <v>241</v>
      </c>
      <c r="C132" s="11">
        <v>11253.237328816791</v>
      </c>
      <c r="D132" s="11"/>
      <c r="E132" s="11">
        <v>22437.793061862707</v>
      </c>
      <c r="F132" s="11"/>
      <c r="G132" s="11">
        <v>-11184.555733045916</v>
      </c>
      <c r="H132" s="11"/>
      <c r="I132" s="11">
        <f t="shared" si="9"/>
        <v>68.681595770874992</v>
      </c>
      <c r="J132" s="11"/>
      <c r="K132" s="11">
        <v>0</v>
      </c>
      <c r="L132" s="11"/>
      <c r="M132" s="24">
        <f t="shared" si="7"/>
        <v>68.681595770874992</v>
      </c>
    </row>
    <row r="133" spans="1:13">
      <c r="A133" s="1" t="s">
        <v>242</v>
      </c>
      <c r="C133" s="11">
        <v>10166.818993632096</v>
      </c>
      <c r="D133" s="11"/>
      <c r="E133" s="11">
        <v>23288.553557520638</v>
      </c>
      <c r="F133" s="11"/>
      <c r="G133" s="11">
        <v>-13121.734563888542</v>
      </c>
      <c r="H133" s="11"/>
      <c r="I133" s="11">
        <f t="shared" si="9"/>
        <v>-2954.9155702564458</v>
      </c>
      <c r="J133" s="11"/>
      <c r="K133" s="11">
        <v>0</v>
      </c>
      <c r="L133" s="11"/>
      <c r="M133" s="24">
        <f t="shared" si="7"/>
        <v>-2954.9155702564458</v>
      </c>
    </row>
    <row r="134" spans="1:13">
      <c r="A134" s="1" t="s">
        <v>243</v>
      </c>
      <c r="C134" s="11">
        <v>5525293.2455869662</v>
      </c>
      <c r="D134" s="11"/>
      <c r="E134" s="11">
        <v>6449088.0740181655</v>
      </c>
      <c r="F134" s="11"/>
      <c r="G134" s="11">
        <v>-923794.8284311993</v>
      </c>
      <c r="H134" s="11"/>
      <c r="I134" s="11">
        <f t="shared" si="9"/>
        <v>4601498.4171557669</v>
      </c>
      <c r="J134" s="11"/>
      <c r="K134" s="11">
        <v>0</v>
      </c>
      <c r="L134" s="11"/>
      <c r="M134" s="24">
        <f t="shared" si="7"/>
        <v>4601498.4171557669</v>
      </c>
    </row>
    <row r="135" spans="1:13">
      <c r="A135" s="1" t="s">
        <v>244</v>
      </c>
      <c r="C135" s="11">
        <v>11872.01000384667</v>
      </c>
      <c r="D135" s="11"/>
      <c r="E135" s="11">
        <v>16525.610100488149</v>
      </c>
      <c r="F135" s="11"/>
      <c r="G135" s="11">
        <v>-4653.6000966414795</v>
      </c>
      <c r="H135" s="11"/>
      <c r="I135" s="11">
        <f t="shared" si="9"/>
        <v>7218.4099072051904</v>
      </c>
      <c r="J135" s="11"/>
      <c r="K135" s="11">
        <v>0</v>
      </c>
      <c r="L135" s="11"/>
      <c r="M135" s="24">
        <f t="shared" si="7"/>
        <v>7218.4099072051904</v>
      </c>
    </row>
    <row r="136" spans="1:13">
      <c r="A136" s="1" t="s">
        <v>93</v>
      </c>
      <c r="C136" s="11">
        <v>0</v>
      </c>
      <c r="D136" s="11"/>
      <c r="E136" s="11">
        <v>2647.4251697318136</v>
      </c>
      <c r="F136" s="11"/>
      <c r="G136" s="11">
        <v>-2647.4251697318136</v>
      </c>
      <c r="H136" s="11"/>
      <c r="I136" s="11">
        <f t="shared" si="9"/>
        <v>-2647.4251697318136</v>
      </c>
      <c r="J136" s="11"/>
      <c r="K136" s="11">
        <v>0</v>
      </c>
      <c r="L136" s="11"/>
      <c r="M136" s="24">
        <f t="shared" si="7"/>
        <v>-2647.4251697318136</v>
      </c>
    </row>
    <row r="137" spans="1:13">
      <c r="A137" s="1" t="s">
        <v>94</v>
      </c>
      <c r="C137" s="11">
        <v>5579.6571278941701</v>
      </c>
      <c r="D137" s="11"/>
      <c r="E137" s="11">
        <v>20600.918930958815</v>
      </c>
      <c r="F137" s="11"/>
      <c r="G137" s="11">
        <v>-15021.261803064644</v>
      </c>
      <c r="H137" s="11"/>
      <c r="I137" s="11">
        <f t="shared" si="9"/>
        <v>-9441.6046751704744</v>
      </c>
      <c r="J137" s="11"/>
      <c r="K137" s="11">
        <v>0</v>
      </c>
      <c r="L137" s="11"/>
      <c r="M137" s="24">
        <f t="shared" si="7"/>
        <v>-9441.6046751704744</v>
      </c>
    </row>
    <row r="138" spans="1:13">
      <c r="A138" s="1" t="s">
        <v>95</v>
      </c>
      <c r="C138" s="11">
        <v>0</v>
      </c>
      <c r="D138" s="11"/>
      <c r="E138" s="11">
        <v>59.965177925389668</v>
      </c>
      <c r="F138" s="11"/>
      <c r="G138" s="11">
        <v>-59.965177925389668</v>
      </c>
      <c r="H138" s="11"/>
      <c r="I138" s="11">
        <f t="shared" si="9"/>
        <v>-59.965177925389668</v>
      </c>
      <c r="J138" s="11"/>
      <c r="K138" s="11">
        <v>0</v>
      </c>
      <c r="L138" s="11"/>
      <c r="M138" s="24">
        <f t="shared" si="7"/>
        <v>-59.965177925389668</v>
      </c>
    </row>
    <row r="139" spans="1:13">
      <c r="A139" s="1" t="s">
        <v>96</v>
      </c>
      <c r="C139" s="11">
        <v>0</v>
      </c>
      <c r="D139" s="11"/>
      <c r="E139" s="11">
        <v>58745.217856084506</v>
      </c>
      <c r="F139" s="11"/>
      <c r="G139" s="11">
        <v>-58745.217856084506</v>
      </c>
      <c r="H139" s="11"/>
      <c r="I139" s="11">
        <f t="shared" si="9"/>
        <v>-58745.217856084506</v>
      </c>
      <c r="J139" s="11"/>
      <c r="K139" s="11">
        <v>0</v>
      </c>
      <c r="L139" s="11"/>
      <c r="M139" s="24">
        <f t="shared" si="7"/>
        <v>-58745.217856084506</v>
      </c>
    </row>
    <row r="140" spans="1:13">
      <c r="A140" s="1" t="s">
        <v>97</v>
      </c>
      <c r="C140" s="11">
        <v>452.74893055208975</v>
      </c>
      <c r="D140" s="11"/>
      <c r="E140" s="11">
        <v>431.98265621903789</v>
      </c>
      <c r="F140" s="11"/>
      <c r="G140" s="11">
        <v>20.766274333051854</v>
      </c>
      <c r="H140" s="11"/>
      <c r="I140" s="11">
        <f t="shared" si="9"/>
        <v>473.5152048851416</v>
      </c>
      <c r="J140" s="11"/>
      <c r="K140" s="11">
        <v>0</v>
      </c>
      <c r="L140" s="11"/>
      <c r="M140" s="24">
        <f t="shared" si="7"/>
        <v>473.5152048851416</v>
      </c>
    </row>
    <row r="141" spans="1:13">
      <c r="A141" s="1" t="s">
        <v>98</v>
      </c>
      <c r="C141" s="11">
        <v>22099.892959701378</v>
      </c>
      <c r="D141" s="11"/>
      <c r="E141" s="11">
        <v>24478.569892074283</v>
      </c>
      <c r="F141" s="11"/>
      <c r="G141" s="11">
        <v>-2378.6769323729059</v>
      </c>
      <c r="H141" s="11"/>
      <c r="I141" s="11">
        <f t="shared" si="9"/>
        <v>19721.216027328472</v>
      </c>
      <c r="J141" s="11"/>
      <c r="K141" s="11">
        <v>0</v>
      </c>
      <c r="L141" s="11"/>
      <c r="M141" s="24">
        <f t="shared" ref="M141:M146" si="10">C141+G141+K141</f>
        <v>19721.216027328472</v>
      </c>
    </row>
    <row r="142" spans="1:13">
      <c r="A142" s="1" t="s">
        <v>99</v>
      </c>
      <c r="C142" s="11">
        <v>417.20925673685997</v>
      </c>
      <c r="D142" s="11"/>
      <c r="E142" s="11">
        <v>345.58612497523035</v>
      </c>
      <c r="F142" s="11"/>
      <c r="G142" s="11">
        <v>71.623131761629622</v>
      </c>
      <c r="H142" s="11"/>
      <c r="I142" s="11">
        <f t="shared" si="9"/>
        <v>488.83238849848959</v>
      </c>
      <c r="J142" s="11"/>
      <c r="K142" s="11">
        <v>0</v>
      </c>
      <c r="L142" s="11"/>
      <c r="M142" s="24">
        <f t="shared" si="10"/>
        <v>488.83238849848959</v>
      </c>
    </row>
    <row r="143" spans="1:13">
      <c r="A143" s="1" t="s">
        <v>100</v>
      </c>
      <c r="C143" s="11">
        <v>310.59023529117093</v>
      </c>
      <c r="D143" s="11"/>
      <c r="E143" s="11">
        <v>86.396531243807587</v>
      </c>
      <c r="F143" s="11"/>
      <c r="G143" s="11">
        <v>224.19370404736333</v>
      </c>
      <c r="H143" s="11"/>
      <c r="I143" s="11">
        <f t="shared" si="9"/>
        <v>534.78393933853431</v>
      </c>
      <c r="J143" s="11"/>
      <c r="K143" s="11">
        <v>0</v>
      </c>
      <c r="L143" s="11"/>
      <c r="M143" s="24">
        <f t="shared" si="10"/>
        <v>534.78393933853431</v>
      </c>
    </row>
    <row r="144" spans="1:13">
      <c r="A144" s="1" t="s">
        <v>101</v>
      </c>
      <c r="C144" s="11">
        <v>0</v>
      </c>
      <c r="D144" s="11"/>
      <c r="E144" s="11">
        <v>0</v>
      </c>
      <c r="F144" s="11"/>
      <c r="G144" s="11">
        <v>0</v>
      </c>
      <c r="H144" s="11"/>
      <c r="I144" s="11">
        <f t="shared" si="9"/>
        <v>0</v>
      </c>
      <c r="J144" s="11"/>
      <c r="K144" s="11">
        <v>0</v>
      </c>
      <c r="L144" s="11"/>
      <c r="M144" s="24">
        <f t="shared" si="10"/>
        <v>0</v>
      </c>
    </row>
    <row r="145" spans="1:13">
      <c r="A145" s="1" t="s">
        <v>102</v>
      </c>
      <c r="C145" s="11">
        <v>381.66958292163031</v>
      </c>
      <c r="D145" s="11"/>
      <c r="E145" s="11">
        <v>259.18959373142275</v>
      </c>
      <c r="F145" s="11"/>
      <c r="G145" s="11">
        <v>122.47998919020756</v>
      </c>
      <c r="H145" s="11"/>
      <c r="I145" s="11">
        <f t="shared" si="9"/>
        <v>504.14957211183787</v>
      </c>
      <c r="J145" s="11"/>
      <c r="K145" s="11">
        <v>0</v>
      </c>
      <c r="L145" s="11"/>
      <c r="M145" s="24">
        <f t="shared" si="10"/>
        <v>504.14957211183787</v>
      </c>
    </row>
    <row r="146" spans="1:13">
      <c r="A146" s="1" t="s">
        <v>103</v>
      </c>
      <c r="C146" s="11">
        <v>191506.87548639366</v>
      </c>
      <c r="D146" s="11"/>
      <c r="E146" s="11">
        <v>1432593.6248988051</v>
      </c>
      <c r="F146" s="11"/>
      <c r="G146" s="11">
        <v>-1241086.7494124114</v>
      </c>
      <c r="H146" s="11"/>
      <c r="I146" s="11">
        <f t="shared" si="9"/>
        <v>-1049579.8739260177</v>
      </c>
      <c r="J146" s="11"/>
      <c r="K146" s="11">
        <v>0</v>
      </c>
      <c r="L146" s="11"/>
      <c r="M146" s="24">
        <f t="shared" si="10"/>
        <v>-1049579.8739260177</v>
      </c>
    </row>
    <row r="147" spans="1:13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24"/>
    </row>
    <row r="148" spans="1:13" ht="15.75" thickBot="1">
      <c r="C148" s="25">
        <f>SUM(C11:C147)</f>
        <v>54141077.849058747</v>
      </c>
      <c r="D148" s="16"/>
      <c r="E148" s="25">
        <f>SUM(E11:E147)</f>
        <v>64356614.203367412</v>
      </c>
      <c r="F148" s="16"/>
      <c r="G148" s="25">
        <f>SUM(G11:G147)</f>
        <v>-10722027.366203737</v>
      </c>
      <c r="H148" s="16"/>
      <c r="I148" s="25">
        <f>SUM(I11:I147)</f>
        <v>43419050.482855015</v>
      </c>
      <c r="J148" s="16"/>
      <c r="K148" s="25">
        <f>SUM(K11:K147)</f>
        <v>0</v>
      </c>
      <c r="L148" s="16"/>
      <c r="M148" s="25">
        <f>SUM(M11:M147)</f>
        <v>43419050.482855015</v>
      </c>
    </row>
    <row r="149" spans="1:13" ht="15.75" thickTop="1"/>
  </sheetData>
  <phoneticPr fontId="0" type="noConversion"/>
  <printOptions horizontalCentered="1"/>
  <pageMargins left="1" right="0.75" top="3" bottom="1.25" header="1" footer="0.5"/>
  <pageSetup scale="45" fitToHeight="2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8" zoomScale="75" workbookViewId="0">
      <selection activeCell="N31" sqref="N31:N1048576"/>
    </sheetView>
  </sheetViews>
  <sheetFormatPr defaultRowHeight="13.5"/>
  <cols>
    <col min="1" max="1" width="9.140625" style="68"/>
    <col min="2" max="2" width="46.28515625" style="1" customWidth="1"/>
    <col min="3" max="3" width="2.28515625" style="1" customWidth="1"/>
    <col min="4" max="4" width="14.28515625" style="1" customWidth="1"/>
    <col min="5" max="5" width="2.28515625" style="1" customWidth="1"/>
    <col min="6" max="6" width="14.28515625" style="1" customWidth="1"/>
    <col min="7" max="7" width="2.28515625" style="1" customWidth="1"/>
    <col min="8" max="8" width="18.28515625" style="1" customWidth="1"/>
    <col min="9" max="9" width="2.85546875" style="1" customWidth="1"/>
    <col min="10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28515625" style="1" customWidth="1"/>
    <col min="15" max="16384" width="9.140625" style="1"/>
  </cols>
  <sheetData>
    <row r="1" spans="1:14" ht="16.5">
      <c r="A1" s="6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4"/>
      <c r="N1" s="34"/>
    </row>
    <row r="2" spans="1:14" ht="16.5">
      <c r="A2" s="63" t="s">
        <v>488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4"/>
      <c r="N2" s="34"/>
    </row>
    <row r="3" spans="1:14" ht="16.5">
      <c r="A3" s="63" t="s">
        <v>492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4"/>
      <c r="N3" s="34"/>
    </row>
    <row r="4" spans="1:14" ht="16.5">
      <c r="A4" s="65" t="s">
        <v>490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6"/>
      <c r="N4" s="35"/>
    </row>
    <row r="5" spans="1:14">
      <c r="D5" s="2"/>
      <c r="F5" s="2"/>
      <c r="H5" s="2"/>
      <c r="J5" s="2"/>
      <c r="L5" s="2"/>
      <c r="N5" s="2"/>
    </row>
    <row r="6" spans="1:14">
      <c r="D6" s="2"/>
      <c r="F6" s="2"/>
      <c r="H6" s="2"/>
      <c r="J6" s="2"/>
      <c r="L6" s="2"/>
      <c r="N6" s="2"/>
    </row>
    <row r="7" spans="1:14">
      <c r="D7" s="2"/>
      <c r="F7" s="2"/>
      <c r="H7" s="2"/>
      <c r="J7" s="2"/>
      <c r="L7" s="2"/>
      <c r="N7" s="2"/>
    </row>
    <row r="8" spans="1:14" ht="54.75">
      <c r="B8" s="3" t="s">
        <v>8</v>
      </c>
      <c r="D8" s="4" t="s">
        <v>9</v>
      </c>
      <c r="E8" s="5"/>
      <c r="F8" s="4" t="s">
        <v>10</v>
      </c>
      <c r="G8" s="5"/>
      <c r="H8" s="4" t="s">
        <v>6</v>
      </c>
      <c r="I8" s="5"/>
      <c r="J8" s="4" t="s">
        <v>11</v>
      </c>
      <c r="K8" s="5"/>
      <c r="L8" s="6" t="s">
        <v>2</v>
      </c>
      <c r="M8" s="5"/>
      <c r="N8" s="4" t="s">
        <v>16</v>
      </c>
    </row>
    <row r="9" spans="1:14">
      <c r="B9" s="3"/>
      <c r="D9" s="7"/>
      <c r="E9" s="8"/>
      <c r="F9" s="7"/>
      <c r="G9" s="8"/>
      <c r="H9" s="7"/>
      <c r="I9" s="8"/>
      <c r="J9" s="7"/>
      <c r="K9" s="8"/>
      <c r="L9" s="7"/>
      <c r="M9" s="8"/>
      <c r="N9" s="7"/>
    </row>
    <row r="10" spans="1:14">
      <c r="A10" s="68">
        <v>1</v>
      </c>
      <c r="B10" s="1" t="s">
        <v>104</v>
      </c>
      <c r="D10" s="9">
        <v>0</v>
      </c>
      <c r="E10" s="9"/>
      <c r="F10" s="9">
        <v>8280744.96</v>
      </c>
      <c r="G10" s="9"/>
      <c r="H10" s="9">
        <v>0</v>
      </c>
      <c r="I10" s="9"/>
      <c r="J10" s="9">
        <v>0</v>
      </c>
      <c r="K10" s="9"/>
      <c r="L10" s="9">
        <f t="shared" ref="L10:L25" si="0">SUBTOTAL(9,D10:K10)</f>
        <v>8280744.96</v>
      </c>
      <c r="M10" s="9"/>
      <c r="N10" s="10"/>
    </row>
    <row r="11" spans="1:14">
      <c r="A11" s="68">
        <v>2</v>
      </c>
      <c r="B11" s="1" t="s">
        <v>105</v>
      </c>
      <c r="D11" s="11">
        <v>0</v>
      </c>
      <c r="E11" s="11"/>
      <c r="F11" s="11">
        <v>863745</v>
      </c>
      <c r="G11" s="11"/>
      <c r="H11" s="11">
        <v>0</v>
      </c>
      <c r="I11" s="11"/>
      <c r="J11" s="11">
        <v>0</v>
      </c>
      <c r="K11" s="11"/>
      <c r="L11" s="11">
        <f t="shared" si="0"/>
        <v>863745</v>
      </c>
      <c r="M11" s="11"/>
      <c r="N11" s="12"/>
    </row>
    <row r="12" spans="1:14">
      <c r="A12" s="68">
        <v>3</v>
      </c>
      <c r="B12" s="1" t="s">
        <v>106</v>
      </c>
      <c r="D12" s="11">
        <v>2211130.41</v>
      </c>
      <c r="E12" s="11"/>
      <c r="F12" s="11">
        <v>43865</v>
      </c>
      <c r="G12" s="11"/>
      <c r="H12" s="11">
        <v>-9901.33</v>
      </c>
      <c r="I12" s="11"/>
      <c r="J12" s="11">
        <v>0</v>
      </c>
      <c r="K12" s="11"/>
      <c r="L12" s="11">
        <f t="shared" si="0"/>
        <v>2245094.08</v>
      </c>
      <c r="M12" s="11"/>
      <c r="N12" s="12">
        <v>0</v>
      </c>
    </row>
    <row r="13" spans="1:14">
      <c r="A13" s="68">
        <v>4</v>
      </c>
      <c r="B13" s="1" t="s">
        <v>107</v>
      </c>
      <c r="D13" s="11">
        <v>19253262.850000001</v>
      </c>
      <c r="E13" s="11"/>
      <c r="F13" s="11">
        <v>2417510.9800000004</v>
      </c>
      <c r="G13" s="11"/>
      <c r="H13" s="11">
        <v>-246996.54489778046</v>
      </c>
      <c r="I13" s="11"/>
      <c r="J13" s="11">
        <v>0</v>
      </c>
      <c r="K13" s="11"/>
      <c r="L13" s="11">
        <f t="shared" si="0"/>
        <v>21423777.285102222</v>
      </c>
      <c r="M13" s="11"/>
      <c r="N13" s="12">
        <v>-582686.55261409213</v>
      </c>
    </row>
    <row r="14" spans="1:14">
      <c r="A14" s="68">
        <v>5</v>
      </c>
      <c r="B14" s="1" t="s">
        <v>108</v>
      </c>
      <c r="D14" s="11">
        <v>1311387.4999999998</v>
      </c>
      <c r="E14" s="11"/>
      <c r="F14" s="11">
        <v>21225</v>
      </c>
      <c r="G14" s="11"/>
      <c r="H14" s="11">
        <v>-673782.74665854638</v>
      </c>
      <c r="I14" s="11"/>
      <c r="J14" s="11">
        <v>0</v>
      </c>
      <c r="K14" s="11"/>
      <c r="L14" s="11">
        <f t="shared" si="0"/>
        <v>658829.75334145338</v>
      </c>
      <c r="M14" s="11"/>
      <c r="N14" s="12">
        <v>-193360.53180750995</v>
      </c>
    </row>
    <row r="15" spans="1:14">
      <c r="A15" s="68">
        <v>6</v>
      </c>
      <c r="B15" s="1" t="s">
        <v>109</v>
      </c>
      <c r="D15" s="11">
        <v>2401566.6099999994</v>
      </c>
      <c r="E15" s="11"/>
      <c r="F15" s="11">
        <v>77825</v>
      </c>
      <c r="G15" s="11"/>
      <c r="H15" s="11">
        <v>0</v>
      </c>
      <c r="I15" s="11"/>
      <c r="J15" s="11">
        <v>0</v>
      </c>
      <c r="K15" s="11"/>
      <c r="L15" s="11">
        <f t="shared" si="0"/>
        <v>2479391.6099999994</v>
      </c>
      <c r="M15" s="11"/>
      <c r="N15" s="12">
        <v>0</v>
      </c>
    </row>
    <row r="16" spans="1:14">
      <c r="A16" s="68">
        <v>7</v>
      </c>
      <c r="B16" s="1" t="s">
        <v>110</v>
      </c>
      <c r="D16" s="11">
        <v>0</v>
      </c>
      <c r="E16" s="11"/>
      <c r="F16" s="11">
        <v>1393580</v>
      </c>
      <c r="G16" s="11"/>
      <c r="H16" s="11">
        <v>0</v>
      </c>
      <c r="I16" s="11"/>
      <c r="J16" s="11">
        <v>0</v>
      </c>
      <c r="K16" s="11"/>
      <c r="L16" s="11">
        <f t="shared" si="0"/>
        <v>1393580</v>
      </c>
      <c r="M16" s="11"/>
      <c r="N16" s="12">
        <v>0</v>
      </c>
    </row>
    <row r="17" spans="1:14">
      <c r="A17" s="68">
        <v>8</v>
      </c>
      <c r="B17" s="1" t="s">
        <v>111</v>
      </c>
      <c r="D17" s="11">
        <v>156887.77999999997</v>
      </c>
      <c r="E17" s="11"/>
      <c r="F17" s="11">
        <v>2830</v>
      </c>
      <c r="G17" s="11"/>
      <c r="H17" s="11">
        <v>0</v>
      </c>
      <c r="I17" s="11"/>
      <c r="J17" s="11">
        <v>0</v>
      </c>
      <c r="K17" s="11"/>
      <c r="L17" s="11">
        <f t="shared" si="0"/>
        <v>159717.77999999997</v>
      </c>
      <c r="M17" s="11"/>
      <c r="N17" s="12">
        <v>0</v>
      </c>
    </row>
    <row r="18" spans="1:14">
      <c r="A18" s="68">
        <v>9</v>
      </c>
      <c r="B18" s="1" t="s">
        <v>112</v>
      </c>
      <c r="D18" s="11">
        <v>2025757.16</v>
      </c>
      <c r="E18" s="11"/>
      <c r="F18" s="11">
        <v>46695</v>
      </c>
      <c r="G18" s="11"/>
      <c r="H18" s="11">
        <v>-20697.246424932462</v>
      </c>
      <c r="I18" s="11"/>
      <c r="J18" s="11">
        <v>-514112.89999999997</v>
      </c>
      <c r="K18" s="11"/>
      <c r="L18" s="11">
        <f t="shared" si="0"/>
        <v>1537642.0135750675</v>
      </c>
      <c r="M18" s="11"/>
      <c r="N18" s="12">
        <v>-71698.777575374435</v>
      </c>
    </row>
    <row r="19" spans="1:14">
      <c r="A19" s="68">
        <v>10</v>
      </c>
      <c r="B19" s="1" t="s">
        <v>113</v>
      </c>
      <c r="D19" s="11">
        <v>1051323.3500000001</v>
      </c>
      <c r="E19" s="11"/>
      <c r="F19" s="11">
        <v>24055</v>
      </c>
      <c r="G19" s="11"/>
      <c r="H19" s="11">
        <v>-698350.21597012051</v>
      </c>
      <c r="I19" s="11"/>
      <c r="J19" s="11">
        <v>0</v>
      </c>
      <c r="K19" s="11"/>
      <c r="L19" s="11">
        <f t="shared" si="0"/>
        <v>377028.13402987958</v>
      </c>
      <c r="M19" s="11"/>
      <c r="N19" s="12">
        <v>-98686.639208767796</v>
      </c>
    </row>
    <row r="20" spans="1:14">
      <c r="A20" s="68">
        <v>11</v>
      </c>
      <c r="B20" s="1" t="s">
        <v>114</v>
      </c>
      <c r="D20" s="11">
        <v>4813301.4200000009</v>
      </c>
      <c r="E20" s="11"/>
      <c r="F20" s="11">
        <v>5885123.8700000001</v>
      </c>
      <c r="G20" s="11"/>
      <c r="H20" s="11">
        <v>-432518.61599452258</v>
      </c>
      <c r="I20" s="11"/>
      <c r="J20" s="11">
        <v>0</v>
      </c>
      <c r="K20" s="11"/>
      <c r="L20" s="11">
        <f t="shared" si="0"/>
        <v>10265906.674005479</v>
      </c>
      <c r="M20" s="11"/>
      <c r="N20" s="12">
        <v>-58880.83609490138</v>
      </c>
    </row>
    <row r="21" spans="1:14">
      <c r="A21" s="68">
        <v>12</v>
      </c>
      <c r="B21" s="1" t="s">
        <v>115</v>
      </c>
      <c r="D21" s="11">
        <v>3697928.4400000004</v>
      </c>
      <c r="E21" s="11"/>
      <c r="F21" s="11">
        <v>67920</v>
      </c>
      <c r="G21" s="11"/>
      <c r="H21" s="11">
        <v>-1513149.1913475487</v>
      </c>
      <c r="I21" s="11"/>
      <c r="J21" s="11">
        <v>-452135.95972614927</v>
      </c>
      <c r="K21" s="11"/>
      <c r="L21" s="11">
        <f t="shared" si="0"/>
        <v>1800563.2889263025</v>
      </c>
      <c r="M21" s="11"/>
      <c r="N21" s="12">
        <v>-95364.452710985148</v>
      </c>
    </row>
    <row r="22" spans="1:14">
      <c r="A22" s="68">
        <v>13</v>
      </c>
      <c r="B22" s="1" t="s">
        <v>116</v>
      </c>
      <c r="D22" s="11">
        <v>70680.509999999995</v>
      </c>
      <c r="E22" s="11"/>
      <c r="F22" s="11">
        <v>1415</v>
      </c>
      <c r="G22" s="11"/>
      <c r="H22" s="11">
        <v>0</v>
      </c>
      <c r="I22" s="11"/>
      <c r="J22" s="11">
        <v>0</v>
      </c>
      <c r="K22" s="11"/>
      <c r="L22" s="11">
        <f t="shared" si="0"/>
        <v>72095.509999999995</v>
      </c>
      <c r="M22" s="11"/>
      <c r="N22" s="12">
        <v>0</v>
      </c>
    </row>
    <row r="23" spans="1:14">
      <c r="A23" s="68">
        <v>14</v>
      </c>
      <c r="B23" s="1" t="s">
        <v>117</v>
      </c>
      <c r="D23" s="11">
        <v>1187895.2900000003</v>
      </c>
      <c r="E23" s="11"/>
      <c r="F23" s="11">
        <v>25470</v>
      </c>
      <c r="G23" s="11"/>
      <c r="H23" s="11">
        <v>-705.98</v>
      </c>
      <c r="I23" s="11"/>
      <c r="J23" s="11">
        <v>0</v>
      </c>
      <c r="K23" s="11"/>
      <c r="L23" s="11">
        <f t="shared" si="0"/>
        <v>1212659.3100000003</v>
      </c>
      <c r="M23" s="11"/>
      <c r="N23" s="12">
        <v>0</v>
      </c>
    </row>
    <row r="24" spans="1:14">
      <c r="A24" s="68">
        <v>15</v>
      </c>
      <c r="B24" s="1" t="s">
        <v>118</v>
      </c>
      <c r="D24" s="11">
        <v>27205018.789999995</v>
      </c>
      <c r="E24" s="11"/>
      <c r="F24" s="11">
        <v>524965</v>
      </c>
      <c r="G24" s="11"/>
      <c r="H24" s="11">
        <v>-23824162.350682717</v>
      </c>
      <c r="I24" s="11"/>
      <c r="J24" s="11">
        <v>0</v>
      </c>
      <c r="K24" s="11"/>
      <c r="L24" s="11">
        <f>SUBTOTAL(9,D24:K24)</f>
        <v>3905821.4393172786</v>
      </c>
      <c r="M24" s="11"/>
      <c r="N24" s="12">
        <v>-4860431.4576163031</v>
      </c>
    </row>
    <row r="25" spans="1:14">
      <c r="A25" s="68">
        <v>16</v>
      </c>
      <c r="B25" s="1" t="s">
        <v>119</v>
      </c>
      <c r="D25" s="11">
        <v>102870578.33</v>
      </c>
      <c r="E25" s="11"/>
      <c r="F25" s="11">
        <v>0</v>
      </c>
      <c r="G25" s="11"/>
      <c r="H25" s="11">
        <v>-99444988.071611002</v>
      </c>
      <c r="I25" s="11"/>
      <c r="J25" s="11">
        <v>0</v>
      </c>
      <c r="K25" s="11"/>
      <c r="L25" s="13">
        <f t="shared" si="0"/>
        <v>3425590.2583889961</v>
      </c>
      <c r="M25" s="11"/>
      <c r="N25" s="12">
        <v>0</v>
      </c>
    </row>
    <row r="26" spans="1:14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>
      <c r="D27" s="11"/>
      <c r="E27" s="11"/>
      <c r="F27" s="11"/>
      <c r="G27" s="11"/>
      <c r="H27" s="11"/>
      <c r="I27" s="11"/>
      <c r="J27" s="11"/>
      <c r="K27" s="11"/>
      <c r="L27" s="11">
        <f>SUM(L10:L26)</f>
        <v>60102187.096686684</v>
      </c>
      <c r="M27" s="11"/>
      <c r="N27" s="12"/>
    </row>
    <row r="28" spans="1:14">
      <c r="D28" s="11"/>
      <c r="E28" s="11"/>
      <c r="F28" s="11"/>
      <c r="G28" s="11"/>
      <c r="H28" s="11"/>
      <c r="I28" s="11"/>
      <c r="J28" s="11"/>
      <c r="K28" s="11"/>
      <c r="L28" s="13">
        <f>SUM(N10:N26)</f>
        <v>-5961109.2476279344</v>
      </c>
      <c r="M28" s="13"/>
      <c r="N28" s="14"/>
    </row>
    <row r="29" spans="1:14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4.25" thickBot="1">
      <c r="D30" s="15">
        <f>SUM(D10:D29)</f>
        <v>168256718.44</v>
      </c>
      <c r="E30" s="16"/>
      <c r="F30" s="15">
        <f>SUM(F10:F29)</f>
        <v>19676969.810000002</v>
      </c>
      <c r="G30" s="16"/>
      <c r="H30" s="15">
        <f>SUM(H10:H29)</f>
        <v>-126865252.29358718</v>
      </c>
      <c r="I30" s="16"/>
      <c r="J30" s="15">
        <f>SUM(J10:J29)</f>
        <v>-966248.85972614924</v>
      </c>
      <c r="K30" s="16"/>
      <c r="L30" s="15">
        <f>SUM(L27:L29)</f>
        <v>54141077.849058747</v>
      </c>
      <c r="M30" s="16"/>
      <c r="N30" s="11"/>
    </row>
    <row r="31" spans="1:14" ht="14.25" thickTop="1"/>
  </sheetData>
  <phoneticPr fontId="0" type="noConversion"/>
  <printOptions horizontalCentered="1"/>
  <pageMargins left="1" right="0.75" top="3" bottom="1" header="1" footer="0.5"/>
  <pageSetup scale="58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="75" zoomScaleNormal="75" workbookViewId="0">
      <pane ySplit="8" topLeftCell="A9" activePane="bottomLeft" state="frozen"/>
      <selection pane="bottomLeft" activeCell="A9" sqref="A9"/>
    </sheetView>
  </sheetViews>
  <sheetFormatPr defaultRowHeight="15"/>
  <cols>
    <col min="1" max="1" width="13.140625" style="36" bestFit="1" customWidth="1"/>
    <col min="2" max="2" width="56.5703125" style="37" bestFit="1" customWidth="1"/>
    <col min="3" max="3" width="61.28515625" style="38" customWidth="1"/>
    <col min="4" max="4" width="25.28515625" style="38" customWidth="1"/>
    <col min="5" max="16384" width="9.140625" style="36"/>
  </cols>
  <sheetData>
    <row r="1" spans="1:4" ht="16.5">
      <c r="A1" s="63" t="s">
        <v>20</v>
      </c>
      <c r="B1" s="34"/>
      <c r="C1" s="34"/>
      <c r="D1" s="34"/>
    </row>
    <row r="2" spans="1:4" ht="16.5">
      <c r="A2" s="63" t="s">
        <v>488</v>
      </c>
      <c r="B2" s="34"/>
      <c r="C2" s="34"/>
      <c r="D2" s="34"/>
    </row>
    <row r="3" spans="1:4" ht="16.5">
      <c r="A3" s="63" t="s">
        <v>493</v>
      </c>
      <c r="B3" s="34"/>
      <c r="C3" s="34"/>
      <c r="D3" s="34"/>
    </row>
    <row r="4" spans="1:4" ht="16.5">
      <c r="A4" s="65" t="s">
        <v>490</v>
      </c>
      <c r="B4" s="35"/>
      <c r="C4" s="35"/>
      <c r="D4" s="35"/>
    </row>
    <row r="5" spans="1:4" ht="13.5">
      <c r="C5" s="39"/>
      <c r="D5" s="39"/>
    </row>
    <row r="7" spans="1:4">
      <c r="C7" s="40"/>
      <c r="D7" s="40"/>
    </row>
    <row r="8" spans="1:4" ht="30">
      <c r="A8" s="41" t="s">
        <v>22</v>
      </c>
      <c r="B8" s="42" t="s">
        <v>23</v>
      </c>
      <c r="C8" s="43" t="s">
        <v>24</v>
      </c>
      <c r="D8" s="43" t="s">
        <v>28</v>
      </c>
    </row>
    <row r="9" spans="1:4">
      <c r="A9" s="44"/>
      <c r="B9" s="45"/>
      <c r="C9" s="46"/>
      <c r="D9" s="46"/>
    </row>
    <row r="10" spans="1:4">
      <c r="A10" s="47">
        <v>1</v>
      </c>
      <c r="B10" s="48" t="s">
        <v>104</v>
      </c>
      <c r="C10" s="49"/>
      <c r="D10" s="49"/>
    </row>
    <row r="11" spans="1:4" ht="13.5">
      <c r="A11" s="50"/>
      <c r="B11" s="51" t="s">
        <v>21</v>
      </c>
      <c r="C11" s="52" t="s">
        <v>70</v>
      </c>
      <c r="D11" s="56">
        <v>100</v>
      </c>
    </row>
    <row r="12" spans="1:4" ht="13.5">
      <c r="A12" s="50"/>
      <c r="B12" s="51" t="s">
        <v>29</v>
      </c>
      <c r="C12" s="52" t="s">
        <v>70</v>
      </c>
      <c r="D12" s="56">
        <v>100</v>
      </c>
    </row>
    <row r="13" spans="1:4" ht="13.5">
      <c r="A13" s="50"/>
      <c r="B13" s="51" t="s">
        <v>30</v>
      </c>
      <c r="C13" s="52" t="s">
        <v>70</v>
      </c>
      <c r="D13" s="56">
        <v>100</v>
      </c>
    </row>
    <row r="14" spans="1:4" ht="13.5">
      <c r="A14" s="50"/>
      <c r="B14" s="51" t="s">
        <v>31</v>
      </c>
      <c r="C14" s="52" t="s">
        <v>70</v>
      </c>
      <c r="D14" s="56">
        <v>100</v>
      </c>
    </row>
    <row r="15" spans="1:4" ht="13.5">
      <c r="A15" s="50"/>
      <c r="B15" s="51" t="s">
        <v>32</v>
      </c>
      <c r="C15" s="52" t="s">
        <v>70</v>
      </c>
      <c r="D15" s="56">
        <v>100</v>
      </c>
    </row>
    <row r="16" spans="1:4" ht="13.5">
      <c r="A16" s="50"/>
      <c r="B16" s="51" t="s">
        <v>33</v>
      </c>
      <c r="C16" s="52" t="s">
        <v>70</v>
      </c>
      <c r="D16" s="56">
        <v>100</v>
      </c>
    </row>
    <row r="17" spans="1:4" ht="13.5">
      <c r="A17" s="50"/>
      <c r="B17" s="51" t="s">
        <v>34</v>
      </c>
      <c r="C17" s="52" t="s">
        <v>70</v>
      </c>
      <c r="D17" s="56">
        <v>100</v>
      </c>
    </row>
    <row r="18" spans="1:4" ht="13.5">
      <c r="A18" s="50"/>
      <c r="B18" s="51" t="s">
        <v>35</v>
      </c>
      <c r="C18" s="52" t="s">
        <v>70</v>
      </c>
      <c r="D18" s="56">
        <v>100</v>
      </c>
    </row>
    <row r="19" spans="1:4" ht="13.5">
      <c r="A19" s="50"/>
      <c r="B19" s="51" t="s">
        <v>36</v>
      </c>
      <c r="C19" s="52" t="s">
        <v>70</v>
      </c>
      <c r="D19" s="56">
        <v>100</v>
      </c>
    </row>
    <row r="20" spans="1:4" ht="13.5">
      <c r="A20" s="50"/>
      <c r="B20" s="51"/>
      <c r="C20" s="52"/>
      <c r="D20" s="56"/>
    </row>
    <row r="21" spans="1:4" ht="13.5">
      <c r="A21" s="50"/>
      <c r="C21" s="39"/>
      <c r="D21" s="56"/>
    </row>
    <row r="22" spans="1:4">
      <c r="A22" s="53">
        <v>2</v>
      </c>
      <c r="B22" s="48" t="s">
        <v>105</v>
      </c>
      <c r="C22" s="54"/>
      <c r="D22" s="57"/>
    </row>
    <row r="23" spans="1:4" ht="13.5">
      <c r="A23" s="50"/>
      <c r="B23" s="51" t="s">
        <v>17</v>
      </c>
      <c r="C23" s="52" t="s">
        <v>71</v>
      </c>
      <c r="D23" s="62">
        <v>12949708</v>
      </c>
    </row>
    <row r="24" spans="1:4" ht="13.5">
      <c r="A24" s="50"/>
      <c r="C24" s="52"/>
      <c r="D24" s="56"/>
    </row>
    <row r="25" spans="1:4" ht="13.5">
      <c r="A25" s="50"/>
      <c r="C25" s="39"/>
      <c r="D25" s="56"/>
    </row>
    <row r="26" spans="1:4">
      <c r="A26" s="53">
        <v>3</v>
      </c>
      <c r="B26" s="48" t="s">
        <v>106</v>
      </c>
      <c r="C26" s="54"/>
      <c r="D26" s="57"/>
    </row>
    <row r="27" spans="1:4" ht="13.5">
      <c r="A27" s="50"/>
      <c r="B27" s="51" t="s">
        <v>18</v>
      </c>
      <c r="C27" s="52" t="s">
        <v>72</v>
      </c>
      <c r="D27" s="56">
        <v>195</v>
      </c>
    </row>
    <row r="28" spans="1:4" ht="13.5">
      <c r="A28" s="50"/>
      <c r="C28" s="52"/>
      <c r="D28" s="56"/>
    </row>
    <row r="29" spans="1:4" ht="13.5">
      <c r="A29" s="50"/>
      <c r="C29" s="39"/>
      <c r="D29" s="56"/>
    </row>
    <row r="30" spans="1:4">
      <c r="A30" s="53">
        <v>4</v>
      </c>
      <c r="B30" s="48" t="s">
        <v>107</v>
      </c>
      <c r="C30" s="54"/>
      <c r="D30" s="57"/>
    </row>
    <row r="31" spans="1:4">
      <c r="A31" s="53"/>
      <c r="B31" s="51" t="s">
        <v>21</v>
      </c>
      <c r="C31" s="52" t="s">
        <v>73</v>
      </c>
      <c r="D31" s="59">
        <v>119281</v>
      </c>
    </row>
    <row r="32" spans="1:4">
      <c r="A32" s="53"/>
      <c r="B32" s="51" t="s">
        <v>29</v>
      </c>
      <c r="C32" s="52" t="s">
        <v>73</v>
      </c>
      <c r="D32" s="59">
        <v>640615</v>
      </c>
    </row>
    <row r="33" spans="1:4">
      <c r="A33" s="53"/>
      <c r="B33" s="51" t="s">
        <v>30</v>
      </c>
      <c r="C33" s="52" t="s">
        <v>73</v>
      </c>
      <c r="D33" s="59">
        <v>670311</v>
      </c>
    </row>
    <row r="34" spans="1:4">
      <c r="A34" s="53"/>
      <c r="B34" s="51" t="s">
        <v>37</v>
      </c>
      <c r="C34" s="52" t="s">
        <v>74</v>
      </c>
      <c r="D34" s="59">
        <v>5964</v>
      </c>
    </row>
    <row r="35" spans="1:4">
      <c r="A35" s="53"/>
      <c r="B35" s="51" t="s">
        <v>33</v>
      </c>
      <c r="C35" s="52" t="s">
        <v>73</v>
      </c>
      <c r="D35" s="59">
        <v>223567</v>
      </c>
    </row>
    <row r="36" spans="1:4">
      <c r="A36" s="53"/>
      <c r="B36" s="51" t="s">
        <v>38</v>
      </c>
      <c r="C36" s="52" t="s">
        <v>73</v>
      </c>
      <c r="D36" s="59">
        <v>112108</v>
      </c>
    </row>
    <row r="37" spans="1:4">
      <c r="A37" s="53"/>
      <c r="B37" s="51" t="s">
        <v>39</v>
      </c>
      <c r="C37" s="52" t="s">
        <v>73</v>
      </c>
      <c r="D37" s="59">
        <v>162177</v>
      </c>
    </row>
    <row r="38" spans="1:4">
      <c r="A38" s="53"/>
      <c r="B38" s="51" t="s">
        <v>40</v>
      </c>
      <c r="C38" s="52" t="s">
        <v>73</v>
      </c>
      <c r="D38" s="59">
        <v>206291</v>
      </c>
    </row>
    <row r="39" spans="1:4">
      <c r="A39" s="53"/>
      <c r="B39" s="51" t="s">
        <v>41</v>
      </c>
      <c r="C39" s="52" t="s">
        <v>25</v>
      </c>
      <c r="D39" s="56" t="s">
        <v>25</v>
      </c>
    </row>
    <row r="40" spans="1:4">
      <c r="A40" s="53"/>
      <c r="B40" s="51" t="s">
        <v>42</v>
      </c>
      <c r="C40" s="52" t="s">
        <v>25</v>
      </c>
      <c r="D40" s="56" t="s">
        <v>25</v>
      </c>
    </row>
    <row r="41" spans="1:4">
      <c r="A41" s="53"/>
      <c r="B41" s="51"/>
      <c r="C41" s="54"/>
      <c r="D41" s="57"/>
    </row>
    <row r="42" spans="1:4">
      <c r="A42" s="53"/>
      <c r="B42" s="48"/>
      <c r="C42" s="54"/>
      <c r="D42" s="57"/>
    </row>
    <row r="43" spans="1:4">
      <c r="A43" s="53">
        <v>5</v>
      </c>
      <c r="B43" s="48" t="s">
        <v>108</v>
      </c>
      <c r="C43" s="54"/>
      <c r="D43" s="57"/>
    </row>
    <row r="44" spans="1:4">
      <c r="A44" s="53"/>
      <c r="B44" s="51" t="s">
        <v>43</v>
      </c>
      <c r="C44" s="52" t="s">
        <v>75</v>
      </c>
      <c r="D44" s="59">
        <v>14769</v>
      </c>
    </row>
    <row r="45" spans="1:4">
      <c r="A45" s="53"/>
      <c r="B45" s="51" t="s">
        <v>44</v>
      </c>
      <c r="C45" s="52" t="s">
        <v>26</v>
      </c>
      <c r="D45" s="56" t="s">
        <v>26</v>
      </c>
    </row>
    <row r="46" spans="1:4">
      <c r="A46" s="53"/>
      <c r="B46" s="51"/>
      <c r="C46" s="52"/>
      <c r="D46" s="56"/>
    </row>
    <row r="47" spans="1:4">
      <c r="A47" s="53"/>
      <c r="B47" s="55"/>
      <c r="C47" s="54"/>
      <c r="D47" s="57"/>
    </row>
    <row r="48" spans="1:4">
      <c r="A48" s="53">
        <v>6</v>
      </c>
      <c r="B48" s="48" t="s">
        <v>109</v>
      </c>
      <c r="C48" s="54"/>
      <c r="D48" s="57"/>
    </row>
    <row r="49" spans="1:4">
      <c r="A49" s="53"/>
      <c r="B49" s="51" t="s">
        <v>45</v>
      </c>
      <c r="C49" s="52" t="s">
        <v>76</v>
      </c>
      <c r="D49" s="59">
        <v>53538</v>
      </c>
    </row>
    <row r="50" spans="1:4">
      <c r="A50" s="53"/>
      <c r="B50" s="55"/>
      <c r="C50" s="54"/>
      <c r="D50" s="57"/>
    </row>
    <row r="51" spans="1:4">
      <c r="A51" s="53"/>
      <c r="B51" s="55"/>
      <c r="C51" s="54"/>
      <c r="D51" s="57"/>
    </row>
    <row r="52" spans="1:4">
      <c r="A52" s="53">
        <v>7</v>
      </c>
      <c r="B52" s="48" t="s">
        <v>110</v>
      </c>
      <c r="C52" s="54"/>
      <c r="D52" s="57"/>
    </row>
    <row r="53" spans="1:4">
      <c r="A53" s="53"/>
      <c r="B53" s="51" t="s">
        <v>46</v>
      </c>
      <c r="C53" s="52" t="s">
        <v>77</v>
      </c>
      <c r="D53" s="59">
        <v>39730</v>
      </c>
    </row>
    <row r="54" spans="1:4">
      <c r="A54" s="53"/>
      <c r="C54" s="52"/>
      <c r="D54" s="59"/>
    </row>
    <row r="55" spans="1:4">
      <c r="A55" s="53"/>
      <c r="B55" s="55"/>
      <c r="C55" s="54"/>
      <c r="D55" s="60"/>
    </row>
    <row r="56" spans="1:4">
      <c r="A56" s="53">
        <v>8</v>
      </c>
      <c r="B56" s="48" t="s">
        <v>111</v>
      </c>
      <c r="C56" s="54"/>
      <c r="D56" s="60"/>
    </row>
    <row r="57" spans="1:4">
      <c r="A57" s="53"/>
      <c r="B57" s="51" t="s">
        <v>47</v>
      </c>
      <c r="C57" s="52" t="s">
        <v>78</v>
      </c>
      <c r="D57" s="59">
        <v>249</v>
      </c>
    </row>
    <row r="58" spans="1:4">
      <c r="A58" s="53"/>
      <c r="B58" s="51"/>
      <c r="C58" s="52"/>
      <c r="D58" s="56"/>
    </row>
    <row r="59" spans="1:4">
      <c r="A59" s="53"/>
      <c r="B59" s="55"/>
      <c r="C59" s="54"/>
      <c r="D59" s="57"/>
    </row>
    <row r="60" spans="1:4">
      <c r="A60" s="53">
        <v>9</v>
      </c>
      <c r="B60" s="48" t="s">
        <v>112</v>
      </c>
      <c r="C60" s="54"/>
      <c r="D60" s="57"/>
    </row>
    <row r="61" spans="1:4" ht="27.75">
      <c r="A61" s="53"/>
      <c r="B61" s="51" t="s">
        <v>48</v>
      </c>
      <c r="C61" s="52" t="s">
        <v>79</v>
      </c>
      <c r="D61" s="59">
        <v>1760</v>
      </c>
    </row>
    <row r="62" spans="1:4">
      <c r="A62" s="53"/>
      <c r="B62" s="51" t="s">
        <v>49</v>
      </c>
      <c r="C62" s="52" t="s">
        <v>80</v>
      </c>
      <c r="D62" s="59">
        <v>514112.89999999997</v>
      </c>
    </row>
    <row r="63" spans="1:4">
      <c r="A63" s="53"/>
      <c r="B63" s="51" t="s">
        <v>50</v>
      </c>
      <c r="C63" s="52" t="s">
        <v>81</v>
      </c>
      <c r="D63" s="59">
        <v>149740</v>
      </c>
    </row>
    <row r="64" spans="1:4">
      <c r="A64" s="53"/>
      <c r="B64" s="51" t="s">
        <v>51</v>
      </c>
      <c r="C64" s="52" t="s">
        <v>82</v>
      </c>
      <c r="D64" s="59">
        <v>49150.323000000004</v>
      </c>
    </row>
    <row r="65" spans="1:4">
      <c r="A65" s="53"/>
      <c r="B65" s="51" t="s">
        <v>52</v>
      </c>
      <c r="C65" s="52" t="s">
        <v>25</v>
      </c>
      <c r="D65" s="56" t="s">
        <v>25</v>
      </c>
    </row>
    <row r="66" spans="1:4">
      <c r="A66" s="53"/>
      <c r="C66" s="52"/>
      <c r="D66" s="56"/>
    </row>
    <row r="67" spans="1:4">
      <c r="A67" s="53"/>
      <c r="B67" s="55"/>
      <c r="C67" s="54"/>
      <c r="D67" s="57"/>
    </row>
    <row r="68" spans="1:4">
      <c r="A68" s="53">
        <v>10</v>
      </c>
      <c r="B68" s="48" t="s">
        <v>113</v>
      </c>
      <c r="C68" s="54"/>
      <c r="D68" s="57"/>
    </row>
    <row r="69" spans="1:4">
      <c r="A69" s="53"/>
      <c r="B69" s="51" t="s">
        <v>53</v>
      </c>
      <c r="C69" s="52" t="s">
        <v>83</v>
      </c>
      <c r="D69" s="59">
        <v>10260095</v>
      </c>
    </row>
    <row r="70" spans="1:4">
      <c r="A70" s="53"/>
      <c r="B70" s="51" t="s">
        <v>54</v>
      </c>
      <c r="C70" s="52" t="s">
        <v>84</v>
      </c>
      <c r="D70" s="59">
        <v>503820</v>
      </c>
    </row>
    <row r="71" spans="1:4">
      <c r="A71" s="53"/>
      <c r="B71" s="51" t="s">
        <v>55</v>
      </c>
      <c r="C71" s="52" t="s">
        <v>25</v>
      </c>
      <c r="D71" s="56" t="s">
        <v>25</v>
      </c>
    </row>
    <row r="72" spans="1:4">
      <c r="A72" s="53"/>
      <c r="B72" s="51" t="s">
        <v>25</v>
      </c>
      <c r="C72" s="52" t="s">
        <v>25</v>
      </c>
      <c r="D72" s="56" t="s">
        <v>25</v>
      </c>
    </row>
    <row r="73" spans="1:4">
      <c r="D73" s="58"/>
    </row>
    <row r="74" spans="1:4">
      <c r="D74" s="58"/>
    </row>
    <row r="75" spans="1:4">
      <c r="A75" s="53">
        <v>11</v>
      </c>
      <c r="B75" s="48" t="s">
        <v>114</v>
      </c>
      <c r="D75" s="58"/>
    </row>
    <row r="76" spans="1:4" ht="13.5">
      <c r="B76" s="51" t="s">
        <v>56</v>
      </c>
      <c r="C76" s="52" t="s">
        <v>85</v>
      </c>
      <c r="D76" s="59">
        <v>15091702</v>
      </c>
    </row>
    <row r="77" spans="1:4" ht="13.5">
      <c r="B77" s="51" t="s">
        <v>57</v>
      </c>
      <c r="C77" s="52" t="s">
        <v>86</v>
      </c>
      <c r="D77" s="62">
        <v>5762018.8726499984</v>
      </c>
    </row>
    <row r="78" spans="1:4" ht="13.5">
      <c r="B78" s="51" t="s">
        <v>25</v>
      </c>
      <c r="C78" s="52" t="s">
        <v>25</v>
      </c>
      <c r="D78" s="56" t="s">
        <v>25</v>
      </c>
    </row>
    <row r="79" spans="1:4">
      <c r="D79" s="58"/>
    </row>
    <row r="80" spans="1:4">
      <c r="D80" s="58"/>
    </row>
    <row r="81" spans="1:4">
      <c r="A81" s="53">
        <v>12</v>
      </c>
      <c r="B81" s="48" t="s">
        <v>115</v>
      </c>
      <c r="D81" s="58"/>
    </row>
    <row r="82" spans="1:4">
      <c r="A82" s="53"/>
      <c r="B82" s="51" t="s">
        <v>58</v>
      </c>
      <c r="C82" s="52" t="s">
        <v>87</v>
      </c>
      <c r="D82" s="59">
        <v>22738</v>
      </c>
    </row>
    <row r="83" spans="1:4">
      <c r="A83" s="53"/>
      <c r="B83" s="51" t="s">
        <v>59</v>
      </c>
      <c r="C83" s="52" t="s">
        <v>85</v>
      </c>
      <c r="D83" s="59">
        <v>95835</v>
      </c>
    </row>
    <row r="84" spans="1:4">
      <c r="A84" s="53"/>
      <c r="B84" s="51" t="s">
        <v>60</v>
      </c>
      <c r="C84" s="52" t="s">
        <v>27</v>
      </c>
      <c r="D84" s="56">
        <v>100</v>
      </c>
    </row>
    <row r="85" spans="1:4">
      <c r="A85" s="53"/>
      <c r="B85" s="51" t="s">
        <v>61</v>
      </c>
      <c r="C85" s="52" t="s">
        <v>88</v>
      </c>
      <c r="D85" s="62">
        <v>1543119754.05</v>
      </c>
    </row>
    <row r="86" spans="1:4">
      <c r="A86" s="53"/>
      <c r="B86" s="51" t="s">
        <v>62</v>
      </c>
      <c r="C86" s="52" t="s">
        <v>25</v>
      </c>
      <c r="D86" s="56" t="s">
        <v>25</v>
      </c>
    </row>
    <row r="87" spans="1:4">
      <c r="A87" s="53"/>
      <c r="B87" s="51" t="s">
        <v>25</v>
      </c>
      <c r="C87" s="52" t="s">
        <v>25</v>
      </c>
      <c r="D87" s="56" t="s">
        <v>25</v>
      </c>
    </row>
    <row r="88" spans="1:4">
      <c r="D88" s="58"/>
    </row>
    <row r="89" spans="1:4">
      <c r="D89" s="58"/>
    </row>
    <row r="90" spans="1:4">
      <c r="A90" s="53">
        <v>13</v>
      </c>
      <c r="B90" s="48" t="s">
        <v>116</v>
      </c>
      <c r="D90" s="58"/>
    </row>
    <row r="91" spans="1:4" ht="13.5">
      <c r="B91" s="51" t="s">
        <v>63</v>
      </c>
      <c r="C91" s="52" t="s">
        <v>89</v>
      </c>
      <c r="D91" s="62">
        <v>8977693617.7600002</v>
      </c>
    </row>
    <row r="92" spans="1:4">
      <c r="D92" s="58"/>
    </row>
    <row r="93" spans="1:4">
      <c r="D93" s="58"/>
    </row>
    <row r="94" spans="1:4">
      <c r="A94" s="53">
        <v>14</v>
      </c>
      <c r="B94" s="48" t="s">
        <v>117</v>
      </c>
      <c r="D94" s="58"/>
    </row>
    <row r="95" spans="1:4" ht="13.5">
      <c r="B95" s="51" t="s">
        <v>64</v>
      </c>
      <c r="C95" s="52" t="s">
        <v>90</v>
      </c>
      <c r="D95" s="59">
        <v>3453.5</v>
      </c>
    </row>
    <row r="96" spans="1:4" ht="13.5">
      <c r="B96" s="51" t="s">
        <v>65</v>
      </c>
      <c r="C96" s="52" t="s">
        <v>90</v>
      </c>
      <c r="D96" s="59">
        <v>9668.5</v>
      </c>
    </row>
    <row r="97" spans="1:4" ht="13.5">
      <c r="B97" s="51" t="s">
        <v>25</v>
      </c>
      <c r="C97" s="52" t="s">
        <v>25</v>
      </c>
      <c r="D97" s="56" t="s">
        <v>25</v>
      </c>
    </row>
    <row r="98" spans="1:4">
      <c r="D98" s="58"/>
    </row>
    <row r="99" spans="1:4">
      <c r="D99" s="58"/>
    </row>
    <row r="100" spans="1:4">
      <c r="A100" s="53">
        <v>15</v>
      </c>
      <c r="B100" s="48" t="s">
        <v>118</v>
      </c>
      <c r="D100" s="58"/>
    </row>
    <row r="101" spans="1:4" ht="13.5">
      <c r="B101" s="51" t="s">
        <v>66</v>
      </c>
      <c r="C101" s="52" t="s">
        <v>91</v>
      </c>
      <c r="D101" s="62">
        <v>2256311.4400000004</v>
      </c>
    </row>
    <row r="102" spans="1:4" ht="13.5">
      <c r="B102" s="51" t="s">
        <v>67</v>
      </c>
      <c r="C102" s="52" t="s">
        <v>27</v>
      </c>
      <c r="D102" s="56">
        <v>100</v>
      </c>
    </row>
    <row r="103" spans="1:4" ht="13.5">
      <c r="B103" s="51" t="s">
        <v>68</v>
      </c>
      <c r="C103" s="52" t="s">
        <v>25</v>
      </c>
      <c r="D103" s="56" t="s">
        <v>25</v>
      </c>
    </row>
    <row r="104" spans="1:4" ht="13.5">
      <c r="B104" s="51"/>
      <c r="C104" s="52"/>
      <c r="D104" s="56"/>
    </row>
    <row r="105" spans="1:4">
      <c r="D105" s="58"/>
    </row>
    <row r="106" spans="1:4">
      <c r="A106" s="53">
        <v>16</v>
      </c>
      <c r="B106" s="48" t="s">
        <v>119</v>
      </c>
      <c r="D106" s="58"/>
    </row>
    <row r="107" spans="1:4" ht="13.5">
      <c r="B107" s="51" t="s">
        <v>21</v>
      </c>
      <c r="C107" s="52" t="s">
        <v>73</v>
      </c>
      <c r="D107" s="59">
        <v>119281</v>
      </c>
    </row>
    <row r="108" spans="1:4" ht="13.5">
      <c r="B108" s="51" t="s">
        <v>29</v>
      </c>
      <c r="C108" s="52" t="s">
        <v>73</v>
      </c>
      <c r="D108" s="59">
        <v>631574</v>
      </c>
    </row>
    <row r="109" spans="1:4" ht="13.5">
      <c r="B109" s="51" t="s">
        <v>30</v>
      </c>
      <c r="C109" s="52" t="s">
        <v>73</v>
      </c>
      <c r="D109" s="59">
        <v>641428</v>
      </c>
    </row>
    <row r="110" spans="1:4" ht="13.5">
      <c r="B110" s="51" t="s">
        <v>37</v>
      </c>
      <c r="C110" s="52" t="s">
        <v>92</v>
      </c>
      <c r="D110" s="59">
        <v>5787</v>
      </c>
    </row>
    <row r="111" spans="1:4" ht="13.5">
      <c r="B111" s="51" t="s">
        <v>40</v>
      </c>
      <c r="C111" s="52" t="s">
        <v>25</v>
      </c>
      <c r="D111" s="56" t="s">
        <v>25</v>
      </c>
    </row>
    <row r="112" spans="1:4" ht="27">
      <c r="B112" s="51" t="s">
        <v>69</v>
      </c>
      <c r="C112" s="52" t="s">
        <v>27</v>
      </c>
      <c r="D112" s="56" t="s">
        <v>27</v>
      </c>
    </row>
  </sheetData>
  <printOptions horizontalCentered="1"/>
  <pageMargins left="1" right="1" top="2.5" bottom="1" header="0.3" footer="0.3"/>
  <pageSetup scale="53" fitToHeight="4" orientation="portrait" horizontalDpi="1200" verticalDpi="120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 of Allocated Costs</vt:lpstr>
      <vt:lpstr>Schedule of Fixed Costs</vt:lpstr>
      <vt:lpstr>Schedule of Departmental Costs</vt:lpstr>
      <vt:lpstr>Allocation Basis Summary</vt:lpstr>
      <vt:lpstr>'Allocation Basis Summary'!Print_Area</vt:lpstr>
      <vt:lpstr>'Schedule of Departmental Costs'!Print_Area</vt:lpstr>
      <vt:lpstr>'Schedule of Fixed Costs'!Print_Area</vt:lpstr>
      <vt:lpstr>'Summary of Allocated Costs'!Print_Area</vt:lpstr>
      <vt:lpstr>'Allocation Basis Summary'!Print_Titles</vt:lpstr>
      <vt:lpstr>'Schedule of Departmental Costs'!Print_Titles</vt:lpstr>
      <vt:lpstr>'Schedule of Fixed Costs'!Print_Titles</vt:lpstr>
      <vt:lpstr>'Summary of Allocated Costs'!Print_Titles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user_account</dc:creator>
  <cp:lastModifiedBy>mcaraher</cp:lastModifiedBy>
  <cp:lastPrinted>2012-03-15T15:59:20Z</cp:lastPrinted>
  <dcterms:created xsi:type="dcterms:W3CDTF">2004-07-08T20:56:35Z</dcterms:created>
  <dcterms:modified xsi:type="dcterms:W3CDTF">2013-03-11T18:55:34Z</dcterms:modified>
</cp:coreProperties>
</file>