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ummary of Allocated Costs" sheetId="1" r:id="rId1"/>
    <sheet name="Schedule of Fixed Costs" sheetId="2" r:id="rId2"/>
    <sheet name="Schedule of Departmental Costs" sheetId="3" r:id="rId3"/>
    <sheet name="sumary" sheetId="4" r:id="rId4"/>
  </sheets>
  <externalReferences>
    <externalReference r:id="rId7"/>
    <externalReference r:id="rId8"/>
    <externalReference r:id="rId9"/>
    <externalReference r:id="rId10"/>
  </externalReferences>
  <definedNames>
    <definedName name="\a" localSheetId="3">'[2]Schedule 2 Equip Use Charge'!#REF!</definedName>
    <definedName name="\a">'[2]Schedule 2 Equip Use Charge'!#REF!</definedName>
    <definedName name="_Key1" localSheetId="3" hidden="1">'[4]Projects'!#REF!</definedName>
    <definedName name="_Key1" hidden="1">'[4]Projects'!#REF!</definedName>
    <definedName name="_Order1" hidden="1">255</definedName>
    <definedName name="double\">'[3]Schedule 1 Building Use Charge'!$B$93:$B$94</definedName>
    <definedName name="NvsAnswerCol">"[Drill1]APVCHR!$A$5:$A$251"</definedName>
    <definedName name="NvsASD">"V2006-06-30"</definedName>
    <definedName name="NvsAutoDrillOk">"VN"</definedName>
    <definedName name="NvsElapsedTime">0.00299768518016208</definedName>
    <definedName name="NvsEndTime">38973.4481944444</definedName>
    <definedName name="NvsInstLang">"VENG"</definedName>
    <definedName name="NvsInstSpec">"%,LACTUALS,SYTD,FACCOUNT,TACCTROLLUP,NMAINT_REPAIRS,FPROGRAM_CODE,V39035"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rentRef">"[STINDGL_210_739035.xls]Sheet1!$C$37"</definedName>
    <definedName name="NvsReqBU">"V00061"</definedName>
    <definedName name="NvsReqBUOnly">"VY"</definedName>
    <definedName name="NvsTransLed">"VN"</definedName>
    <definedName name="NvsTreeASD">"V2006-06-30"</definedName>
    <definedName name="_xlnm.Print_Area" localSheetId="2">'Schedule of Departmental Costs'!$D$4:$N$27</definedName>
    <definedName name="_xlnm.Print_Area" localSheetId="1">'Schedule of Fixed Costs'!$B$6:$N$145</definedName>
    <definedName name="_xlnm.Print_Area" localSheetId="3">'sumary'!$E$4:$EM$6</definedName>
    <definedName name="_xlnm.Print_Area" localSheetId="0">'Summary of Allocated Costs'!$E$4:$EM$33</definedName>
    <definedName name="_xlnm.Print_Titles" localSheetId="2">'Schedule of Departmental Costs'!$B:$B</definedName>
    <definedName name="_xlnm.Print_Titles" localSheetId="1">'Schedule of Fixed Costs'!$3:$5</definedName>
    <definedName name="_xlnm.Print_Titles" localSheetId="3">'sumary'!$B:$B</definedName>
    <definedName name="_xlnm.Print_Titles" localSheetId="0">'Summary of Allocated Costs'!$B:$B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<sst xmlns="http://schemas.openxmlformats.org/spreadsheetml/2006/main" count="485" uniqueCount="176">
  <si>
    <t>Central Service Departments</t>
  </si>
  <si>
    <t>Grantee Departments</t>
  </si>
  <si>
    <t>Dept No</t>
  </si>
  <si>
    <t>Total Allocated Costs</t>
  </si>
  <si>
    <t>061 MAIL</t>
  </si>
  <si>
    <t>061 MOTOR POOL</t>
  </si>
  <si>
    <t>061 PRINTING</t>
  </si>
  <si>
    <t>061 STATIONARY STORES</t>
  </si>
  <si>
    <t>Final Costs</t>
  </si>
  <si>
    <t>Fixed Costs</t>
  </si>
  <si>
    <t>Grantee Department</t>
  </si>
  <si>
    <t>Disallowed / Capitalized</t>
  </si>
  <si>
    <t>Total Allocated Cost</t>
  </si>
  <si>
    <t>Central Service Department</t>
  </si>
  <si>
    <t>Expenditures</t>
  </si>
  <si>
    <t>Cost Adjustments</t>
  </si>
  <si>
    <t>Direct Billings</t>
  </si>
  <si>
    <t>Carry Forward</t>
  </si>
  <si>
    <t>Actual Costs with Carry Forward</t>
  </si>
  <si>
    <t>Cost with Carry Forward</t>
  </si>
  <si>
    <t>Total Allocated Costs with Carry Forward</t>
  </si>
  <si>
    <t>Incoming Costs Allocated to Genral Government</t>
  </si>
  <si>
    <t>061 Aviation Rotary Fund</t>
  </si>
  <si>
    <t xml:space="preserve">003 HOUSE                               </t>
  </si>
  <si>
    <t xml:space="preserve">004 SENATE                              </t>
  </si>
  <si>
    <t xml:space="preserve">015 LOBBY REG COMM                      </t>
  </si>
  <si>
    <t xml:space="preserve">017 LSA                                 </t>
  </si>
  <si>
    <t xml:space="preserve">022 SUPREME COURT                       </t>
  </si>
  <si>
    <t xml:space="preserve">023 APPEALS                             </t>
  </si>
  <si>
    <t xml:space="preserve">024 CLERK                               </t>
  </si>
  <si>
    <t xml:space="preserve">026 JUDICIAL CTR                        </t>
  </si>
  <si>
    <t xml:space="preserve">028 TAX COURT                           </t>
  </si>
  <si>
    <t xml:space="preserve">030 GOVERNOR                            </t>
  </si>
  <si>
    <t xml:space="preserve">032 ICJI                                </t>
  </si>
  <si>
    <t xml:space="preserve">035 GOV CNCL DISB                       </t>
  </si>
  <si>
    <t>036 Dept of Agriculture</t>
  </si>
  <si>
    <t xml:space="preserve">038 Lt Governor                         </t>
  </si>
  <si>
    <t xml:space="preserve">039 PA Council                          </t>
  </si>
  <si>
    <t xml:space="preserve">040 SECRETARY OF ST                     </t>
  </si>
  <si>
    <t xml:space="preserve">041 HAZARDOUS WASTE                     </t>
  </si>
  <si>
    <t xml:space="preserve">042 VLNTRY ACTION                       </t>
  </si>
  <si>
    <t xml:space="preserve">044 PROT &amp; ADV COMM                     </t>
  </si>
  <si>
    <t xml:space="preserve">058 TBACO USE PRV BD                    </t>
  </si>
  <si>
    <t xml:space="preserve">059 INTELENET                            </t>
  </si>
  <si>
    <t xml:space="preserve">061 MAIL                                </t>
  </si>
  <si>
    <t xml:space="preserve">061 MOTOR POOL                          </t>
  </si>
  <si>
    <t xml:space="preserve">061 PRINTING                            </t>
  </si>
  <si>
    <t xml:space="preserve">061 STATIONARY STORES                   </t>
  </si>
  <si>
    <t xml:space="preserve">063 ELECTION BD                         </t>
  </si>
  <si>
    <t xml:space="preserve">064 PUBLIC ACCESS CNSLR                 </t>
  </si>
  <si>
    <t>067 Office of Technology</t>
  </si>
  <si>
    <t xml:space="preserve">070 SPD - HEALTH INS                    </t>
  </si>
  <si>
    <t xml:space="preserve">071 SPD - DISABILITY                    </t>
  </si>
  <si>
    <t xml:space="preserve">072 PERF                                </t>
  </si>
  <si>
    <t>075 Inspector General</t>
  </si>
  <si>
    <t xml:space="preserve">080 BD OF ACCOUNTS                      </t>
  </si>
  <si>
    <t>081 Office of the Inspector General</t>
  </si>
  <si>
    <t xml:space="preserve">090 REVENUE                             </t>
  </si>
  <si>
    <t xml:space="preserve">100 STATE POLICE                        </t>
  </si>
  <si>
    <t xml:space="preserve">102 LAW ENFCT ACDY                      </t>
  </si>
  <si>
    <t xml:space="preserve">105 CIVIL DEFENSE                       </t>
  </si>
  <si>
    <t xml:space="preserve">110 ADJ GENERAL                         </t>
  </si>
  <si>
    <t xml:space="preserve">160 VET AFFAIRS                         </t>
  </si>
  <si>
    <t xml:space="preserve">190 GAMING                              </t>
  </si>
  <si>
    <t xml:space="preserve">195 GAMING RSRCH                        </t>
  </si>
  <si>
    <t xml:space="preserve">200 URC                                 </t>
  </si>
  <si>
    <t xml:space="preserve">205 UCC                                 </t>
  </si>
  <si>
    <t xml:space="preserve">208 FIN INSTITUTIONS                    </t>
  </si>
  <si>
    <t xml:space="preserve">210 INSURANCE                           </t>
  </si>
  <si>
    <t xml:space="preserve">215 Lcl Govt Fin                        </t>
  </si>
  <si>
    <t xml:space="preserve">217 TAX REVIEW                          </t>
  </si>
  <si>
    <t xml:space="preserve">220 WORKERS COMP BD                     </t>
  </si>
  <si>
    <t xml:space="preserve">225 LABOR                               </t>
  </si>
  <si>
    <t xml:space="preserve">230 ALCOHOL &amp; TOBACCO                   </t>
  </si>
  <si>
    <t xml:space="preserve">235 BMV                                 </t>
  </si>
  <si>
    <t xml:space="preserve">245 PROF STDS BD                        </t>
  </si>
  <si>
    <t xml:space="preserve">250 PROF LIC AGY                        </t>
  </si>
  <si>
    <t xml:space="preserve">258 CIVIL RIGHTS                        </t>
  </si>
  <si>
    <t>260 IN Economic Development Corp</t>
  </si>
  <si>
    <t>261 IN Finance Authority</t>
  </si>
  <si>
    <t xml:space="preserve">262 PORT COMM                           </t>
  </si>
  <si>
    <t>263 HOUSING &amp; COMMUNITY DEV AUTH</t>
  </si>
  <si>
    <t xml:space="preserve">265 HORSE RACING                        </t>
  </si>
  <si>
    <t xml:space="preserve">275 HLTH PRF SRVC                       </t>
  </si>
  <si>
    <t xml:space="preserve">285 PUBLIC SAFETY                       </t>
  </si>
  <si>
    <t xml:space="preserve">286 INTGRTD PUB SFTY                    </t>
  </si>
  <si>
    <t xml:space="preserve">300 DNR                                 </t>
  </si>
  <si>
    <t xml:space="preserve">305 FIRE &amp; BLDG                         </t>
  </si>
  <si>
    <t xml:space="preserve">310 WHITE RIVER                         </t>
  </si>
  <si>
    <t xml:space="preserve">315 WAR MEMORIALS                       </t>
  </si>
  <si>
    <t xml:space="preserve">340 BMVC                                </t>
  </si>
  <si>
    <t xml:space="preserve">351 Animal Health                       </t>
  </si>
  <si>
    <t>385 IN Dept of Homeland Security</t>
  </si>
  <si>
    <t xml:space="preserve">400 HEALTH                              </t>
  </si>
  <si>
    <t xml:space="preserve">405 FSSA ADMIN                          </t>
  </si>
  <si>
    <t xml:space="preserve">410 FSSA - DMHA                         </t>
  </si>
  <si>
    <t xml:space="preserve">415 PSY CHILD CENTER                    </t>
  </si>
  <si>
    <t xml:space="preserve">420 CENTRAL STATE                       </t>
  </si>
  <si>
    <t xml:space="preserve">425 EVANSVILLE                          </t>
  </si>
  <si>
    <t xml:space="preserve">430 MADISON                             </t>
  </si>
  <si>
    <t xml:space="preserve">435 LOGANSPORT                          </t>
  </si>
  <si>
    <t xml:space="preserve">440 RICHMOND                            </t>
  </si>
  <si>
    <t xml:space="preserve">450 LARUE CARTER                        </t>
  </si>
  <si>
    <t xml:space="preserve">460 NEW CASTLE                          </t>
  </si>
  <si>
    <t xml:space="preserve">465 FT WAYNE                            </t>
  </si>
  <si>
    <t xml:space="preserve">470 MUSCATATUCK                         </t>
  </si>
  <si>
    <t xml:space="preserve">480 SILVERCREST                         </t>
  </si>
  <si>
    <t xml:space="preserve">490 N INDIANA                           </t>
  </si>
  <si>
    <t xml:space="preserve">495 IDEM                                </t>
  </si>
  <si>
    <t xml:space="preserve">496 ENVIR ADJ                           </t>
  </si>
  <si>
    <t xml:space="preserve">497 FSSA - DDRS                        </t>
  </si>
  <si>
    <t>498 FSSA - Aging</t>
  </si>
  <si>
    <t>500 FSSA - DFR</t>
  </si>
  <si>
    <t>502 Dept of Child Services</t>
  </si>
  <si>
    <t>503 FSSA - OMPP</t>
  </si>
  <si>
    <t xml:space="preserve">505 ED EMP REL                          </t>
  </si>
  <si>
    <t xml:space="preserve">510 DWD                                 </t>
  </si>
  <si>
    <t xml:space="preserve">550 SCH BLIND                           </t>
  </si>
  <si>
    <t xml:space="preserve">560 SCH DEAF                            </t>
  </si>
  <si>
    <t xml:space="preserve">570 Veterans' Home                      </t>
  </si>
  <si>
    <t xml:space="preserve">580 Soldiers &amp; Sailors                  </t>
  </si>
  <si>
    <t xml:space="preserve">605 PUBLIC DEFENDER                     </t>
  </si>
  <si>
    <t xml:space="preserve">610 Pub Def Cncl                        </t>
  </si>
  <si>
    <t xml:space="preserve">615 CORRECTIONS                         </t>
  </si>
  <si>
    <t xml:space="preserve">IDOC FACILITIES                         </t>
  </si>
  <si>
    <t xml:space="preserve">700 EDUCATION                           </t>
  </si>
  <si>
    <t xml:space="preserve">703 PROPRIETARY ED                      </t>
  </si>
  <si>
    <t xml:space="preserve">705 IAC                                 </t>
  </si>
  <si>
    <t xml:space="preserve">710 IVY TECH                            </t>
  </si>
  <si>
    <t xml:space="preserve">715 SSAC                                </t>
  </si>
  <si>
    <t xml:space="preserve">718 SCHOOL LUNCH                        </t>
  </si>
  <si>
    <t xml:space="preserve">719 HIGHER ED                           </t>
  </si>
  <si>
    <t>720 Off of Faith Based &amp; Comm Init</t>
  </si>
  <si>
    <t xml:space="preserve">728 HRIC                                </t>
  </si>
  <si>
    <t xml:space="preserve">730 LIBRARY                             </t>
  </si>
  <si>
    <t xml:space="preserve">735 HIST BUREAU                         </t>
  </si>
  <si>
    <t xml:space="preserve">740 TRF                                 </t>
  </si>
  <si>
    <t>741 NW IN Regional Dev Authority</t>
  </si>
  <si>
    <t xml:space="preserve">750 IU                                  </t>
  </si>
  <si>
    <t xml:space="preserve">760 PURDUE                              </t>
  </si>
  <si>
    <t xml:space="preserve">770 ISU                                 </t>
  </si>
  <si>
    <t xml:space="preserve">775 USI                                 </t>
  </si>
  <si>
    <t xml:space="preserve">780 BALL STATE                          </t>
  </si>
  <si>
    <t xml:space="preserve">790 VINCENNES                           </t>
  </si>
  <si>
    <t xml:space="preserve">800 INDOT                               </t>
  </si>
  <si>
    <t xml:space="preserve">878 FAIR COMMISSION                     </t>
  </si>
  <si>
    <t xml:space="preserve">IHFA                                    </t>
  </si>
  <si>
    <t xml:space="preserve">IDFA                                    </t>
  </si>
  <si>
    <t xml:space="preserve">ITFA                                    </t>
  </si>
  <si>
    <t xml:space="preserve">HISTORICAL SOCIETY                      </t>
  </si>
  <si>
    <t xml:space="preserve">IN BUS MOD &amp; TECH                       </t>
  </si>
  <si>
    <t xml:space="preserve">IN SML BUS DEV CORP                     </t>
  </si>
  <si>
    <t xml:space="preserve">IN BOND BANK                            </t>
  </si>
  <si>
    <t xml:space="preserve">HOOSIER LOTTERY                         </t>
  </si>
  <si>
    <t xml:space="preserve">IN BD OF DEPOSIT                        </t>
  </si>
  <si>
    <t>Economic Development Council</t>
  </si>
  <si>
    <t>IN Health &amp; Education Facilities Financing Auth</t>
  </si>
  <si>
    <t>IN Stadium &amp; Convention Bldg Auth</t>
  </si>
  <si>
    <t xml:space="preserve">ALL OTHER DEPTS                         </t>
  </si>
  <si>
    <t>BUILDING USE CHARGE</t>
  </si>
  <si>
    <t>EQUIPMENT USE CHARGE</t>
  </si>
  <si>
    <t>DEPT OF ADMINISTRATION</t>
  </si>
  <si>
    <t>OPERATIONS DIVISION</t>
  </si>
  <si>
    <t>PUBLIC WORKS</t>
  </si>
  <si>
    <t>PROCUREMENT</t>
  </si>
  <si>
    <t>DEPT OF PERSONNEL</t>
  </si>
  <si>
    <t>EMPLOYEE APPEALS COMMISSION</t>
  </si>
  <si>
    <t>PUBLIC RECORDS COMMISSION</t>
  </si>
  <si>
    <t>TREASURER OF STATE</t>
  </si>
  <si>
    <t>AUDITOR OF STATE</t>
  </si>
  <si>
    <t>OFFICE OF MANAGEMENT AND BUDGET</t>
  </si>
  <si>
    <t>OFFICE OF FEDERAL GRANTS AND PROCUREMENT</t>
  </si>
  <si>
    <t>OFFICE OF THE INSPECTOR GENERAL</t>
  </si>
  <si>
    <t>ATTORNEY GENERAL</t>
  </si>
  <si>
    <t>CAPITOL POLICE</t>
  </si>
  <si>
    <t xml:space="preserve">066 SOBC                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</si>
</sst>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.000_);_(* \(#,##0.000\);_(* &quot;-&quot;??_);_(@_)"/>
    <numFmt numFmtId="166" formatCode="0.0%"/>
    <numFmt numFmtId="167" formatCode="0.000%"/>
    <numFmt numFmtId="168" formatCode="0.0000%"/>
    <numFmt numFmtId="169" formatCode="#,##0.0;\(#,##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General_)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_(* #,##0.0_);_(* \(#,##0.0\);_(* &quot;-&quot;_);_(@_)"/>
    <numFmt numFmtId="177" formatCode="_(* #,##0.00_);_(* \(#,##0.00\);_(* &quot;-&quot;_);_(@_)"/>
    <numFmt numFmtId="178" formatCode="General_);[Red]\-General_)"/>
    <numFmt numFmtId="179" formatCode="0.00%;[Red]\-0.00%"/>
    <numFmt numFmtId="180" formatCode="_(* #,##0.0000_);_(* \(#,##0.0000\);_(* &quot;-&quot;??_);_(@_)"/>
    <numFmt numFmtId="181" formatCode="#,##0.0_);[Red]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(* #,##0.000_);_(* \(#,##0.000\);_(* &quot;-&quot;???_);_(@_)"/>
    <numFmt numFmtId="186" formatCode="_(* #,##0.0000_);_(* \(#,##0.0000\);_(* &quot;-&quot;????_);_(@_)"/>
    <numFmt numFmtId="187" formatCode="0.00000000000000000%"/>
    <numFmt numFmtId="188" formatCode="0.00000%"/>
    <numFmt numFmtId="189" formatCode="mm/dd/yy_)"/>
    <numFmt numFmtId="190" formatCode="_(* #,##0.000000_);_(* \(#,##0.000000\);_(* &quot;-&quot;??????_);_(@_)"/>
    <numFmt numFmtId="191" formatCode="_(* #,##0.000000000_);_(* \(#,##0.000000000\);_(* &quot;-&quot;?????????_);_(@_)"/>
    <numFmt numFmtId="19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2" fontId="1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 vertical="top"/>
    </xf>
    <xf numFmtId="42" fontId="0" fillId="0" borderId="12" xfId="0" applyNumberFormat="1" applyBorder="1" applyAlignment="1">
      <alignment/>
    </xf>
    <xf numFmtId="42" fontId="1" fillId="0" borderId="12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41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42" fontId="0" fillId="0" borderId="13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hn%20L.%20Bower\My%20Documents\A-Work\IN%20OAG\FY%202006\IN%20AG%20FY%202006%20Expenditure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hn%20L.%20Bower\My%20Documents\A-Work\IN%20SWCAP\SWCAP%2008\INSW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NSWCAP96\INSWCA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hn%20L.%20Bower\My%20Documents\A-Work\IN%20SWCAP\SWCAP%2008\Department%20of%20Administration\PROJECTS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FCU indirect rate"/>
      <sheetName val="indirect rates"/>
      <sheetName val="Dept 14 SWCAP"/>
      <sheetName val="Cost Plan functions"/>
      <sheetName val="510100"/>
      <sheetName val="Functional Centers"/>
      <sheetName val="Schedule 14 Atty General Exp"/>
      <sheetName val=" "/>
      <sheetName val="fund centers"/>
      <sheetName val="Chart of Accounts"/>
      <sheetName val="indirect cost rate"/>
      <sheetName val="Schedule 14 Atty General (2)"/>
      <sheetName val="Schedule 14 Atty 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Schedule 1 Building Use Charge"/>
      <sheetName val="Schedule 2 Equip Use Charge"/>
      <sheetName val="Schedule 4 Operations Func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5 Capital Police"/>
      <sheetName val="Mail Room Ret Earn"/>
      <sheetName val="Motor Pool Ret Earn"/>
      <sheetName val="Printing Ret Earn"/>
      <sheetName val="Stationery Store Ret Earn"/>
      <sheetName val="Aviation Division"/>
      <sheetName val="State Emp Hlth Ins"/>
      <sheetName val="State Employee Dis"/>
      <sheetName val="Reconciliation"/>
      <sheetName val="1000 100610"/>
      <sheetName val="Schedule 12 State Budget Agency"/>
      <sheetName val="Schedule 13 ITOC Staff"/>
      <sheetName val="Schedule 3 DOA Admin"/>
      <sheetName val="Schedule 4 Operations Co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MASTER.XLS"/>
      <sheetName val="Schedule 1 Building Use Charge"/>
      <sheetName val="Schedule 2 Equip Use Charge"/>
      <sheetName val="Schedule 3 DOA Admin"/>
      <sheetName val="Schedule 4 Operations Div"/>
      <sheetName val="Schedule 5 Public Works"/>
      <sheetName val="Schedule 6 Procurement Div"/>
      <sheetName val="Schedule 7 Personnel"/>
      <sheetName val="Schedule 8 Employee Appeal Comm"/>
      <sheetName val="Schedule 9  Public Records Comm"/>
      <sheetName val="Schedule 10 Treasurer of State"/>
      <sheetName val="Schedule 11 Auditor of State"/>
      <sheetName val="Schedule 12 State Budget Agency"/>
      <sheetName val="Schedule 13 DPOC Staff"/>
      <sheetName val="Schedule 14 Atty General"/>
      <sheetName val="Communications Ret Earn"/>
      <sheetName val="Data Processing Ret Earn"/>
      <sheetName val="Mail Room Ret Earn"/>
      <sheetName val="Motor Pool Ret Earn"/>
      <sheetName val="Printing Ret Earn"/>
      <sheetName val="Stationery Store Ret Earn"/>
      <sheetName val="Reconciliation"/>
      <sheetName val="AG rate"/>
      <sheetName val="State Emp Hlth Ins"/>
      <sheetName val="State Employee Dis"/>
      <sheetName val="95 Building Use Charge"/>
      <sheetName val="95 Equipment Use Charge"/>
      <sheetName val="Atty Gen Medicaid Fraud Rate"/>
      <sheetName val="Budget Agency"/>
      <sheetName val="Budget Salary Distribution"/>
      <sheetName val="Auditor Expenses"/>
      <sheetName val="Public Records"/>
      <sheetName val="Attorney General Personnel Cost"/>
      <sheetName val="AG Collections &amp; Open Cases"/>
      <sheetName val="Attorney General Time Distribtn"/>
      <sheetName val="Attorney General Expenditures"/>
      <sheetName val="DPOC STAFF TIME"/>
      <sheetName val="DOA EXPENSE ALLOCATION"/>
      <sheetName val="State Employees"/>
      <sheetName val="Employee Appeals Comm"/>
      <sheetName val="Auditor Transaction Count"/>
      <sheetName val="COPY4.XLS"/>
      <sheetName val="INREMSTR.XLS"/>
    </sheetNames>
    <sheetDataSet>
      <sheetData sheetId="2">
        <row r="93">
          <cell r="B93" t="str">
            <v>Senate Avenue Parking Garage (Garage #2)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Proje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3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"/>
    </sheetView>
  </sheetViews>
  <sheetFormatPr defaultColWidth="9.140625" defaultRowHeight="12.75"/>
  <cols>
    <col min="2" max="2" width="46.28125" style="0" customWidth="1"/>
    <col min="5" max="12" width="16.421875" style="0" customWidth="1"/>
    <col min="13" max="13" width="13.7109375" style="0" customWidth="1"/>
    <col min="14" max="20" width="16.421875" style="0" customWidth="1"/>
    <col min="21" max="28" width="13.7109375" style="0" customWidth="1"/>
    <col min="29" max="87" width="16.421875" style="0" customWidth="1"/>
    <col min="88" max="88" width="18.00390625" style="0" bestFit="1" customWidth="1"/>
    <col min="89" max="141" width="16.421875" style="0" customWidth="1"/>
    <col min="142" max="142" width="2.28125" style="0" customWidth="1"/>
    <col min="143" max="143" width="19.7109375" style="2" customWidth="1"/>
  </cols>
  <sheetData>
    <row r="1" spans="5:141" ht="12.75">
      <c r="E1">
        <v>30</v>
      </c>
      <c r="F1">
        <v>40</v>
      </c>
      <c r="G1">
        <v>150</v>
      </c>
      <c r="H1">
        <v>170</v>
      </c>
      <c r="I1">
        <v>220</v>
      </c>
      <c r="J1">
        <v>230</v>
      </c>
      <c r="K1">
        <v>240</v>
      </c>
      <c r="L1">
        <v>260</v>
      </c>
      <c r="M1">
        <v>280</v>
      </c>
      <c r="N1">
        <v>300</v>
      </c>
      <c r="O1">
        <v>320</v>
      </c>
      <c r="P1">
        <v>350</v>
      </c>
      <c r="Q1">
        <v>360</v>
      </c>
      <c r="R1">
        <v>380</v>
      </c>
      <c r="S1">
        <v>390</v>
      </c>
      <c r="T1">
        <v>400</v>
      </c>
      <c r="U1">
        <v>410</v>
      </c>
      <c r="V1">
        <v>420</v>
      </c>
      <c r="W1">
        <v>440</v>
      </c>
      <c r="X1">
        <v>580</v>
      </c>
      <c r="Y1">
        <v>590</v>
      </c>
      <c r="Z1" t="s">
        <v>4</v>
      </c>
      <c r="AA1" t="s">
        <v>5</v>
      </c>
      <c r="AB1" t="s">
        <v>6</v>
      </c>
      <c r="AC1" t="s">
        <v>7</v>
      </c>
      <c r="AD1" t="s">
        <v>22</v>
      </c>
      <c r="AE1">
        <v>630</v>
      </c>
      <c r="AF1">
        <v>640</v>
      </c>
      <c r="AG1">
        <v>670</v>
      </c>
      <c r="AH1">
        <v>7020</v>
      </c>
      <c r="AI1">
        <v>710</v>
      </c>
      <c r="AJ1">
        <v>720</v>
      </c>
      <c r="AK1">
        <v>750</v>
      </c>
      <c r="AL1">
        <v>800</v>
      </c>
      <c r="AM1">
        <v>810</v>
      </c>
      <c r="AN1">
        <v>900</v>
      </c>
      <c r="AO1">
        <v>1000</v>
      </c>
      <c r="AP1">
        <v>1020</v>
      </c>
      <c r="AQ1">
        <v>1050</v>
      </c>
      <c r="AR1">
        <v>1100</v>
      </c>
      <c r="AS1">
        <v>1600</v>
      </c>
      <c r="AT1">
        <v>1900</v>
      </c>
      <c r="AU1">
        <v>1950</v>
      </c>
      <c r="AV1">
        <v>2000</v>
      </c>
      <c r="AW1">
        <v>2050</v>
      </c>
      <c r="AX1">
        <v>2080</v>
      </c>
      <c r="AY1">
        <v>2100</v>
      </c>
      <c r="AZ1">
        <v>2150</v>
      </c>
      <c r="BA1">
        <v>2170</v>
      </c>
      <c r="BB1">
        <v>2200</v>
      </c>
      <c r="BC1">
        <v>2250</v>
      </c>
      <c r="BD1">
        <v>2300</v>
      </c>
      <c r="BE1">
        <v>2350</v>
      </c>
      <c r="BF1">
        <v>2450</v>
      </c>
      <c r="BG1">
        <v>2500</v>
      </c>
      <c r="BH1">
        <v>2580</v>
      </c>
      <c r="BI1">
        <v>2600</v>
      </c>
      <c r="BJ1">
        <v>2610</v>
      </c>
      <c r="BK1">
        <v>2620</v>
      </c>
      <c r="BL1">
        <v>2630</v>
      </c>
      <c r="BM1">
        <v>2650</v>
      </c>
      <c r="BN1">
        <v>2750</v>
      </c>
      <c r="BO1">
        <v>2850</v>
      </c>
      <c r="BP1">
        <v>2860</v>
      </c>
      <c r="BQ1">
        <v>3000</v>
      </c>
      <c r="BR1">
        <v>3050</v>
      </c>
      <c r="BS1">
        <v>3100</v>
      </c>
      <c r="BT1">
        <v>3150</v>
      </c>
      <c r="BU1">
        <v>3400</v>
      </c>
      <c r="BV1">
        <v>3510</v>
      </c>
      <c r="BW1">
        <v>3850</v>
      </c>
      <c r="BX1">
        <v>4000</v>
      </c>
      <c r="BY1">
        <v>4050</v>
      </c>
      <c r="BZ1">
        <v>4100</v>
      </c>
      <c r="CA1">
        <v>4150</v>
      </c>
      <c r="CB1">
        <v>4200</v>
      </c>
      <c r="CC1">
        <v>4250</v>
      </c>
      <c r="CD1">
        <v>4300</v>
      </c>
      <c r="CE1">
        <v>4350</v>
      </c>
      <c r="CF1">
        <v>4400</v>
      </c>
      <c r="CG1">
        <v>4500</v>
      </c>
      <c r="CH1">
        <v>4600</v>
      </c>
      <c r="CI1">
        <v>4650</v>
      </c>
      <c r="CJ1">
        <v>4700</v>
      </c>
      <c r="CK1">
        <v>4800</v>
      </c>
      <c r="CL1">
        <v>4900</v>
      </c>
      <c r="CM1">
        <v>4950</v>
      </c>
      <c r="CN1">
        <v>4960</v>
      </c>
      <c r="CO1">
        <v>4970</v>
      </c>
      <c r="CP1">
        <v>4980</v>
      </c>
      <c r="CQ1">
        <v>5000</v>
      </c>
      <c r="CR1">
        <v>5020</v>
      </c>
      <c r="CS1">
        <v>5030</v>
      </c>
      <c r="CT1">
        <v>5050</v>
      </c>
      <c r="CU1">
        <v>5100</v>
      </c>
      <c r="CV1">
        <v>5500</v>
      </c>
      <c r="CW1">
        <v>5600</v>
      </c>
      <c r="CX1">
        <v>5700</v>
      </c>
      <c r="CY1">
        <v>5800</v>
      </c>
      <c r="CZ1">
        <v>6050</v>
      </c>
      <c r="DA1">
        <v>6100</v>
      </c>
      <c r="DB1">
        <v>6150</v>
      </c>
      <c r="DC1">
        <v>6151</v>
      </c>
      <c r="DD1">
        <v>7000</v>
      </c>
      <c r="DE1">
        <v>7030</v>
      </c>
      <c r="DF1">
        <v>7050</v>
      </c>
      <c r="DG1">
        <v>7100</v>
      </c>
      <c r="DH1">
        <v>7150</v>
      </c>
      <c r="DI1">
        <v>7180</v>
      </c>
      <c r="DJ1">
        <v>7190</v>
      </c>
      <c r="DK1">
        <v>7200</v>
      </c>
      <c r="DL1">
        <v>7280</v>
      </c>
      <c r="DM1">
        <v>7300</v>
      </c>
      <c r="DN1">
        <v>7350</v>
      </c>
      <c r="DO1">
        <v>7400</v>
      </c>
      <c r="DP1">
        <v>7410</v>
      </c>
      <c r="DQ1">
        <v>7500</v>
      </c>
      <c r="DR1">
        <v>7600</v>
      </c>
      <c r="DS1">
        <v>7700</v>
      </c>
      <c r="DT1">
        <v>7750</v>
      </c>
      <c r="DU1">
        <v>7800</v>
      </c>
      <c r="DV1">
        <v>7900</v>
      </c>
      <c r="DW1">
        <v>8000</v>
      </c>
      <c r="DX1">
        <v>8780</v>
      </c>
      <c r="DY1">
        <v>9010</v>
      </c>
      <c r="DZ1">
        <v>9020</v>
      </c>
      <c r="EA1">
        <v>9030</v>
      </c>
      <c r="EB1">
        <v>9040</v>
      </c>
      <c r="EC1">
        <v>9050</v>
      </c>
      <c r="ED1">
        <v>9060</v>
      </c>
      <c r="EE1">
        <v>9070</v>
      </c>
      <c r="EF1">
        <v>9080</v>
      </c>
      <c r="EG1">
        <v>9090</v>
      </c>
      <c r="EH1">
        <v>9100</v>
      </c>
      <c r="EI1">
        <v>9110</v>
      </c>
      <c r="EJ1">
        <v>9120</v>
      </c>
      <c r="EK1">
        <v>9900</v>
      </c>
    </row>
    <row r="2" ht="12.75">
      <c r="C2" t="s">
        <v>1</v>
      </c>
    </row>
    <row r="4" spans="5:143" ht="51"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  <c r="R4" s="3" t="s">
        <v>36</v>
      </c>
      <c r="S4" s="3" t="s">
        <v>37</v>
      </c>
      <c r="T4" s="3" t="s">
        <v>38</v>
      </c>
      <c r="U4" s="3" t="s">
        <v>39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22</v>
      </c>
      <c r="AE4" s="3" t="s">
        <v>48</v>
      </c>
      <c r="AF4" s="3" t="s">
        <v>49</v>
      </c>
      <c r="AG4" s="3" t="s">
        <v>50</v>
      </c>
      <c r="AH4" s="3" t="s">
        <v>51</v>
      </c>
      <c r="AI4" s="3" t="s">
        <v>52</v>
      </c>
      <c r="AJ4" s="3" t="s">
        <v>53</v>
      </c>
      <c r="AK4" s="3" t="s">
        <v>54</v>
      </c>
      <c r="AL4" s="3" t="s">
        <v>55</v>
      </c>
      <c r="AM4" s="3" t="s">
        <v>56</v>
      </c>
      <c r="AN4" s="3" t="s">
        <v>57</v>
      </c>
      <c r="AO4" s="3" t="s">
        <v>58</v>
      </c>
      <c r="AP4" s="3" t="s">
        <v>59</v>
      </c>
      <c r="AQ4" s="3" t="s">
        <v>60</v>
      </c>
      <c r="AR4" s="3" t="s">
        <v>61</v>
      </c>
      <c r="AS4" s="3" t="s">
        <v>62</v>
      </c>
      <c r="AT4" s="3" t="s">
        <v>63</v>
      </c>
      <c r="AU4" s="3" t="s">
        <v>64</v>
      </c>
      <c r="AV4" s="3" t="s">
        <v>65</v>
      </c>
      <c r="AW4" s="3" t="s">
        <v>66</v>
      </c>
      <c r="AX4" s="3" t="s">
        <v>67</v>
      </c>
      <c r="AY4" s="3" t="s">
        <v>68</v>
      </c>
      <c r="AZ4" s="3" t="s">
        <v>69</v>
      </c>
      <c r="BA4" s="3" t="s">
        <v>70</v>
      </c>
      <c r="BB4" s="3" t="s">
        <v>71</v>
      </c>
      <c r="BC4" s="3" t="s">
        <v>72</v>
      </c>
      <c r="BD4" s="3" t="s">
        <v>73</v>
      </c>
      <c r="BE4" s="3" t="s">
        <v>74</v>
      </c>
      <c r="BF4" s="3" t="s">
        <v>75</v>
      </c>
      <c r="BG4" s="3" t="s">
        <v>76</v>
      </c>
      <c r="BH4" s="3" t="s">
        <v>77</v>
      </c>
      <c r="BI4" s="3" t="s">
        <v>78</v>
      </c>
      <c r="BJ4" s="3" t="s">
        <v>79</v>
      </c>
      <c r="BK4" s="3" t="s">
        <v>80</v>
      </c>
      <c r="BL4" s="3" t="s">
        <v>81</v>
      </c>
      <c r="BM4" s="3" t="s">
        <v>82</v>
      </c>
      <c r="BN4" s="3" t="s">
        <v>83</v>
      </c>
      <c r="BO4" s="3" t="s">
        <v>84</v>
      </c>
      <c r="BP4" s="3" t="s">
        <v>85</v>
      </c>
      <c r="BQ4" s="3" t="s">
        <v>86</v>
      </c>
      <c r="BR4" s="3" t="s">
        <v>87</v>
      </c>
      <c r="BS4" s="3" t="s">
        <v>88</v>
      </c>
      <c r="BT4" s="3" t="s">
        <v>89</v>
      </c>
      <c r="BU4" s="3" t="s">
        <v>90</v>
      </c>
      <c r="BV4" s="3" t="s">
        <v>91</v>
      </c>
      <c r="BW4" s="3" t="s">
        <v>92</v>
      </c>
      <c r="BX4" s="3" t="s">
        <v>93</v>
      </c>
      <c r="BY4" s="3" t="s">
        <v>94</v>
      </c>
      <c r="BZ4" s="3" t="s">
        <v>95</v>
      </c>
      <c r="CA4" s="3" t="s">
        <v>96</v>
      </c>
      <c r="CB4" s="3" t="s">
        <v>97</v>
      </c>
      <c r="CC4" s="3" t="s">
        <v>98</v>
      </c>
      <c r="CD4" s="3" t="s">
        <v>99</v>
      </c>
      <c r="CE4" s="3" t="s">
        <v>100</v>
      </c>
      <c r="CF4" s="3" t="s">
        <v>101</v>
      </c>
      <c r="CG4" s="3" t="s">
        <v>102</v>
      </c>
      <c r="CH4" s="3" t="s">
        <v>103</v>
      </c>
      <c r="CI4" s="3" t="s">
        <v>104</v>
      </c>
      <c r="CJ4" s="3" t="s">
        <v>105</v>
      </c>
      <c r="CK4" s="3" t="s">
        <v>106</v>
      </c>
      <c r="CL4" s="3" t="s">
        <v>107</v>
      </c>
      <c r="CM4" s="3" t="s">
        <v>108</v>
      </c>
      <c r="CN4" s="3" t="s">
        <v>109</v>
      </c>
      <c r="CO4" s="3" t="s">
        <v>110</v>
      </c>
      <c r="CP4" s="3" t="s">
        <v>111</v>
      </c>
      <c r="CQ4" s="3" t="s">
        <v>112</v>
      </c>
      <c r="CR4" s="3" t="s">
        <v>113</v>
      </c>
      <c r="CS4" s="3" t="s">
        <v>114</v>
      </c>
      <c r="CT4" s="3" t="s">
        <v>115</v>
      </c>
      <c r="CU4" s="3" t="s">
        <v>116</v>
      </c>
      <c r="CV4" s="3" t="s">
        <v>117</v>
      </c>
      <c r="CW4" s="3" t="s">
        <v>118</v>
      </c>
      <c r="CX4" s="3" t="s">
        <v>119</v>
      </c>
      <c r="CY4" s="3" t="s">
        <v>120</v>
      </c>
      <c r="CZ4" s="3" t="s">
        <v>121</v>
      </c>
      <c r="DA4" s="3" t="s">
        <v>122</v>
      </c>
      <c r="DB4" s="3" t="s">
        <v>123</v>
      </c>
      <c r="DC4" s="3" t="s">
        <v>124</v>
      </c>
      <c r="DD4" s="3" t="s">
        <v>125</v>
      </c>
      <c r="DE4" s="3" t="s">
        <v>126</v>
      </c>
      <c r="DF4" s="3" t="s">
        <v>127</v>
      </c>
      <c r="DG4" s="3" t="s">
        <v>128</v>
      </c>
      <c r="DH4" s="3" t="s">
        <v>129</v>
      </c>
      <c r="DI4" s="3" t="s">
        <v>130</v>
      </c>
      <c r="DJ4" s="3" t="s">
        <v>131</v>
      </c>
      <c r="DK4" s="3" t="s">
        <v>132</v>
      </c>
      <c r="DL4" s="3" t="s">
        <v>133</v>
      </c>
      <c r="DM4" s="3" t="s">
        <v>134</v>
      </c>
      <c r="DN4" s="3" t="s">
        <v>135</v>
      </c>
      <c r="DO4" s="3" t="s">
        <v>136</v>
      </c>
      <c r="DP4" s="3" t="s">
        <v>137</v>
      </c>
      <c r="DQ4" s="3" t="s">
        <v>138</v>
      </c>
      <c r="DR4" s="3" t="s">
        <v>139</v>
      </c>
      <c r="DS4" s="3" t="s">
        <v>140</v>
      </c>
      <c r="DT4" s="3" t="s">
        <v>141</v>
      </c>
      <c r="DU4" s="3" t="s">
        <v>142</v>
      </c>
      <c r="DV4" s="3" t="s">
        <v>143</v>
      </c>
      <c r="DW4" s="3" t="s">
        <v>144</v>
      </c>
      <c r="DX4" s="3" t="s">
        <v>145</v>
      </c>
      <c r="DY4" s="3" t="s">
        <v>146</v>
      </c>
      <c r="DZ4" s="3" t="s">
        <v>147</v>
      </c>
      <c r="EA4" s="3" t="s">
        <v>148</v>
      </c>
      <c r="EB4" s="3" t="s">
        <v>149</v>
      </c>
      <c r="EC4" s="3" t="s">
        <v>150</v>
      </c>
      <c r="ED4" s="3" t="s">
        <v>151</v>
      </c>
      <c r="EE4" s="3" t="s">
        <v>152</v>
      </c>
      <c r="EF4" s="3" t="s">
        <v>153</v>
      </c>
      <c r="EG4" s="3" t="s">
        <v>154</v>
      </c>
      <c r="EH4" s="3" t="s">
        <v>155</v>
      </c>
      <c r="EI4" s="3" t="s">
        <v>156</v>
      </c>
      <c r="EJ4" s="3" t="s">
        <v>157</v>
      </c>
      <c r="EK4" s="3" t="s">
        <v>158</v>
      </c>
      <c r="EM4" s="3" t="s">
        <v>12</v>
      </c>
    </row>
    <row r="5" spans="1:2" ht="12.75">
      <c r="A5" t="s">
        <v>2</v>
      </c>
      <c r="B5" t="s">
        <v>0</v>
      </c>
    </row>
    <row r="7" spans="1:143" ht="12.75">
      <c r="A7" s="12">
        <v>1</v>
      </c>
      <c r="B7" s="2" t="s">
        <v>159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M7" s="8">
        <f aca="true" t="shared" si="0" ref="EM7:EM22">SUM(E7:EL7)</f>
        <v>0</v>
      </c>
    </row>
    <row r="8" spans="1:143" ht="12.75">
      <c r="A8" s="12">
        <v>2</v>
      </c>
      <c r="B8" s="2" t="s">
        <v>160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5104.0766801349855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4">
        <v>0</v>
      </c>
      <c r="EH8" s="4">
        <v>0</v>
      </c>
      <c r="EI8" s="4">
        <v>0</v>
      </c>
      <c r="EJ8" s="4">
        <v>0</v>
      </c>
      <c r="EK8" s="4">
        <v>0</v>
      </c>
      <c r="EM8" s="9">
        <f t="shared" si="0"/>
        <v>5104.0766801349855</v>
      </c>
    </row>
    <row r="9" spans="1:143" ht="12.75">
      <c r="A9" s="12">
        <v>3</v>
      </c>
      <c r="B9" s="2" t="s">
        <v>161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382056.2954019587</v>
      </c>
      <c r="AB9" s="4">
        <v>0</v>
      </c>
      <c r="AC9" s="4">
        <v>0</v>
      </c>
      <c r="AD9" s="4">
        <v>120649.35644272377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>
        <v>0</v>
      </c>
      <c r="EK9" s="4">
        <v>0</v>
      </c>
      <c r="EM9" s="9">
        <f t="shared" si="0"/>
        <v>502705.65184468246</v>
      </c>
    </row>
    <row r="10" spans="1:143" ht="12.75">
      <c r="A10" s="12">
        <v>4</v>
      </c>
      <c r="B10" s="2" t="s">
        <v>162</v>
      </c>
      <c r="E10" s="4">
        <v>562550.6107152611</v>
      </c>
      <c r="F10" s="4">
        <v>414123.3149763362</v>
      </c>
      <c r="G10" s="4">
        <v>1434.4388880126303</v>
      </c>
      <c r="H10" s="4">
        <v>231434.8236445509</v>
      </c>
      <c r="I10" s="4">
        <v>415048.0523329269</v>
      </c>
      <c r="J10" s="4">
        <v>262141.16585128236</v>
      </c>
      <c r="K10" s="4">
        <v>380397.31556094193</v>
      </c>
      <c r="L10" s="4">
        <v>3586.0972200315755</v>
      </c>
      <c r="M10" s="4">
        <v>1793.0486100157877</v>
      </c>
      <c r="N10" s="4">
        <v>240568.7565725431</v>
      </c>
      <c r="O10" s="4">
        <v>8965.24305007894</v>
      </c>
      <c r="P10" s="4">
        <v>1793.0486100157877</v>
      </c>
      <c r="Q10" s="4">
        <v>0</v>
      </c>
      <c r="R10" s="4">
        <v>86080.65026274537</v>
      </c>
      <c r="S10" s="4">
        <v>54703.61329174536</v>
      </c>
      <c r="T10" s="4">
        <v>347456.2332305341</v>
      </c>
      <c r="U10" s="4">
        <v>0</v>
      </c>
      <c r="V10" s="4">
        <v>0</v>
      </c>
      <c r="W10" s="4">
        <v>0</v>
      </c>
      <c r="X10" s="4">
        <v>4661.926386041048</v>
      </c>
      <c r="Y10" s="4">
        <v>0</v>
      </c>
      <c r="Z10" s="4">
        <v>28548.44794383092</v>
      </c>
      <c r="AA10" s="4">
        <v>586706.6496791989</v>
      </c>
      <c r="AB10" s="4">
        <v>185755.2346211932</v>
      </c>
      <c r="AC10" s="4">
        <v>0</v>
      </c>
      <c r="AD10" s="4">
        <v>0</v>
      </c>
      <c r="AE10" s="4">
        <v>41373.9246574047</v>
      </c>
      <c r="AF10" s="4">
        <v>17208.057200158044</v>
      </c>
      <c r="AG10" s="4">
        <v>866968.9823198593</v>
      </c>
      <c r="AH10" s="4">
        <v>0</v>
      </c>
      <c r="AI10" s="4">
        <v>0</v>
      </c>
      <c r="AJ10" s="4">
        <v>44467.60552839154</v>
      </c>
      <c r="AK10" s="4">
        <v>0</v>
      </c>
      <c r="AL10" s="4">
        <v>207345.43070540924</v>
      </c>
      <c r="AM10" s="4">
        <v>0</v>
      </c>
      <c r="AN10" s="4">
        <v>1517164.9680596953</v>
      </c>
      <c r="AO10" s="4">
        <v>2329663.4982933113</v>
      </c>
      <c r="AP10" s="4">
        <v>2151.658332018945</v>
      </c>
      <c r="AQ10" s="4">
        <v>0</v>
      </c>
      <c r="AR10" s="4">
        <v>2151.658332018945</v>
      </c>
      <c r="AS10" s="4">
        <v>65035.10460259966</v>
      </c>
      <c r="AT10" s="4">
        <v>17213.26665615156</v>
      </c>
      <c r="AU10" s="4">
        <v>0</v>
      </c>
      <c r="AV10" s="4">
        <v>16854.656934148406</v>
      </c>
      <c r="AW10" s="4">
        <v>14865.266107431195</v>
      </c>
      <c r="AX10" s="4">
        <v>0</v>
      </c>
      <c r="AY10" s="4">
        <v>22951.022208202085</v>
      </c>
      <c r="AZ10" s="4">
        <v>167971.88874913484</v>
      </c>
      <c r="BA10" s="4">
        <v>4303.31666403789</v>
      </c>
      <c r="BB10" s="4">
        <v>92559.86288773324</v>
      </c>
      <c r="BC10" s="4">
        <v>245443.32385839522</v>
      </c>
      <c r="BD10" s="4">
        <v>147327.15194485482</v>
      </c>
      <c r="BE10" s="4">
        <v>1355286.2465694833</v>
      </c>
      <c r="BF10" s="4">
        <v>13985.779158123147</v>
      </c>
      <c r="BG10" s="4">
        <v>315482.6693892066</v>
      </c>
      <c r="BH10" s="4">
        <v>131240.74525200028</v>
      </c>
      <c r="BI10" s="4">
        <v>29047.387482255763</v>
      </c>
      <c r="BJ10" s="4">
        <v>0</v>
      </c>
      <c r="BK10" s="4">
        <v>1793.0486100157877</v>
      </c>
      <c r="BL10" s="4">
        <v>0</v>
      </c>
      <c r="BM10" s="4">
        <v>5020.536108044205</v>
      </c>
      <c r="BN10" s="4">
        <v>0</v>
      </c>
      <c r="BO10" s="4">
        <v>30553.462185887453</v>
      </c>
      <c r="BP10" s="4">
        <v>3586.0972200315755</v>
      </c>
      <c r="BQ10" s="4">
        <v>1625413.3897355935</v>
      </c>
      <c r="BR10" s="4">
        <v>184787.33930024732</v>
      </c>
      <c r="BS10" s="4">
        <v>2510.2680540221027</v>
      </c>
      <c r="BT10" s="4">
        <v>0</v>
      </c>
      <c r="BU10" s="4">
        <v>12909.949992113672</v>
      </c>
      <c r="BV10" s="4">
        <v>2151.658332018945</v>
      </c>
      <c r="BW10" s="4">
        <v>864010.8227712048</v>
      </c>
      <c r="BX10" s="4">
        <v>1312050.990236045</v>
      </c>
      <c r="BY10" s="4">
        <v>1845144.1691577465</v>
      </c>
      <c r="BZ10" s="4">
        <v>12551.340270110515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2714790.1882514055</v>
      </c>
      <c r="CN10" s="4">
        <v>23488.264031779665</v>
      </c>
      <c r="CO10" s="4">
        <v>21516.583320189457</v>
      </c>
      <c r="CP10" s="4">
        <v>0</v>
      </c>
      <c r="CQ10" s="4">
        <v>26895.729150236817</v>
      </c>
      <c r="CR10" s="4">
        <v>1713274.0777116367</v>
      </c>
      <c r="CS10" s="4">
        <v>0</v>
      </c>
      <c r="CT10" s="4">
        <v>60267.08041065938</v>
      </c>
      <c r="CU10" s="4">
        <v>165654.1243922658</v>
      </c>
      <c r="CV10" s="4">
        <v>0</v>
      </c>
      <c r="CW10" s="4">
        <v>0</v>
      </c>
      <c r="CX10" s="4">
        <v>0</v>
      </c>
      <c r="CY10" s="4">
        <v>0</v>
      </c>
      <c r="CZ10" s="4">
        <v>13268.55971411683</v>
      </c>
      <c r="DA10" s="4">
        <v>1793.0486100157877</v>
      </c>
      <c r="DB10" s="4">
        <v>609210.3475765514</v>
      </c>
      <c r="DC10" s="4">
        <v>0</v>
      </c>
      <c r="DD10" s="4">
        <v>179279.2492869409</v>
      </c>
      <c r="DE10" s="4">
        <v>49472.976331210164</v>
      </c>
      <c r="DF10" s="4">
        <v>0</v>
      </c>
      <c r="DG10" s="4">
        <v>0</v>
      </c>
      <c r="DH10" s="4">
        <v>2868.8777760252606</v>
      </c>
      <c r="DI10" s="4">
        <v>0</v>
      </c>
      <c r="DJ10" s="4">
        <v>3944.7069420347334</v>
      </c>
      <c r="DK10" s="4">
        <v>38392.36981081707</v>
      </c>
      <c r="DL10" s="4">
        <v>15838.914797164054</v>
      </c>
      <c r="DM10" s="4">
        <v>17213.26665615156</v>
      </c>
      <c r="DN10" s="4">
        <v>2151.658332018945</v>
      </c>
      <c r="DO10" s="4">
        <v>10758.291660094728</v>
      </c>
      <c r="DP10" s="4">
        <v>0</v>
      </c>
      <c r="DQ10" s="4">
        <v>126338.53667954283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3346273.03597751</v>
      </c>
      <c r="DX10" s="4">
        <v>0</v>
      </c>
      <c r="DY10" s="4">
        <v>0</v>
      </c>
      <c r="DZ10" s="4">
        <v>18038.76407454795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20799.36387618314</v>
      </c>
      <c r="EM10" s="9">
        <f t="shared" si="0"/>
        <v>26569823.230681494</v>
      </c>
    </row>
    <row r="11" spans="1:143" ht="12.75">
      <c r="A11" s="12">
        <v>5</v>
      </c>
      <c r="B11" s="2" t="s">
        <v>163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35397.64133869575</v>
      </c>
      <c r="AP11" s="4">
        <v>3194.546962153037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15457.485300740502</v>
      </c>
      <c r="BR11" s="4">
        <v>0</v>
      </c>
      <c r="BS11" s="4">
        <v>0</v>
      </c>
      <c r="BT11" s="4">
        <v>2421.672697116012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12417.51319159487</v>
      </c>
      <c r="CD11" s="4">
        <v>6904.343434330758</v>
      </c>
      <c r="CE11" s="4">
        <v>8604.666817412213</v>
      </c>
      <c r="CF11" s="4">
        <v>9429.066033451707</v>
      </c>
      <c r="CG11" s="4">
        <v>20403.880596977462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2576.247550123417</v>
      </c>
      <c r="CU11" s="4">
        <v>618.29941202962</v>
      </c>
      <c r="CV11" s="4">
        <v>0</v>
      </c>
      <c r="CW11" s="4">
        <v>6079.9442182912635</v>
      </c>
      <c r="CX11" s="4">
        <v>8656.191768414681</v>
      </c>
      <c r="CY11" s="4">
        <v>3761.321423180189</v>
      </c>
      <c r="CZ11" s="4">
        <v>0</v>
      </c>
      <c r="DA11" s="4">
        <v>0</v>
      </c>
      <c r="DB11" s="4">
        <v>1082.0239710518351</v>
      </c>
      <c r="DC11" s="4">
        <v>46166.35609821163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13808.686868661516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M11" s="9">
        <f t="shared" si="0"/>
        <v>196979.88768243644</v>
      </c>
    </row>
    <row r="12" spans="1:143" ht="12.75">
      <c r="A12" s="12">
        <v>6</v>
      </c>
      <c r="B12" s="2" t="s">
        <v>164</v>
      </c>
      <c r="E12" s="4">
        <v>0</v>
      </c>
      <c r="F12" s="4">
        <v>0</v>
      </c>
      <c r="G12" s="4">
        <v>0</v>
      </c>
      <c r="H12" s="4">
        <v>0</v>
      </c>
      <c r="I12" s="4">
        <v>46.93349337260922</v>
      </c>
      <c r="J12" s="4">
        <v>0</v>
      </c>
      <c r="K12" s="4">
        <v>0</v>
      </c>
      <c r="L12" s="4">
        <v>0</v>
      </c>
      <c r="M12" s="4">
        <v>0</v>
      </c>
      <c r="N12" s="4">
        <v>375.46794698087376</v>
      </c>
      <c r="O12" s="4">
        <v>40222.003820326114</v>
      </c>
      <c r="P12" s="4">
        <v>1361.0713078056676</v>
      </c>
      <c r="Q12" s="4">
        <v>18632.596868925863</v>
      </c>
      <c r="R12" s="4">
        <v>6007.48715169398</v>
      </c>
      <c r="S12" s="4">
        <v>0</v>
      </c>
      <c r="T12" s="4">
        <v>140.80048011782768</v>
      </c>
      <c r="U12" s="4">
        <v>0</v>
      </c>
      <c r="V12" s="4">
        <v>0</v>
      </c>
      <c r="W12" s="4">
        <v>3942.4134432991746</v>
      </c>
      <c r="X12" s="4">
        <v>704.0024005891383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234.66746686304612</v>
      </c>
      <c r="AF12" s="4">
        <v>422.401440353483</v>
      </c>
      <c r="AG12" s="4">
        <v>75328.2568630378</v>
      </c>
      <c r="AH12" s="4">
        <v>0</v>
      </c>
      <c r="AI12" s="4">
        <v>0</v>
      </c>
      <c r="AJ12" s="4">
        <v>0</v>
      </c>
      <c r="AK12" s="4">
        <v>0</v>
      </c>
      <c r="AL12" s="4">
        <v>3003.74357584699</v>
      </c>
      <c r="AM12" s="4">
        <v>0</v>
      </c>
      <c r="AN12" s="4">
        <v>76360.7937172352</v>
      </c>
      <c r="AO12" s="4">
        <v>91754.97954345103</v>
      </c>
      <c r="AP12" s="4">
        <v>22621.943805597646</v>
      </c>
      <c r="AQ12" s="4">
        <v>0</v>
      </c>
      <c r="AR12" s="4">
        <v>0</v>
      </c>
      <c r="AS12" s="4">
        <v>281.60096023565535</v>
      </c>
      <c r="AT12" s="4">
        <v>8260.294833579223</v>
      </c>
      <c r="AU12" s="4">
        <v>93.86698674521844</v>
      </c>
      <c r="AV12" s="4">
        <v>3801.6129631813474</v>
      </c>
      <c r="AW12" s="4">
        <v>1454.938294550886</v>
      </c>
      <c r="AX12" s="4">
        <v>5819.753178203544</v>
      </c>
      <c r="AY12" s="4">
        <v>3050.6770692195996</v>
      </c>
      <c r="AZ12" s="4">
        <v>2628.2756288661167</v>
      </c>
      <c r="BA12" s="4">
        <v>797.8693873343568</v>
      </c>
      <c r="BB12" s="4">
        <v>1126.4038409426214</v>
      </c>
      <c r="BC12" s="4">
        <v>9762.166621502718</v>
      </c>
      <c r="BD12" s="4">
        <v>7133.890992636603</v>
      </c>
      <c r="BE12" s="4">
        <v>42615.611982329174</v>
      </c>
      <c r="BF12" s="4">
        <v>0</v>
      </c>
      <c r="BG12" s="4">
        <v>2956.810082474381</v>
      </c>
      <c r="BH12" s="4">
        <v>2487.475148748289</v>
      </c>
      <c r="BI12" s="4">
        <v>10653.902995582293</v>
      </c>
      <c r="BJ12" s="4">
        <v>0</v>
      </c>
      <c r="BK12" s="4">
        <v>0</v>
      </c>
      <c r="BL12" s="4">
        <v>0</v>
      </c>
      <c r="BM12" s="4">
        <v>2205.8741885126333</v>
      </c>
      <c r="BN12" s="4">
        <v>0</v>
      </c>
      <c r="BO12" s="4">
        <v>0</v>
      </c>
      <c r="BP12" s="4">
        <v>5960.553658321372</v>
      </c>
      <c r="BQ12" s="4">
        <v>361763.3669160719</v>
      </c>
      <c r="BR12" s="4">
        <v>0</v>
      </c>
      <c r="BS12" s="4">
        <v>0</v>
      </c>
      <c r="BT12" s="4">
        <v>4224.01440353483</v>
      </c>
      <c r="BU12" s="4">
        <v>17412.326041238022</v>
      </c>
      <c r="BV12" s="4">
        <v>11264.038409426214</v>
      </c>
      <c r="BW12" s="4">
        <v>39518.00141973697</v>
      </c>
      <c r="BX12" s="4">
        <v>92740.58290427583</v>
      </c>
      <c r="BY12" s="4">
        <v>56085.52458026802</v>
      </c>
      <c r="BZ12" s="4">
        <v>7650.159419735304</v>
      </c>
      <c r="CA12" s="4">
        <v>7133.890992636603</v>
      </c>
      <c r="CB12" s="4">
        <v>0</v>
      </c>
      <c r="CC12" s="4">
        <v>82602.94833579223</v>
      </c>
      <c r="CD12" s="4">
        <v>53926.583885128</v>
      </c>
      <c r="CE12" s="4">
        <v>129067.10677467537</v>
      </c>
      <c r="CF12" s="4">
        <v>45431.62158468572</v>
      </c>
      <c r="CG12" s="4">
        <v>60215.67199705763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78332.0004388848</v>
      </c>
      <c r="CN12" s="4">
        <v>844.802880706966</v>
      </c>
      <c r="CO12" s="4">
        <v>57024.19444772021</v>
      </c>
      <c r="CP12" s="4">
        <v>3379.211522827864</v>
      </c>
      <c r="CQ12" s="4">
        <v>227955.97731076303</v>
      </c>
      <c r="CR12" s="4">
        <v>128269.23738734101</v>
      </c>
      <c r="CS12" s="4">
        <v>9762.166621502718</v>
      </c>
      <c r="CT12" s="4">
        <v>1548.8052812961046</v>
      </c>
      <c r="CU12" s="4">
        <v>83776.28567010748</v>
      </c>
      <c r="CV12" s="4">
        <v>21495.539964655025</v>
      </c>
      <c r="CW12" s="4">
        <v>22246.475858616774</v>
      </c>
      <c r="CX12" s="4">
        <v>118554.00425921091</v>
      </c>
      <c r="CY12" s="4">
        <v>51673.77620324275</v>
      </c>
      <c r="CZ12" s="4">
        <v>0</v>
      </c>
      <c r="DA12" s="4">
        <v>0</v>
      </c>
      <c r="DB12" s="4">
        <v>144649.02657438163</v>
      </c>
      <c r="DC12" s="4">
        <v>829220.9609072597</v>
      </c>
      <c r="DD12" s="4">
        <v>20228.33564359458</v>
      </c>
      <c r="DE12" s="4">
        <v>844.802880706966</v>
      </c>
      <c r="DF12" s="4">
        <v>1220.2708276878398</v>
      </c>
      <c r="DG12" s="4">
        <v>0</v>
      </c>
      <c r="DH12" s="4">
        <v>0</v>
      </c>
      <c r="DI12" s="4">
        <v>1079.470347570012</v>
      </c>
      <c r="DJ12" s="4">
        <v>0</v>
      </c>
      <c r="DK12" s="4">
        <v>1830.4062415317599</v>
      </c>
      <c r="DL12" s="4">
        <v>0</v>
      </c>
      <c r="DM12" s="4">
        <v>7978.693873343569</v>
      </c>
      <c r="DN12" s="4">
        <v>2018.1402150221966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545742.6609367001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M12" s="9">
        <f t="shared" si="0"/>
        <v>3780962.2260973994</v>
      </c>
    </row>
    <row r="13" spans="1:143" ht="12.75">
      <c r="A13" s="12">
        <v>7</v>
      </c>
      <c r="B13" s="2" t="s">
        <v>165</v>
      </c>
      <c r="E13" s="4">
        <v>7743.318011317695</v>
      </c>
      <c r="F13" s="4">
        <v>5495.257943515784</v>
      </c>
      <c r="G13" s="4">
        <v>166.52296798532677</v>
      </c>
      <c r="H13" s="4">
        <v>6910.70317139106</v>
      </c>
      <c r="I13" s="4">
        <v>76818.72372114788</v>
      </c>
      <c r="J13" s="4">
        <v>8159.625431281012</v>
      </c>
      <c r="K13" s="4">
        <v>0</v>
      </c>
      <c r="L13" s="4">
        <v>2331.3215517945746</v>
      </c>
      <c r="M13" s="4">
        <v>499.5689039559803</v>
      </c>
      <c r="N13" s="4">
        <v>3163.9363917212086</v>
      </c>
      <c r="O13" s="4">
        <v>20572.93901047524</v>
      </c>
      <c r="P13" s="4">
        <v>2502.678121030281</v>
      </c>
      <c r="Q13" s="4">
        <v>33982.81578044367</v>
      </c>
      <c r="R13" s="4">
        <v>7576.795043332368</v>
      </c>
      <c r="S13" s="4">
        <v>832.6148399266339</v>
      </c>
      <c r="T13" s="4">
        <v>7576.795043332368</v>
      </c>
      <c r="U13" s="4">
        <v>0</v>
      </c>
      <c r="V13" s="4">
        <v>0</v>
      </c>
      <c r="W13" s="4">
        <v>15578.566926282429</v>
      </c>
      <c r="X13" s="4">
        <v>8266.090324972785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749.3533559339705</v>
      </c>
      <c r="AF13" s="4">
        <v>918.4544805525315</v>
      </c>
      <c r="AG13" s="4">
        <v>149785.57423167274</v>
      </c>
      <c r="AH13" s="4">
        <v>0</v>
      </c>
      <c r="AI13" s="4">
        <v>122089.419100414</v>
      </c>
      <c r="AJ13" s="4">
        <v>17563.671747373526</v>
      </c>
      <c r="AK13" s="4">
        <v>0</v>
      </c>
      <c r="AL13" s="4">
        <v>24728.660745821027</v>
      </c>
      <c r="AM13" s="4">
        <v>0</v>
      </c>
      <c r="AN13" s="4">
        <v>73353.36739753644</v>
      </c>
      <c r="AO13" s="4">
        <v>171070.72360084284</v>
      </c>
      <c r="AP13" s="4">
        <v>30308.997858233546</v>
      </c>
      <c r="AQ13" s="4">
        <v>0</v>
      </c>
      <c r="AR13" s="4">
        <v>48458.183683730094</v>
      </c>
      <c r="AS13" s="4">
        <v>7806.863084696518</v>
      </c>
      <c r="AT13" s="4">
        <v>20149.279126224537</v>
      </c>
      <c r="AU13" s="4">
        <v>166.52296798532677</v>
      </c>
      <c r="AV13" s="4">
        <v>6910.70317139106</v>
      </c>
      <c r="AW13" s="4">
        <v>4412.858651611159</v>
      </c>
      <c r="AX13" s="4">
        <v>6744.180203405735</v>
      </c>
      <c r="AY13" s="4">
        <v>46841.17850817911</v>
      </c>
      <c r="AZ13" s="4">
        <v>35360.49750127247</v>
      </c>
      <c r="BA13" s="4">
        <v>9184.544805525316</v>
      </c>
      <c r="BB13" s="4">
        <v>16532.18064994557</v>
      </c>
      <c r="BC13" s="4">
        <v>48779.1516596013</v>
      </c>
      <c r="BD13" s="4">
        <v>10324.424015090259</v>
      </c>
      <c r="BE13" s="4">
        <v>34636.77734094797</v>
      </c>
      <c r="BF13" s="4">
        <v>0</v>
      </c>
      <c r="BG13" s="4">
        <v>42759.76882560496</v>
      </c>
      <c r="BH13" s="4">
        <v>19510.562248053742</v>
      </c>
      <c r="BI13" s="4">
        <v>7660.056527325032</v>
      </c>
      <c r="BJ13" s="4">
        <v>11939.90824718291</v>
      </c>
      <c r="BK13" s="4">
        <v>15665.361649305274</v>
      </c>
      <c r="BL13" s="4">
        <v>0</v>
      </c>
      <c r="BM13" s="4">
        <v>23034.965809461035</v>
      </c>
      <c r="BN13" s="4">
        <v>0</v>
      </c>
      <c r="BO13" s="4">
        <v>0</v>
      </c>
      <c r="BP13" s="4">
        <v>5510.72688331519</v>
      </c>
      <c r="BQ13" s="4">
        <v>294963.8117819259</v>
      </c>
      <c r="BR13" s="4">
        <v>0</v>
      </c>
      <c r="BS13" s="4">
        <v>6888.408604143987</v>
      </c>
      <c r="BT13" s="4">
        <v>13880.08816811245</v>
      </c>
      <c r="BU13" s="4">
        <v>171601.91850887923</v>
      </c>
      <c r="BV13" s="4">
        <v>68955.48306758028</v>
      </c>
      <c r="BW13" s="4">
        <v>135662.49556101853</v>
      </c>
      <c r="BX13" s="4">
        <v>129841.85624041987</v>
      </c>
      <c r="BY13" s="4">
        <v>46130.87008297154</v>
      </c>
      <c r="BZ13" s="4">
        <v>7049.491707800711</v>
      </c>
      <c r="CA13" s="4">
        <v>9371.142517599048</v>
      </c>
      <c r="CB13" s="4">
        <v>0</v>
      </c>
      <c r="CC13" s="4">
        <v>64440.729794879255</v>
      </c>
      <c r="CD13" s="4">
        <v>65218.48557422823</v>
      </c>
      <c r="CE13" s="4">
        <v>124822.93414436284</v>
      </c>
      <c r="CF13" s="4">
        <v>84437.10645688509</v>
      </c>
      <c r="CG13" s="4">
        <v>51998.583111547894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370450.05151937937</v>
      </c>
      <c r="CN13" s="4">
        <v>2399.407161205805</v>
      </c>
      <c r="CO13" s="4">
        <v>107071.39396949351</v>
      </c>
      <c r="CP13" s="4">
        <v>4911.149761154102</v>
      </c>
      <c r="CQ13" s="4">
        <v>28802.75248123568</v>
      </c>
      <c r="CR13" s="4">
        <v>786789.7718572123</v>
      </c>
      <c r="CS13" s="4">
        <v>17844.472400858238</v>
      </c>
      <c r="CT13" s="4">
        <v>4391.222562047583</v>
      </c>
      <c r="CU13" s="4">
        <v>144817.36502011633</v>
      </c>
      <c r="CV13" s="4">
        <v>27852.026572570543</v>
      </c>
      <c r="CW13" s="4">
        <v>41476.61992696559</v>
      </c>
      <c r="CX13" s="4">
        <v>71538.63340192678</v>
      </c>
      <c r="CY13" s="4">
        <v>26015.10455781416</v>
      </c>
      <c r="CZ13" s="4">
        <v>5495.257943515784</v>
      </c>
      <c r="DA13" s="4">
        <v>749.3533559339705</v>
      </c>
      <c r="DB13" s="4">
        <v>474055.93671931373</v>
      </c>
      <c r="DC13" s="4">
        <v>1488164.5925759524</v>
      </c>
      <c r="DD13" s="4">
        <v>36353.64250071347</v>
      </c>
      <c r="DE13" s="4">
        <v>582.8303879486436</v>
      </c>
      <c r="DF13" s="4">
        <v>5051.499643038923</v>
      </c>
      <c r="DG13" s="4">
        <v>0</v>
      </c>
      <c r="DH13" s="4">
        <v>10562.226526354114</v>
      </c>
      <c r="DI13" s="4">
        <v>0</v>
      </c>
      <c r="DJ13" s="4">
        <v>7900.7069371319285</v>
      </c>
      <c r="DK13" s="4">
        <v>5051.499643038923</v>
      </c>
      <c r="DL13" s="4">
        <v>83.26148399266339</v>
      </c>
      <c r="DM13" s="4">
        <v>38820.07465539242</v>
      </c>
      <c r="DN13" s="4">
        <v>4035.2662815957924</v>
      </c>
      <c r="DO13" s="4">
        <v>21187.072690488214</v>
      </c>
      <c r="DP13" s="4">
        <v>1377.6817208287976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858192.9197299157</v>
      </c>
      <c r="DX13" s="4">
        <v>8076.363947288348</v>
      </c>
      <c r="DY13" s="4">
        <v>2909.8474971196943</v>
      </c>
      <c r="DZ13" s="4">
        <v>0</v>
      </c>
      <c r="EA13" s="4">
        <v>0</v>
      </c>
      <c r="EB13" s="4">
        <v>0</v>
      </c>
      <c r="EC13" s="4">
        <v>0</v>
      </c>
      <c r="ED13" s="4">
        <v>0</v>
      </c>
      <c r="EE13" s="4">
        <v>159.443698472312</v>
      </c>
      <c r="EF13" s="4">
        <v>8262.985951236305</v>
      </c>
      <c r="EG13" s="4">
        <v>159.443698472312</v>
      </c>
      <c r="EH13" s="4">
        <v>39.860924618078</v>
      </c>
      <c r="EI13" s="4">
        <v>0</v>
      </c>
      <c r="EJ13" s="4">
        <v>119.582773854234</v>
      </c>
      <c r="EK13" s="4">
        <v>0</v>
      </c>
      <c r="EM13" s="9">
        <f t="shared" si="0"/>
        <v>7108149.919062692</v>
      </c>
    </row>
    <row r="14" spans="1:143" ht="12.75">
      <c r="A14" s="12">
        <v>8</v>
      </c>
      <c r="B14" s="2" t="s">
        <v>166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1718.1621979311572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572.7207326437191</v>
      </c>
      <c r="AO14" s="4">
        <v>0</v>
      </c>
      <c r="AP14" s="4">
        <v>0</v>
      </c>
      <c r="AQ14" s="4">
        <v>0</v>
      </c>
      <c r="AR14" s="4">
        <v>1718.1621979311572</v>
      </c>
      <c r="AS14" s="4">
        <v>0</v>
      </c>
      <c r="AT14" s="4">
        <v>572.7207326437191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572.7207326437191</v>
      </c>
      <c r="BC14" s="4">
        <v>572.7207326437191</v>
      </c>
      <c r="BD14" s="4">
        <v>0</v>
      </c>
      <c r="BE14" s="4">
        <v>4009.045128506033</v>
      </c>
      <c r="BF14" s="4">
        <v>0</v>
      </c>
      <c r="BG14" s="4">
        <v>572.7207326437191</v>
      </c>
      <c r="BH14" s="4">
        <v>572.7207326437191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1145.4414652874382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1145.4414652874382</v>
      </c>
      <c r="BX14" s="4">
        <v>3436.3243958623143</v>
      </c>
      <c r="BY14" s="4">
        <v>18899.78417724273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5154.486593793472</v>
      </c>
      <c r="CN14" s="4">
        <v>0</v>
      </c>
      <c r="CO14" s="4">
        <v>0</v>
      </c>
      <c r="CP14" s="4">
        <v>0</v>
      </c>
      <c r="CQ14" s="4">
        <v>0</v>
      </c>
      <c r="CR14" s="4">
        <v>9736.252454943224</v>
      </c>
      <c r="CS14" s="4">
        <v>0</v>
      </c>
      <c r="CT14" s="4">
        <v>0</v>
      </c>
      <c r="CU14" s="4">
        <v>2863.6036632185956</v>
      </c>
      <c r="CV14" s="4">
        <v>1145.4414652874382</v>
      </c>
      <c r="CW14" s="4">
        <v>2863.6036632185956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104235.17334115686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1145.4414652874382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6872.648791724629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M14" s="9">
        <f t="shared" si="0"/>
        <v>169525.33686254083</v>
      </c>
    </row>
    <row r="15" spans="1:143" ht="12.75">
      <c r="A15" s="12">
        <v>9</v>
      </c>
      <c r="B15" s="2" t="s">
        <v>167</v>
      </c>
      <c r="E15" s="4">
        <v>5006.53412251858</v>
      </c>
      <c r="F15" s="4">
        <v>4395.949084722658</v>
      </c>
      <c r="G15" s="4">
        <v>571.0224438044866</v>
      </c>
      <c r="H15" s="4">
        <v>9200.39581889577</v>
      </c>
      <c r="I15" s="4">
        <v>50389.262100471315</v>
      </c>
      <c r="J15" s="4">
        <v>0</v>
      </c>
      <c r="K15" s="4">
        <v>18499.460607554374</v>
      </c>
      <c r="L15" s="4">
        <v>234.66087399497462</v>
      </c>
      <c r="M15" s="4">
        <v>56.318609758793905</v>
      </c>
      <c r="N15" s="4">
        <v>51767.87836158417</v>
      </c>
      <c r="O15" s="4">
        <v>3926.1607225215366</v>
      </c>
      <c r="P15" s="4">
        <v>18.77286991959797</v>
      </c>
      <c r="Q15" s="4">
        <v>0</v>
      </c>
      <c r="R15" s="4">
        <v>2389.0563223825648</v>
      </c>
      <c r="S15" s="4">
        <v>0</v>
      </c>
      <c r="T15" s="4">
        <v>70638.45757952143</v>
      </c>
      <c r="U15" s="4">
        <v>0</v>
      </c>
      <c r="V15" s="4">
        <v>0</v>
      </c>
      <c r="W15" s="4">
        <v>3737.9766285033484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23800.088124448066</v>
      </c>
      <c r="AF15" s="4">
        <v>55.18162176454039</v>
      </c>
      <c r="AG15" s="4">
        <v>3290.367225750976</v>
      </c>
      <c r="AH15" s="4">
        <v>0</v>
      </c>
      <c r="AI15" s="4">
        <v>0</v>
      </c>
      <c r="AJ15" s="4">
        <v>21021.753366510755</v>
      </c>
      <c r="AK15" s="4">
        <v>0</v>
      </c>
      <c r="AL15" s="4">
        <v>7429.585016700123</v>
      </c>
      <c r="AM15" s="4">
        <v>0</v>
      </c>
      <c r="AN15" s="4">
        <v>8291.027655980244</v>
      </c>
      <c r="AO15" s="4">
        <v>10520.045001462868</v>
      </c>
      <c r="AP15" s="4">
        <v>5572.220022036849</v>
      </c>
      <c r="AQ15" s="4">
        <v>0</v>
      </c>
      <c r="AR15" s="4">
        <v>67526.0164602113</v>
      </c>
      <c r="AS15" s="4">
        <v>3178.823287656016</v>
      </c>
      <c r="AT15" s="4">
        <v>40820.131303949165</v>
      </c>
      <c r="AU15" s="4">
        <v>0</v>
      </c>
      <c r="AV15" s="4">
        <v>187788.92453142832</v>
      </c>
      <c r="AW15" s="4">
        <v>233.73864225144547</v>
      </c>
      <c r="AX15" s="4">
        <v>20456.12945761712</v>
      </c>
      <c r="AY15" s="4">
        <v>3574.0017317453585</v>
      </c>
      <c r="AZ15" s="4">
        <v>29783.034222854072</v>
      </c>
      <c r="BA15" s="4">
        <v>4339.64330211948</v>
      </c>
      <c r="BB15" s="4">
        <v>8413.183788605662</v>
      </c>
      <c r="BC15" s="4">
        <v>8302.740546960125</v>
      </c>
      <c r="BD15" s="4">
        <v>4900.9401491940325</v>
      </c>
      <c r="BE15" s="4">
        <v>15241.873894749642</v>
      </c>
      <c r="BF15" s="4">
        <v>2615.1986470754323</v>
      </c>
      <c r="BG15" s="4">
        <v>24072.507110773895</v>
      </c>
      <c r="BH15" s="4">
        <v>8466.704649766389</v>
      </c>
      <c r="BI15" s="4">
        <v>6328.158450742196</v>
      </c>
      <c r="BJ15" s="4">
        <v>0</v>
      </c>
      <c r="BK15" s="4">
        <v>784.705962639195</v>
      </c>
      <c r="BL15" s="4">
        <v>0</v>
      </c>
      <c r="BM15" s="4">
        <v>11999.47387136972</v>
      </c>
      <c r="BN15" s="4">
        <v>2068.8940550175093</v>
      </c>
      <c r="BO15" s="4">
        <v>633.5843597864315</v>
      </c>
      <c r="BP15" s="4">
        <v>0</v>
      </c>
      <c r="BQ15" s="4">
        <v>143894.26458807988</v>
      </c>
      <c r="BR15" s="4">
        <v>7633.020047558887</v>
      </c>
      <c r="BS15" s="4">
        <v>1989.9242114773847</v>
      </c>
      <c r="BT15" s="4">
        <v>572.5725325477381</v>
      </c>
      <c r="BU15" s="4">
        <v>0</v>
      </c>
      <c r="BV15" s="4">
        <v>3677.48417440187</v>
      </c>
      <c r="BW15" s="4">
        <v>20239.37824129564</v>
      </c>
      <c r="BX15" s="4">
        <v>101550.18098536406</v>
      </c>
      <c r="BY15" s="4">
        <v>411044.37522307975</v>
      </c>
      <c r="BZ15" s="4">
        <v>29520.33794856781</v>
      </c>
      <c r="CA15" s="4">
        <v>0</v>
      </c>
      <c r="CB15" s="4">
        <v>0</v>
      </c>
      <c r="CC15" s="4">
        <v>9671.409422627854</v>
      </c>
      <c r="CD15" s="4">
        <v>10531.580024894462</v>
      </c>
      <c r="CE15" s="4">
        <v>6692.788887629255</v>
      </c>
      <c r="CF15" s="4">
        <v>13856.341707339749</v>
      </c>
      <c r="CG15" s="4">
        <v>237.3089576178112</v>
      </c>
      <c r="CH15" s="4">
        <v>0</v>
      </c>
      <c r="CI15" s="4">
        <v>826.0062764623107</v>
      </c>
      <c r="CJ15" s="4">
        <v>4392.851561185925</v>
      </c>
      <c r="CK15" s="4">
        <v>37.54573983919594</v>
      </c>
      <c r="CL15" s="4">
        <v>0</v>
      </c>
      <c r="CM15" s="4">
        <v>95264.09175739267</v>
      </c>
      <c r="CN15" s="4">
        <v>0</v>
      </c>
      <c r="CO15" s="4">
        <v>19494.97770650725</v>
      </c>
      <c r="CP15" s="4">
        <v>0</v>
      </c>
      <c r="CQ15" s="4">
        <v>431.3764931920015</v>
      </c>
      <c r="CR15" s="4">
        <v>7111.088193106084</v>
      </c>
      <c r="CS15" s="4">
        <v>0</v>
      </c>
      <c r="CT15" s="4">
        <v>2353.660893722362</v>
      </c>
      <c r="CU15" s="4">
        <v>84808.89016324184</v>
      </c>
      <c r="CV15" s="4">
        <v>1882.58315920547</v>
      </c>
      <c r="CW15" s="4">
        <v>150.18295935678375</v>
      </c>
      <c r="CX15" s="4">
        <v>2813.0461197571167</v>
      </c>
      <c r="CY15" s="4">
        <v>9738.084082318252</v>
      </c>
      <c r="CZ15" s="4">
        <v>799.1733964647832</v>
      </c>
      <c r="DA15" s="4">
        <v>0</v>
      </c>
      <c r="DB15" s="4">
        <v>107724.56633517664</v>
      </c>
      <c r="DC15" s="4">
        <v>38104.23271930398</v>
      </c>
      <c r="DD15" s="4">
        <v>26062.448266195748</v>
      </c>
      <c r="DE15" s="4">
        <v>2263.3746122206257</v>
      </c>
      <c r="DF15" s="4">
        <v>3141.865885175274</v>
      </c>
      <c r="DG15" s="4">
        <v>0</v>
      </c>
      <c r="DH15" s="4">
        <v>3047.8448168266787</v>
      </c>
      <c r="DI15" s="4">
        <v>46.93217479899492</v>
      </c>
      <c r="DJ15" s="4">
        <v>3599.4299718367984</v>
      </c>
      <c r="DK15" s="4">
        <v>120.7097976099321</v>
      </c>
      <c r="DL15" s="4">
        <v>225.27443903517562</v>
      </c>
      <c r="DM15" s="4">
        <v>37158.848793794925</v>
      </c>
      <c r="DN15" s="4">
        <v>3315.4391571765086</v>
      </c>
      <c r="DO15" s="4">
        <v>11004.622509411176</v>
      </c>
      <c r="DP15" s="4">
        <v>0</v>
      </c>
      <c r="DQ15" s="4">
        <v>0</v>
      </c>
      <c r="DR15" s="4">
        <v>18.77286991959797</v>
      </c>
      <c r="DS15" s="4">
        <v>46.93217479899492</v>
      </c>
      <c r="DT15" s="4">
        <v>0</v>
      </c>
      <c r="DU15" s="4">
        <v>337.9116585527634</v>
      </c>
      <c r="DV15" s="4">
        <v>0</v>
      </c>
      <c r="DW15" s="4">
        <v>63719.497105962546</v>
      </c>
      <c r="DX15" s="4">
        <v>2800.442870256027</v>
      </c>
      <c r="DY15" s="4">
        <v>2346.709650733622</v>
      </c>
      <c r="DZ15" s="4">
        <v>79.46559101556372</v>
      </c>
      <c r="EA15" s="4">
        <v>68.97702720567548</v>
      </c>
      <c r="EB15" s="4">
        <v>0</v>
      </c>
      <c r="EC15" s="4">
        <v>0</v>
      </c>
      <c r="ED15" s="4">
        <v>0</v>
      </c>
      <c r="EE15" s="4">
        <v>0</v>
      </c>
      <c r="EF15" s="4">
        <v>4973.243661529202</v>
      </c>
      <c r="EG15" s="4">
        <v>0</v>
      </c>
      <c r="EH15" s="4">
        <v>0</v>
      </c>
      <c r="EI15" s="4">
        <v>0</v>
      </c>
      <c r="EJ15" s="4">
        <v>0</v>
      </c>
      <c r="EK15" s="4">
        <v>289163.42737607495</v>
      </c>
      <c r="EM15" s="9">
        <f t="shared" si="0"/>
        <v>2342926.077526166</v>
      </c>
    </row>
    <row r="16" spans="1:143" ht="12.75">
      <c r="A16" s="12">
        <v>10</v>
      </c>
      <c r="B16" s="2" t="s">
        <v>168</v>
      </c>
      <c r="E16" s="4">
        <v>472.9358528038358</v>
      </c>
      <c r="F16" s="4">
        <v>308.51569317851465</v>
      </c>
      <c r="G16" s="4">
        <v>48.294108391877685</v>
      </c>
      <c r="H16" s="4">
        <v>395.67881405623575</v>
      </c>
      <c r="I16" s="4">
        <v>2941.2851872559813</v>
      </c>
      <c r="J16" s="4">
        <v>163.89888146155667</v>
      </c>
      <c r="K16" s="4">
        <v>3.349380834942982</v>
      </c>
      <c r="L16" s="4">
        <v>472.34911398435685</v>
      </c>
      <c r="M16" s="4">
        <v>26.506983955042084</v>
      </c>
      <c r="N16" s="4">
        <v>57.1577019792871</v>
      </c>
      <c r="O16" s="4">
        <v>1524.3056542695667</v>
      </c>
      <c r="P16" s="4">
        <v>28.10092932398246</v>
      </c>
      <c r="Q16" s="4">
        <v>594.2852990453993</v>
      </c>
      <c r="R16" s="4">
        <v>2581.1516992594866</v>
      </c>
      <c r="S16" s="4">
        <v>40.85809569955352</v>
      </c>
      <c r="T16" s="4">
        <v>7785.500226276008</v>
      </c>
      <c r="U16" s="4">
        <v>0</v>
      </c>
      <c r="V16" s="4">
        <v>0</v>
      </c>
      <c r="W16" s="4">
        <v>268.1938632967318</v>
      </c>
      <c r="X16" s="4">
        <v>151.52776543960746</v>
      </c>
      <c r="Y16" s="4">
        <v>0</v>
      </c>
      <c r="Z16" s="4">
        <v>80.38514003863156</v>
      </c>
      <c r="AA16" s="4">
        <v>231.10727761106574</v>
      </c>
      <c r="AB16" s="4">
        <v>13.397523339771928</v>
      </c>
      <c r="AC16" s="4">
        <v>3.349380834942982</v>
      </c>
      <c r="AD16" s="4">
        <v>1.674690417471491</v>
      </c>
      <c r="AE16" s="4">
        <v>256.7087556668594</v>
      </c>
      <c r="AF16" s="4">
        <v>7.961071661998801</v>
      </c>
      <c r="AG16" s="4">
        <v>5498.395326575424</v>
      </c>
      <c r="AH16" s="4">
        <v>107.18018671817542</v>
      </c>
      <c r="AI16" s="4">
        <v>2280.4824831961587</v>
      </c>
      <c r="AJ16" s="4">
        <v>2933.3940439175867</v>
      </c>
      <c r="AK16" s="4">
        <v>0</v>
      </c>
      <c r="AL16" s="4">
        <v>2093.640742332659</v>
      </c>
      <c r="AM16" s="4">
        <v>0</v>
      </c>
      <c r="AN16" s="4">
        <v>86496.61171922876</v>
      </c>
      <c r="AO16" s="4">
        <v>8090.009455753788</v>
      </c>
      <c r="AP16" s="4">
        <v>911.3159368078999</v>
      </c>
      <c r="AQ16" s="4">
        <v>0</v>
      </c>
      <c r="AR16" s="4">
        <v>2184.6938585470834</v>
      </c>
      <c r="AS16" s="4">
        <v>444.7277805747682</v>
      </c>
      <c r="AT16" s="4">
        <v>5226.557916201937</v>
      </c>
      <c r="AU16" s="4">
        <v>16.4197786510527</v>
      </c>
      <c r="AV16" s="4">
        <v>406.92467051435267</v>
      </c>
      <c r="AW16" s="4">
        <v>94.76069145192474</v>
      </c>
      <c r="AX16" s="4">
        <v>1062.4752589981022</v>
      </c>
      <c r="AY16" s="4">
        <v>4219.243417618782</v>
      </c>
      <c r="AZ16" s="4">
        <v>187.5064019268474</v>
      </c>
      <c r="BA16" s="4">
        <v>65.761750055697</v>
      </c>
      <c r="BB16" s="4">
        <v>685.5335936859913</v>
      </c>
      <c r="BC16" s="4">
        <v>746.6400802623066</v>
      </c>
      <c r="BD16" s="4">
        <v>4129.984638500344</v>
      </c>
      <c r="BE16" s="4">
        <v>9012.421830387728</v>
      </c>
      <c r="BF16" s="4">
        <v>0</v>
      </c>
      <c r="BG16" s="4">
        <v>25523.474140579583</v>
      </c>
      <c r="BH16" s="4">
        <v>289.37292878877906</v>
      </c>
      <c r="BI16" s="4">
        <v>1394.0399542971204</v>
      </c>
      <c r="BJ16" s="4">
        <v>0</v>
      </c>
      <c r="BK16" s="4">
        <v>0</v>
      </c>
      <c r="BL16" s="4">
        <v>175.84249383450654</v>
      </c>
      <c r="BM16" s="4">
        <v>4699.842759560522</v>
      </c>
      <c r="BN16" s="4">
        <v>0</v>
      </c>
      <c r="BO16" s="4">
        <v>0</v>
      </c>
      <c r="BP16" s="4">
        <v>290.60483116443453</v>
      </c>
      <c r="BQ16" s="4">
        <v>23737.743117224247</v>
      </c>
      <c r="BR16" s="4">
        <v>0</v>
      </c>
      <c r="BS16" s="4">
        <v>0.138211783980439</v>
      </c>
      <c r="BT16" s="4">
        <v>934.5595238769506</v>
      </c>
      <c r="BU16" s="4">
        <v>3356.4963423079507</v>
      </c>
      <c r="BV16" s="4">
        <v>482.32858290564036</v>
      </c>
      <c r="BW16" s="4">
        <v>7283.911597198792</v>
      </c>
      <c r="BX16" s="4">
        <v>16138.423548199848</v>
      </c>
      <c r="BY16" s="4">
        <v>3831.7620779920962</v>
      </c>
      <c r="BZ16" s="4">
        <v>1161.2704222571963</v>
      </c>
      <c r="CA16" s="4">
        <v>207.2849456428013</v>
      </c>
      <c r="CB16" s="4">
        <v>0</v>
      </c>
      <c r="CC16" s="4">
        <v>902.3192091677546</v>
      </c>
      <c r="CD16" s="4">
        <v>996.0143627178791</v>
      </c>
      <c r="CE16" s="4">
        <v>1388.3472800062716</v>
      </c>
      <c r="CF16" s="4">
        <v>1088.159211336206</v>
      </c>
      <c r="CG16" s="4">
        <v>986.1145452742439</v>
      </c>
      <c r="CH16" s="4">
        <v>0</v>
      </c>
      <c r="CI16" s="4">
        <v>2.400302283368796</v>
      </c>
      <c r="CJ16" s="4">
        <v>0</v>
      </c>
      <c r="CK16" s="4">
        <v>1.9165610394372592</v>
      </c>
      <c r="CL16" s="4">
        <v>0</v>
      </c>
      <c r="CM16" s="4">
        <v>7717.421716190594</v>
      </c>
      <c r="CN16" s="4">
        <v>27.368552678337164</v>
      </c>
      <c r="CO16" s="4">
        <v>7393.627321582406</v>
      </c>
      <c r="CP16" s="4">
        <v>717.7598531428878</v>
      </c>
      <c r="CQ16" s="4">
        <v>6887.0416472003</v>
      </c>
      <c r="CR16" s="4">
        <v>186384.22041316534</v>
      </c>
      <c r="CS16" s="4">
        <v>6225.181924851744</v>
      </c>
      <c r="CT16" s="4">
        <v>73.09184898345318</v>
      </c>
      <c r="CU16" s="4">
        <v>5794.471272333719</v>
      </c>
      <c r="CV16" s="4">
        <v>407.7017811680237</v>
      </c>
      <c r="CW16" s="4">
        <v>813.2078904936218</v>
      </c>
      <c r="CX16" s="4">
        <v>1790.6322681728695</v>
      </c>
      <c r="CY16" s="4">
        <v>466.02562812844144</v>
      </c>
      <c r="CZ16" s="4">
        <v>116.1651140326039</v>
      </c>
      <c r="DA16" s="4">
        <v>456.89980179500503</v>
      </c>
      <c r="DB16" s="4">
        <v>3280.5166945908286</v>
      </c>
      <c r="DC16" s="4">
        <v>9588.446600201485</v>
      </c>
      <c r="DD16" s="4">
        <v>6497.009586471646</v>
      </c>
      <c r="DE16" s="4">
        <v>593.849207998514</v>
      </c>
      <c r="DF16" s="4">
        <v>308.35224489368</v>
      </c>
      <c r="DG16" s="4">
        <v>1.3130119478141709</v>
      </c>
      <c r="DH16" s="4">
        <v>1239.3517217622516</v>
      </c>
      <c r="DI16" s="4">
        <v>719.1458195734195</v>
      </c>
      <c r="DJ16" s="4">
        <v>152.38671471269228</v>
      </c>
      <c r="DK16" s="4">
        <v>217.9813034624618</v>
      </c>
      <c r="DL16" s="4">
        <v>0</v>
      </c>
      <c r="DM16" s="4">
        <v>1034.291329699006</v>
      </c>
      <c r="DN16" s="4">
        <v>1267.8187716242396</v>
      </c>
      <c r="DO16" s="4">
        <v>61.00697306786784</v>
      </c>
      <c r="DP16" s="4">
        <v>24.396999322757726</v>
      </c>
      <c r="DQ16" s="4">
        <v>12.487507587358179</v>
      </c>
      <c r="DR16" s="4">
        <v>251.63885683553653</v>
      </c>
      <c r="DS16" s="4">
        <v>0.9674824878630731</v>
      </c>
      <c r="DT16" s="4">
        <v>1.0020354338581827</v>
      </c>
      <c r="DU16" s="4">
        <v>1.38211783980439</v>
      </c>
      <c r="DV16" s="4">
        <v>0.552847135921756</v>
      </c>
      <c r="DW16" s="4">
        <v>18120.44222691488</v>
      </c>
      <c r="DX16" s="4">
        <v>364.04817755551437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379.1064972296342</v>
      </c>
      <c r="EM16" s="9">
        <f t="shared" si="0"/>
        <v>519613.83936369803</v>
      </c>
    </row>
    <row r="17" spans="1:143" ht="12.75">
      <c r="A17" s="12">
        <v>11</v>
      </c>
      <c r="B17" s="2" t="s">
        <v>169</v>
      </c>
      <c r="E17" s="4">
        <v>59184.05437973322</v>
      </c>
      <c r="F17" s="4">
        <v>38260.3517066461</v>
      </c>
      <c r="G17" s="4">
        <v>2246.8005549659088</v>
      </c>
      <c r="H17" s="4">
        <v>9173.226492773667</v>
      </c>
      <c r="I17" s="4">
        <v>197.15008822230502</v>
      </c>
      <c r="J17" s="4">
        <v>4287.570387104904</v>
      </c>
      <c r="K17" s="4">
        <v>126.10501138543836</v>
      </c>
      <c r="L17" s="4">
        <v>12452.425842581808</v>
      </c>
      <c r="M17" s="4">
        <v>2163.32258968259</v>
      </c>
      <c r="N17" s="4">
        <v>10576.563077911607</v>
      </c>
      <c r="O17" s="4">
        <v>73647.58328741552</v>
      </c>
      <c r="P17" s="4">
        <v>2820.489550423607</v>
      </c>
      <c r="Q17" s="4">
        <v>45580.89078123693</v>
      </c>
      <c r="R17" s="4">
        <v>62512.44234262715</v>
      </c>
      <c r="S17" s="4">
        <v>3870.180560688312</v>
      </c>
      <c r="T17" s="4">
        <v>58571.77517658993</v>
      </c>
      <c r="U17" s="4">
        <v>0</v>
      </c>
      <c r="V17" s="4">
        <v>7.104507683686668</v>
      </c>
      <c r="W17" s="4">
        <v>19447.937014387695</v>
      </c>
      <c r="X17" s="4">
        <v>11182.176554286023</v>
      </c>
      <c r="Y17" s="4">
        <v>0</v>
      </c>
      <c r="Z17" s="4">
        <v>1447.5434405511585</v>
      </c>
      <c r="AA17" s="4">
        <v>10809.508440729265</v>
      </c>
      <c r="AB17" s="4">
        <v>969.7652988232303</v>
      </c>
      <c r="AC17" s="4">
        <v>37.298665339355004</v>
      </c>
      <c r="AD17" s="4">
        <v>3978.5243028645336</v>
      </c>
      <c r="AE17" s="4">
        <v>6775.167403147419</v>
      </c>
      <c r="AF17" s="4">
        <v>11297.425452271169</v>
      </c>
      <c r="AG17" s="4">
        <v>143461.6466398215</v>
      </c>
      <c r="AH17" s="4">
        <v>33799.69530513932</v>
      </c>
      <c r="AI17" s="4">
        <v>50131.18234301405</v>
      </c>
      <c r="AJ17" s="4">
        <v>47145.10416294457</v>
      </c>
      <c r="AK17" s="4">
        <v>0</v>
      </c>
      <c r="AL17" s="4">
        <v>73090.59996994468</v>
      </c>
      <c r="AM17" s="4">
        <v>0</v>
      </c>
      <c r="AN17" s="4">
        <v>436840.5014898248</v>
      </c>
      <c r="AO17" s="4">
        <v>218209.61572898782</v>
      </c>
      <c r="AP17" s="4">
        <v>9575.100230688706</v>
      </c>
      <c r="AQ17" s="4">
        <v>0</v>
      </c>
      <c r="AR17" s="4">
        <v>136625.08939872912</v>
      </c>
      <c r="AS17" s="4">
        <v>13783.96350886445</v>
      </c>
      <c r="AT17" s="4">
        <v>53435.33318377286</v>
      </c>
      <c r="AU17" s="4">
        <v>1291.244271510052</v>
      </c>
      <c r="AV17" s="4">
        <v>19670.906503817885</v>
      </c>
      <c r="AW17" s="4">
        <v>31099.145811901515</v>
      </c>
      <c r="AX17" s="4">
        <v>45131.20387421228</v>
      </c>
      <c r="AY17" s="4">
        <v>39445.389563601166</v>
      </c>
      <c r="AZ17" s="4">
        <v>59297.88399265134</v>
      </c>
      <c r="BA17" s="4">
        <v>3699.6723762798324</v>
      </c>
      <c r="BB17" s="4">
        <v>27108.64326190017</v>
      </c>
      <c r="BC17" s="4">
        <v>40719.851379390784</v>
      </c>
      <c r="BD17" s="4">
        <v>56982.13933817616</v>
      </c>
      <c r="BE17" s="4">
        <v>153341.12156017232</v>
      </c>
      <c r="BF17" s="4">
        <v>0</v>
      </c>
      <c r="BG17" s="4">
        <v>116150.96738134303</v>
      </c>
      <c r="BH17" s="4">
        <v>14418.694797614844</v>
      </c>
      <c r="BI17" s="4">
        <v>59858.010065381546</v>
      </c>
      <c r="BJ17" s="4">
        <v>65.71669607410168</v>
      </c>
      <c r="BK17" s="4">
        <v>3.552253841843334</v>
      </c>
      <c r="BL17" s="4">
        <v>0</v>
      </c>
      <c r="BM17" s="4">
        <v>36184.43614306522</v>
      </c>
      <c r="BN17" s="4">
        <v>0</v>
      </c>
      <c r="BO17" s="4">
        <v>0</v>
      </c>
      <c r="BP17" s="4">
        <v>11244.659536355073</v>
      </c>
      <c r="BQ17" s="4">
        <v>551703.5371574727</v>
      </c>
      <c r="BR17" s="4">
        <v>0</v>
      </c>
      <c r="BS17" s="4">
        <v>87.03021912516168</v>
      </c>
      <c r="BT17" s="4">
        <v>11654.006586171563</v>
      </c>
      <c r="BU17" s="4">
        <v>212388.14035606635</v>
      </c>
      <c r="BV17" s="4">
        <v>64853.47684231798</v>
      </c>
      <c r="BW17" s="4">
        <v>182579.90388011435</v>
      </c>
      <c r="BX17" s="4">
        <v>601165.2435622762</v>
      </c>
      <c r="BY17" s="4">
        <v>207168.13003386103</v>
      </c>
      <c r="BZ17" s="4">
        <v>57297.37941655128</v>
      </c>
      <c r="CA17" s="4">
        <v>11822.435513552344</v>
      </c>
      <c r="CB17" s="4">
        <v>0</v>
      </c>
      <c r="CC17" s="4">
        <v>66215.60969274158</v>
      </c>
      <c r="CD17" s="4">
        <v>63815.914822448736</v>
      </c>
      <c r="CE17" s="4">
        <v>83067.57018947855</v>
      </c>
      <c r="CF17" s="4">
        <v>80573.99438442633</v>
      </c>
      <c r="CG17" s="4">
        <v>56212.52529472991</v>
      </c>
      <c r="CH17" s="4">
        <v>7.104507683686668</v>
      </c>
      <c r="CI17" s="4">
        <v>388.97179568184504</v>
      </c>
      <c r="CJ17" s="4">
        <v>85.25409220424001</v>
      </c>
      <c r="CK17" s="4">
        <v>156.2991690411067</v>
      </c>
      <c r="CL17" s="4">
        <v>14.209015367373336</v>
      </c>
      <c r="CM17" s="4">
        <v>358078.2472481986</v>
      </c>
      <c r="CN17" s="4">
        <v>2445.726770109135</v>
      </c>
      <c r="CO17" s="4">
        <v>524713.0391076333</v>
      </c>
      <c r="CP17" s="4">
        <v>83078.74858988055</v>
      </c>
      <c r="CQ17" s="4">
        <v>949768.9785382613</v>
      </c>
      <c r="CR17" s="4">
        <v>1038621.5406582891</v>
      </c>
      <c r="CS17" s="4">
        <v>110822.26201985862</v>
      </c>
      <c r="CT17" s="4">
        <v>3197.0284576590007</v>
      </c>
      <c r="CU17" s="4">
        <v>440147.41450764425</v>
      </c>
      <c r="CV17" s="4">
        <v>36859.37554544551</v>
      </c>
      <c r="CW17" s="4">
        <v>66617.89625554883</v>
      </c>
      <c r="CX17" s="4">
        <v>61568.09453900621</v>
      </c>
      <c r="CY17" s="4">
        <v>55441.67548721183</v>
      </c>
      <c r="CZ17" s="4">
        <v>12752.008686009234</v>
      </c>
      <c r="DA17" s="4">
        <v>6623.177288116896</v>
      </c>
      <c r="DB17" s="4">
        <v>326542.76960497606</v>
      </c>
      <c r="DC17" s="4">
        <v>848885.404883597</v>
      </c>
      <c r="DD17" s="4">
        <v>250553.02076834114</v>
      </c>
      <c r="DE17" s="4">
        <v>13278.74555646124</v>
      </c>
      <c r="DF17" s="4">
        <v>10283.535197415067</v>
      </c>
      <c r="DG17" s="4">
        <v>401.4046841282967</v>
      </c>
      <c r="DH17" s="4">
        <v>41722.92493298692</v>
      </c>
      <c r="DI17" s="4">
        <v>54159.978243169826</v>
      </c>
      <c r="DJ17" s="4">
        <v>8795.380512404094</v>
      </c>
      <c r="DK17" s="4">
        <v>11761.479749833576</v>
      </c>
      <c r="DL17" s="4">
        <v>23.08964997198167</v>
      </c>
      <c r="DM17" s="4">
        <v>40217.53912041597</v>
      </c>
      <c r="DN17" s="4">
        <v>9661.633345616534</v>
      </c>
      <c r="DO17" s="4">
        <v>28549.800454833898</v>
      </c>
      <c r="DP17" s="4">
        <v>1527.4691519926337</v>
      </c>
      <c r="DQ17" s="4">
        <v>1429.7821713419419</v>
      </c>
      <c r="DR17" s="4">
        <v>2250.3528088077524</v>
      </c>
      <c r="DS17" s="4">
        <v>273.5235458219367</v>
      </c>
      <c r="DT17" s="4">
        <v>261.090657375485</v>
      </c>
      <c r="DU17" s="4">
        <v>355.2253841843334</v>
      </c>
      <c r="DV17" s="4">
        <v>223.79199203613004</v>
      </c>
      <c r="DW17" s="4">
        <v>1227035.5836068883</v>
      </c>
      <c r="DX17" s="4">
        <v>3493.6416534529185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4323.092925523337</v>
      </c>
      <c r="EM17" s="9">
        <f t="shared" si="0"/>
        <v>11271436.664510855</v>
      </c>
    </row>
    <row r="18" spans="1:143" ht="12.75">
      <c r="A18" s="12">
        <v>12</v>
      </c>
      <c r="B18" s="2" t="s">
        <v>170</v>
      </c>
      <c r="E18" s="4">
        <v>1725.7260338333936</v>
      </c>
      <c r="F18" s="4">
        <v>2876.2100563889894</v>
      </c>
      <c r="G18" s="4">
        <v>575.2420112777979</v>
      </c>
      <c r="H18" s="4">
        <v>575.2420112777979</v>
      </c>
      <c r="I18" s="4">
        <v>18982.986372167332</v>
      </c>
      <c r="J18" s="4">
        <v>2876.2100563889894</v>
      </c>
      <c r="K18" s="4">
        <v>0</v>
      </c>
      <c r="L18" s="4">
        <v>2300.9680451111917</v>
      </c>
      <c r="M18" s="4">
        <v>0</v>
      </c>
      <c r="N18" s="4">
        <v>27036.3745300565</v>
      </c>
      <c r="O18" s="4">
        <v>34859.66588343455</v>
      </c>
      <c r="P18" s="4">
        <v>6787.855733078014</v>
      </c>
      <c r="Q18" s="4">
        <v>31638.310620278884</v>
      </c>
      <c r="R18" s="4">
        <v>16682.01832705614</v>
      </c>
      <c r="S18" s="4">
        <v>2300.9680451111917</v>
      </c>
      <c r="T18" s="4">
        <v>25885.890507500902</v>
      </c>
      <c r="U18" s="4">
        <v>0</v>
      </c>
      <c r="V18" s="4">
        <v>0</v>
      </c>
      <c r="W18" s="4">
        <v>2761.1616541334297</v>
      </c>
      <c r="X18" s="4">
        <v>11044.646616533719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16682.01832705614</v>
      </c>
      <c r="AF18" s="4">
        <v>1725.7260338333936</v>
      </c>
      <c r="AG18" s="4">
        <v>42222.76362779036</v>
      </c>
      <c r="AH18" s="4">
        <v>0</v>
      </c>
      <c r="AI18" s="4">
        <v>0</v>
      </c>
      <c r="AJ18" s="4">
        <v>0</v>
      </c>
      <c r="AK18" s="4">
        <v>0</v>
      </c>
      <c r="AL18" s="4">
        <v>93449.58661763808</v>
      </c>
      <c r="AM18" s="4">
        <v>0</v>
      </c>
      <c r="AN18" s="4">
        <v>17832.502349611732</v>
      </c>
      <c r="AO18" s="4">
        <v>63276.62124055777</v>
      </c>
      <c r="AP18" s="4">
        <v>21859.19642855632</v>
      </c>
      <c r="AQ18" s="4">
        <v>0</v>
      </c>
      <c r="AR18" s="4">
        <v>63161.57283830221</v>
      </c>
      <c r="AS18" s="4">
        <v>3911.6456766890255</v>
      </c>
      <c r="AT18" s="4">
        <v>23354.825657878595</v>
      </c>
      <c r="AU18" s="4">
        <v>920.3872180444765</v>
      </c>
      <c r="AV18" s="4">
        <v>9088.823778189206</v>
      </c>
      <c r="AW18" s="4">
        <v>2300.9680451111917</v>
      </c>
      <c r="AX18" s="4">
        <v>4026.6940789445853</v>
      </c>
      <c r="AY18" s="4">
        <v>5752.420112777979</v>
      </c>
      <c r="AZ18" s="4">
        <v>10066.735197361462</v>
      </c>
      <c r="BA18" s="4">
        <v>862.8630169166968</v>
      </c>
      <c r="BB18" s="4">
        <v>6902.904135333574</v>
      </c>
      <c r="BC18" s="4">
        <v>7478.1461466113715</v>
      </c>
      <c r="BD18" s="4">
        <v>8973.775375933647</v>
      </c>
      <c r="BE18" s="4">
        <v>24735.406484945306</v>
      </c>
      <c r="BF18" s="4">
        <v>2876.2100563889894</v>
      </c>
      <c r="BG18" s="4">
        <v>12080.082236833754</v>
      </c>
      <c r="BH18" s="4">
        <v>5752.420112777979</v>
      </c>
      <c r="BI18" s="4">
        <v>47169.84492477942</v>
      </c>
      <c r="BJ18" s="4">
        <v>9203.872180444767</v>
      </c>
      <c r="BK18" s="4">
        <v>575.2420112777979</v>
      </c>
      <c r="BL18" s="4">
        <v>13460.663063900469</v>
      </c>
      <c r="BM18" s="4">
        <v>18407.744360889534</v>
      </c>
      <c r="BN18" s="4">
        <v>0</v>
      </c>
      <c r="BO18" s="4">
        <v>0</v>
      </c>
      <c r="BP18" s="4">
        <v>13000.46945487823</v>
      </c>
      <c r="BQ18" s="4">
        <v>200874.51033820704</v>
      </c>
      <c r="BR18" s="4">
        <v>0</v>
      </c>
      <c r="BS18" s="4">
        <v>1610.677631577834</v>
      </c>
      <c r="BT18" s="4">
        <v>8973.775375933647</v>
      </c>
      <c r="BU18" s="4">
        <v>1725.7260338333936</v>
      </c>
      <c r="BV18" s="4">
        <v>8283.484962400289</v>
      </c>
      <c r="BW18" s="4">
        <v>66728.07330822456</v>
      </c>
      <c r="BX18" s="4">
        <v>231247.28853367473</v>
      </c>
      <c r="BY18" s="4">
        <v>47169.84492477942</v>
      </c>
      <c r="BZ18" s="4">
        <v>66728.07330822456</v>
      </c>
      <c r="CA18" s="4">
        <v>1150.4840225555959</v>
      </c>
      <c r="CB18" s="4">
        <v>0</v>
      </c>
      <c r="CC18" s="4">
        <v>575.2420112777979</v>
      </c>
      <c r="CD18" s="4">
        <v>2300.9680451111917</v>
      </c>
      <c r="CE18" s="4">
        <v>2876.2100563889894</v>
      </c>
      <c r="CF18" s="4">
        <v>2300.9680451111917</v>
      </c>
      <c r="CG18" s="4">
        <v>575.2420112777979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65002.34727439116</v>
      </c>
      <c r="CN18" s="4">
        <v>5292.22650375574</v>
      </c>
      <c r="CO18" s="4">
        <v>71905.25140972473</v>
      </c>
      <c r="CP18" s="4">
        <v>67303.31531950235</v>
      </c>
      <c r="CQ18" s="4">
        <v>59019.830357102066</v>
      </c>
      <c r="CR18" s="4">
        <v>41187.32800749032</v>
      </c>
      <c r="CS18" s="4">
        <v>26231.03571426758</v>
      </c>
      <c r="CT18" s="4">
        <v>18407.744360889534</v>
      </c>
      <c r="CU18" s="4">
        <v>44868.876879668234</v>
      </c>
      <c r="CV18" s="4">
        <v>17257.260338333934</v>
      </c>
      <c r="CW18" s="4">
        <v>11389.791823300398</v>
      </c>
      <c r="CX18" s="4">
        <v>4256.790883455704</v>
      </c>
      <c r="CY18" s="4">
        <v>9549.017387211443</v>
      </c>
      <c r="CZ18" s="4">
        <v>6327.662124055777</v>
      </c>
      <c r="DA18" s="4">
        <v>1725.7260338333936</v>
      </c>
      <c r="DB18" s="4">
        <v>196042.4774434735</v>
      </c>
      <c r="DC18" s="4">
        <v>18407.744360889534</v>
      </c>
      <c r="DD18" s="4">
        <v>163368.7312028946</v>
      </c>
      <c r="DE18" s="4">
        <v>21859.19642855632</v>
      </c>
      <c r="DF18" s="4">
        <v>12080.082236833754</v>
      </c>
      <c r="DG18" s="4">
        <v>30487.82659772328</v>
      </c>
      <c r="DH18" s="4">
        <v>17257.260338333934</v>
      </c>
      <c r="DI18" s="4">
        <v>2300.9680451111917</v>
      </c>
      <c r="DJ18" s="4">
        <v>66152.83129694675</v>
      </c>
      <c r="DK18" s="4">
        <v>2761.1616541334297</v>
      </c>
      <c r="DL18" s="4">
        <v>0</v>
      </c>
      <c r="DM18" s="4">
        <v>39116.45676689025</v>
      </c>
      <c r="DN18" s="4">
        <v>6327.662124055777</v>
      </c>
      <c r="DO18" s="4">
        <v>0</v>
      </c>
      <c r="DP18" s="4">
        <v>1150.4840225555959</v>
      </c>
      <c r="DQ18" s="4">
        <v>33364.03665411228</v>
      </c>
      <c r="DR18" s="4">
        <v>33364.03665411228</v>
      </c>
      <c r="DS18" s="4">
        <v>18407.744360889534</v>
      </c>
      <c r="DT18" s="4">
        <v>21859.19642855632</v>
      </c>
      <c r="DU18" s="4">
        <v>22434.438439834117</v>
      </c>
      <c r="DV18" s="4">
        <v>18982.986372167332</v>
      </c>
      <c r="DW18" s="4">
        <v>40266.94078944585</v>
      </c>
      <c r="DX18" s="4">
        <v>575.2420112777979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4">
        <v>0</v>
      </c>
      <c r="EJ18" s="4">
        <v>0</v>
      </c>
      <c r="EK18" s="4">
        <v>47514.9901315461</v>
      </c>
      <c r="EM18" s="9">
        <f t="shared" si="0"/>
        <v>2646948.874679783</v>
      </c>
    </row>
    <row r="19" spans="1:143" ht="12.75">
      <c r="A19" s="12">
        <v>13</v>
      </c>
      <c r="B19" s="2" t="s">
        <v>171</v>
      </c>
      <c r="E19" s="4">
        <v>0</v>
      </c>
      <c r="F19" s="4">
        <v>0</v>
      </c>
      <c r="G19" s="4">
        <v>0</v>
      </c>
      <c r="H19" s="4">
        <v>0</v>
      </c>
      <c r="I19" s="4">
        <v>3.4649028173869123</v>
      </c>
      <c r="J19" s="4">
        <v>0</v>
      </c>
      <c r="K19" s="4">
        <v>0</v>
      </c>
      <c r="L19" s="4">
        <v>0.7747849670728529</v>
      </c>
      <c r="M19" s="4">
        <v>0</v>
      </c>
      <c r="N19" s="4">
        <v>0</v>
      </c>
      <c r="O19" s="4">
        <v>366.2795752773089</v>
      </c>
      <c r="P19" s="4">
        <v>12.243926386865377</v>
      </c>
      <c r="Q19" s="4">
        <v>0.15282829898083292</v>
      </c>
      <c r="R19" s="4">
        <v>458.2635799658415</v>
      </c>
      <c r="S19" s="4">
        <v>9.486833877890222</v>
      </c>
      <c r="T19" s="4">
        <v>0</v>
      </c>
      <c r="U19" s="4">
        <v>0</v>
      </c>
      <c r="V19" s="4">
        <v>0</v>
      </c>
      <c r="W19" s="4">
        <v>24.411040048036597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1.5594753475158496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81.8277651330237</v>
      </c>
      <c r="AP19" s="4">
        <v>1.7587936075045212</v>
      </c>
      <c r="AQ19" s="4">
        <v>0</v>
      </c>
      <c r="AR19" s="4">
        <v>462.5524004182551</v>
      </c>
      <c r="AS19" s="4">
        <v>3.398414560258703</v>
      </c>
      <c r="AT19" s="4">
        <v>0</v>
      </c>
      <c r="AU19" s="4">
        <v>0</v>
      </c>
      <c r="AV19" s="4">
        <v>0.6186285771678808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30.701186301534257</v>
      </c>
      <c r="BD19" s="4">
        <v>1.4238139457029355</v>
      </c>
      <c r="BE19" s="4">
        <v>0</v>
      </c>
      <c r="BF19" s="4">
        <v>0</v>
      </c>
      <c r="BG19" s="4">
        <v>0</v>
      </c>
      <c r="BH19" s="4">
        <v>4.377206253876361</v>
      </c>
      <c r="BI19" s="4">
        <v>0.4617554225406885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17.82315523074747</v>
      </c>
      <c r="BQ19" s="4">
        <v>277.35151914206494</v>
      </c>
      <c r="BR19" s="4">
        <v>0</v>
      </c>
      <c r="BS19" s="4">
        <v>0</v>
      </c>
      <c r="BT19" s="4">
        <v>0</v>
      </c>
      <c r="BU19" s="4">
        <v>0</v>
      </c>
      <c r="BV19" s="4">
        <v>24.483332112646906</v>
      </c>
      <c r="BW19" s="4">
        <v>388.90171596933914</v>
      </c>
      <c r="BX19" s="4">
        <v>1908.3117386528063</v>
      </c>
      <c r="BY19" s="4">
        <v>0</v>
      </c>
      <c r="BZ19" s="4">
        <v>495.23240855384853</v>
      </c>
      <c r="CA19" s="4">
        <v>0.24958684974604517</v>
      </c>
      <c r="CB19" s="4">
        <v>0</v>
      </c>
      <c r="CC19" s="4">
        <v>0</v>
      </c>
      <c r="CD19" s="4">
        <v>0</v>
      </c>
      <c r="CE19" s="4">
        <v>0</v>
      </c>
      <c r="CF19" s="4">
        <v>0.13885072464157858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239.03223531260673</v>
      </c>
      <c r="CN19" s="4">
        <v>0</v>
      </c>
      <c r="CO19" s="4">
        <v>1087.4859259735886</v>
      </c>
      <c r="CP19" s="4">
        <v>297.892734737999</v>
      </c>
      <c r="CQ19" s="4">
        <v>3349.3959636529034</v>
      </c>
      <c r="CR19" s="4">
        <v>3541.2190517219974</v>
      </c>
      <c r="CS19" s="4">
        <v>43605.784658688564</v>
      </c>
      <c r="CT19" s="4">
        <v>0</v>
      </c>
      <c r="CU19" s="4">
        <v>2263.7317019962256</v>
      </c>
      <c r="CV19" s="4">
        <v>11.972069397391845</v>
      </c>
      <c r="CW19" s="4">
        <v>3.0057551550545005</v>
      </c>
      <c r="CX19" s="4">
        <v>47.23591389745354</v>
      </c>
      <c r="CY19" s="4">
        <v>0.4148065690937766</v>
      </c>
      <c r="CZ19" s="4">
        <v>0</v>
      </c>
      <c r="DA19" s="4">
        <v>0.30565659796166583</v>
      </c>
      <c r="DB19" s="4">
        <v>73.77321372253955</v>
      </c>
      <c r="DC19" s="4">
        <v>0</v>
      </c>
      <c r="DD19" s="4">
        <v>6050.394156753954</v>
      </c>
      <c r="DE19" s="4">
        <v>1.4021947526435743</v>
      </c>
      <c r="DF19" s="4">
        <v>5.987588605897194</v>
      </c>
      <c r="DG19" s="4">
        <v>0</v>
      </c>
      <c r="DH19" s="4">
        <v>45.903701464395006</v>
      </c>
      <c r="DI19" s="4">
        <v>2592.257157587984</v>
      </c>
      <c r="DJ19" s="4">
        <v>16.235844653825048</v>
      </c>
      <c r="DK19" s="4">
        <v>0</v>
      </c>
      <c r="DL19" s="4">
        <v>0</v>
      </c>
      <c r="DM19" s="4">
        <v>23.985806207874422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7474.676766737399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</v>
      </c>
      <c r="EM19" s="9">
        <f t="shared" si="0"/>
        <v>75308.34212262995</v>
      </c>
    </row>
    <row r="20" spans="1:143" ht="12.75">
      <c r="A20" s="12">
        <v>14</v>
      </c>
      <c r="B20" s="2" t="s">
        <v>172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20105.364186935334</v>
      </c>
      <c r="O20" s="4">
        <v>20040.637731204748</v>
      </c>
      <c r="P20" s="4">
        <v>0</v>
      </c>
      <c r="Q20" s="4">
        <v>2049.622895385648</v>
      </c>
      <c r="R20" s="4">
        <v>0</v>
      </c>
      <c r="S20" s="4">
        <v>0</v>
      </c>
      <c r="T20" s="4">
        <v>292.8032707693783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878.4098123081347</v>
      </c>
      <c r="AF20" s="4">
        <v>878.4098123081347</v>
      </c>
      <c r="AG20" s="4">
        <v>3400.4444528519234</v>
      </c>
      <c r="AH20" s="4">
        <v>0</v>
      </c>
      <c r="AI20" s="4">
        <v>0</v>
      </c>
      <c r="AJ20" s="4">
        <v>15225.77008000767</v>
      </c>
      <c r="AK20" s="4">
        <v>0</v>
      </c>
      <c r="AL20" s="4">
        <v>32037.215017373997</v>
      </c>
      <c r="AM20" s="4">
        <v>0</v>
      </c>
      <c r="AN20" s="4">
        <v>113238.02325798594</v>
      </c>
      <c r="AO20" s="4">
        <v>98853.26136070956</v>
      </c>
      <c r="AP20" s="4">
        <v>0</v>
      </c>
      <c r="AQ20" s="4">
        <v>0</v>
      </c>
      <c r="AR20" s="4">
        <v>1756.8196246162695</v>
      </c>
      <c r="AS20" s="4">
        <v>5396.742043319876</v>
      </c>
      <c r="AT20" s="4">
        <v>292.8032707693783</v>
      </c>
      <c r="AU20" s="4">
        <v>0</v>
      </c>
      <c r="AV20" s="4">
        <v>7487.521982819457</v>
      </c>
      <c r="AW20" s="4">
        <v>0</v>
      </c>
      <c r="AX20" s="4">
        <v>0</v>
      </c>
      <c r="AY20" s="4">
        <v>11234.095011358453</v>
      </c>
      <c r="AZ20" s="4">
        <v>23394.3010656842</v>
      </c>
      <c r="BA20" s="4">
        <v>4392.049061540673</v>
      </c>
      <c r="BB20" s="4">
        <v>0</v>
      </c>
      <c r="BC20" s="4">
        <v>2430.26714738584</v>
      </c>
      <c r="BD20" s="4">
        <v>0</v>
      </c>
      <c r="BE20" s="4">
        <v>9567.079623936565</v>
      </c>
      <c r="BF20" s="4">
        <v>0</v>
      </c>
      <c r="BG20" s="4">
        <v>2884.063626450582</v>
      </c>
      <c r="BH20" s="4">
        <v>10254.658663473465</v>
      </c>
      <c r="BI20" s="4">
        <v>3806.4425200019173</v>
      </c>
      <c r="BJ20" s="4">
        <v>3485.570578209058</v>
      </c>
      <c r="BK20" s="4">
        <v>0</v>
      </c>
      <c r="BL20" s="4">
        <v>0</v>
      </c>
      <c r="BM20" s="4">
        <v>15620.519998640591</v>
      </c>
      <c r="BN20" s="4">
        <v>0</v>
      </c>
      <c r="BO20" s="4">
        <v>0</v>
      </c>
      <c r="BP20" s="4">
        <v>0</v>
      </c>
      <c r="BQ20" s="4">
        <v>57998.60668389971</v>
      </c>
      <c r="BR20" s="4">
        <v>0</v>
      </c>
      <c r="BS20" s="4">
        <v>0</v>
      </c>
      <c r="BT20" s="4">
        <v>292.8032707693783</v>
      </c>
      <c r="BU20" s="4">
        <v>0</v>
      </c>
      <c r="BV20" s="4">
        <v>0</v>
      </c>
      <c r="BW20" s="4">
        <v>23217.504628424707</v>
      </c>
      <c r="BX20" s="4">
        <v>66684.63297077545</v>
      </c>
      <c r="BY20" s="4">
        <v>248313.20424632888</v>
      </c>
      <c r="BZ20" s="4">
        <v>0</v>
      </c>
      <c r="CA20" s="4">
        <v>0</v>
      </c>
      <c r="CB20" s="4">
        <v>0</v>
      </c>
      <c r="CC20" s="4">
        <v>1032.7616528026838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41606.464975001436</v>
      </c>
      <c r="CN20" s="4">
        <v>0</v>
      </c>
      <c r="CO20" s="4">
        <v>0</v>
      </c>
      <c r="CP20" s="4">
        <v>0</v>
      </c>
      <c r="CQ20" s="4">
        <v>0</v>
      </c>
      <c r="CR20" s="4">
        <v>152030.82425178163</v>
      </c>
      <c r="CS20" s="4">
        <v>0</v>
      </c>
      <c r="CT20" s="4">
        <v>0</v>
      </c>
      <c r="CU20" s="4">
        <v>53895.99678862713</v>
      </c>
      <c r="CV20" s="4">
        <v>0</v>
      </c>
      <c r="CW20" s="4">
        <v>17213.631559087822</v>
      </c>
      <c r="CX20" s="4">
        <v>0</v>
      </c>
      <c r="CY20" s="4">
        <v>0</v>
      </c>
      <c r="CZ20" s="4">
        <v>0</v>
      </c>
      <c r="DA20" s="4">
        <v>0</v>
      </c>
      <c r="DB20" s="4">
        <v>16442.06671912625</v>
      </c>
      <c r="DC20" s="4">
        <v>0</v>
      </c>
      <c r="DD20" s="4">
        <v>12310.728564148749</v>
      </c>
      <c r="DE20" s="4">
        <v>878.4098123081347</v>
      </c>
      <c r="DF20" s="4">
        <v>26165.16989575417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2842.809401081059</v>
      </c>
      <c r="DN20" s="4">
        <v>0</v>
      </c>
      <c r="DO20" s="4">
        <v>0</v>
      </c>
      <c r="DP20" s="4">
        <v>0</v>
      </c>
      <c r="DQ20" s="4">
        <v>0</v>
      </c>
      <c r="DR20" s="4">
        <v>13425.90148643489</v>
      </c>
      <c r="DS20" s="4">
        <v>0</v>
      </c>
      <c r="DT20" s="4">
        <v>0</v>
      </c>
      <c r="DU20" s="4">
        <v>0</v>
      </c>
      <c r="DV20" s="4">
        <v>0</v>
      </c>
      <c r="DW20" s="4">
        <v>180845.8074023305</v>
      </c>
      <c r="DX20" s="4">
        <v>2928.032707693783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13129.366066249553</v>
      </c>
      <c r="EG20" s="4">
        <v>0</v>
      </c>
      <c r="EH20" s="4">
        <v>0</v>
      </c>
      <c r="EI20" s="4">
        <v>0</v>
      </c>
      <c r="EJ20" s="4">
        <v>0</v>
      </c>
      <c r="EK20" s="4">
        <v>87660.94525620046</v>
      </c>
      <c r="EM20" s="9">
        <f t="shared" si="0"/>
        <v>1427918.5644348732</v>
      </c>
    </row>
    <row r="21" spans="1:143" ht="12.75">
      <c r="A21" s="12">
        <v>15</v>
      </c>
      <c r="B21" s="2" t="s">
        <v>173</v>
      </c>
      <c r="E21" s="4">
        <v>0</v>
      </c>
      <c r="F21" s="4">
        <v>0</v>
      </c>
      <c r="G21" s="4">
        <v>0</v>
      </c>
      <c r="H21" s="4">
        <v>0</v>
      </c>
      <c r="I21" s="4">
        <v>2189.397132840617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7568.745888230013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169474.66386179364</v>
      </c>
      <c r="AM21" s="4">
        <v>0</v>
      </c>
      <c r="AN21" s="4">
        <v>356959.3085383342</v>
      </c>
      <c r="AO21" s="4">
        <v>423.2834456825193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1841.830338002169</v>
      </c>
      <c r="AZ21" s="4">
        <v>4438.272887790071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3855.710800693397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748.0440203872107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3927.7784563160667</v>
      </c>
      <c r="BX21" s="4">
        <v>0</v>
      </c>
      <c r="BY21" s="4">
        <v>238384.66146962458</v>
      </c>
      <c r="BZ21" s="4">
        <v>2328.058951253856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1684.1937444376445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122.7886892001446</v>
      </c>
      <c r="CZ21" s="4">
        <v>0</v>
      </c>
      <c r="DA21" s="4">
        <v>0</v>
      </c>
      <c r="DB21" s="4">
        <v>5473.492832101543</v>
      </c>
      <c r="DC21" s="4">
        <v>0</v>
      </c>
      <c r="DD21" s="4">
        <v>4.561244026751285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33736.23797018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583.8392354241645</v>
      </c>
      <c r="EM21" s="9">
        <f t="shared" si="0"/>
        <v>833744.8695063188</v>
      </c>
    </row>
    <row r="22" spans="1:143" ht="12.75">
      <c r="A22" s="12">
        <v>16</v>
      </c>
      <c r="B22" s="2" t="s">
        <v>174</v>
      </c>
      <c r="E22" s="5">
        <v>40229.33076455523</v>
      </c>
      <c r="F22" s="5">
        <v>29488.922432259344</v>
      </c>
      <c r="G22" s="5">
        <v>205.7525639392776</v>
      </c>
      <c r="H22" s="5">
        <v>16493.35134433574</v>
      </c>
      <c r="I22" s="5">
        <v>27496.6206801598</v>
      </c>
      <c r="J22" s="5">
        <v>17172.55691068795</v>
      </c>
      <c r="K22" s="5">
        <v>25527.551407860687</v>
      </c>
      <c r="L22" s="5">
        <v>514.381409848194</v>
      </c>
      <c r="M22" s="5">
        <v>257.190704924097</v>
      </c>
      <c r="N22" s="5">
        <v>15777.836880991745</v>
      </c>
      <c r="O22" s="5">
        <v>1285.9535246204853</v>
      </c>
      <c r="P22" s="5">
        <v>257.190704924097</v>
      </c>
      <c r="Q22" s="5">
        <v>0</v>
      </c>
      <c r="R22" s="5">
        <v>6190.6868343618235</v>
      </c>
      <c r="S22" s="5">
        <v>5231.02093035415</v>
      </c>
      <c r="T22" s="5">
        <v>31419.23617519071</v>
      </c>
      <c r="U22" s="5">
        <v>0</v>
      </c>
      <c r="V22" s="5">
        <v>0</v>
      </c>
      <c r="W22" s="5">
        <v>0</v>
      </c>
      <c r="X22" s="5">
        <v>668.6958328026523</v>
      </c>
      <c r="Y22" s="5">
        <v>0</v>
      </c>
      <c r="Z22" s="5">
        <v>2857.740612518601</v>
      </c>
      <c r="AA22" s="5">
        <v>0</v>
      </c>
      <c r="AB22" s="5">
        <v>18594.365585454365</v>
      </c>
      <c r="AC22" s="5">
        <v>0</v>
      </c>
      <c r="AD22" s="5">
        <v>0</v>
      </c>
      <c r="AE22" s="5">
        <v>3946.7705481176545</v>
      </c>
      <c r="AF22" s="5">
        <v>1665.3743186446227</v>
      </c>
      <c r="AG22" s="5">
        <v>88761.10530759335</v>
      </c>
      <c r="AH22" s="5">
        <v>0</v>
      </c>
      <c r="AI22" s="5">
        <v>0</v>
      </c>
      <c r="AJ22" s="5">
        <v>6378.329482117606</v>
      </c>
      <c r="AK22" s="5">
        <v>0</v>
      </c>
      <c r="AL22" s="5">
        <v>20436.02389387774</v>
      </c>
      <c r="AM22" s="5">
        <v>0</v>
      </c>
      <c r="AN22" s="5">
        <v>155584.6403278712</v>
      </c>
      <c r="AO22" s="5">
        <v>114746.79202871617</v>
      </c>
      <c r="AP22" s="5">
        <v>308.6288459089164</v>
      </c>
      <c r="AQ22" s="5">
        <v>0</v>
      </c>
      <c r="AR22" s="5">
        <v>308.6288459089164</v>
      </c>
      <c r="AS22" s="5">
        <v>6252.286889421753</v>
      </c>
      <c r="AT22" s="5">
        <v>2469.030767271331</v>
      </c>
      <c r="AU22" s="5">
        <v>0</v>
      </c>
      <c r="AV22" s="5">
        <v>2417.592626286512</v>
      </c>
      <c r="AW22" s="5">
        <v>1543.144229544582</v>
      </c>
      <c r="AX22" s="5">
        <v>0</v>
      </c>
      <c r="AY22" s="5">
        <v>3292.0410230284415</v>
      </c>
      <c r="AZ22" s="5">
        <v>17264.910141335764</v>
      </c>
      <c r="BA22" s="5">
        <v>617.2576918178328</v>
      </c>
      <c r="BB22" s="5">
        <v>9169.568262499179</v>
      </c>
      <c r="BC22" s="5">
        <v>23810.99441908635</v>
      </c>
      <c r="BD22" s="5">
        <v>14174.52706686901</v>
      </c>
      <c r="BE22" s="5">
        <v>100154.41022018713</v>
      </c>
      <c r="BF22" s="5">
        <v>2006.0874984079567</v>
      </c>
      <c r="BG22" s="5">
        <v>30781.888959168613</v>
      </c>
      <c r="BH22" s="5">
        <v>13463.743614928479</v>
      </c>
      <c r="BI22" s="5">
        <v>4166.489419770371</v>
      </c>
      <c r="BJ22" s="5">
        <v>0</v>
      </c>
      <c r="BK22" s="5">
        <v>257.190704924097</v>
      </c>
      <c r="BL22" s="5">
        <v>0</v>
      </c>
      <c r="BM22" s="5">
        <v>720.1339737874716</v>
      </c>
      <c r="BN22" s="5">
        <v>0</v>
      </c>
      <c r="BO22" s="5">
        <v>2861.8558630495545</v>
      </c>
      <c r="BP22" s="5">
        <v>514.381409848194</v>
      </c>
      <c r="BQ22" s="5">
        <v>143059.07894369628</v>
      </c>
      <c r="BR22" s="5">
        <v>17308.504259723704</v>
      </c>
      <c r="BS22" s="5">
        <v>360.0669868937358</v>
      </c>
      <c r="BT22" s="5">
        <v>0</v>
      </c>
      <c r="BU22" s="5">
        <v>1851.7730754534982</v>
      </c>
      <c r="BV22" s="5">
        <v>308.6288459089164</v>
      </c>
      <c r="BW22" s="5">
        <v>78882.47804642956</v>
      </c>
      <c r="BX22" s="5">
        <v>3086.288459089164</v>
      </c>
      <c r="BY22" s="5">
        <v>168882.31460043383</v>
      </c>
      <c r="BZ22" s="5">
        <v>1800.334934468679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279009.5461815577</v>
      </c>
      <c r="CN22" s="5">
        <v>2397.8313198223946</v>
      </c>
      <c r="CO22" s="5">
        <v>3086.288459089164</v>
      </c>
      <c r="CP22" s="5">
        <v>0</v>
      </c>
      <c r="CQ22" s="5">
        <v>3857.8605738614547</v>
      </c>
      <c r="CR22" s="5">
        <v>162815.62046253576</v>
      </c>
      <c r="CS22" s="5">
        <v>0</v>
      </c>
      <c r="CT22" s="5">
        <v>6094.98441821761</v>
      </c>
      <c r="CU22" s="5">
        <v>38873.26436919045</v>
      </c>
      <c r="CV22" s="5">
        <v>0</v>
      </c>
      <c r="CW22" s="5">
        <v>0</v>
      </c>
      <c r="CX22" s="5">
        <v>0</v>
      </c>
      <c r="CY22" s="5">
        <v>0</v>
      </c>
      <c r="CZ22" s="5">
        <v>1903.2112164383177</v>
      </c>
      <c r="DA22" s="5">
        <v>257.190704924097</v>
      </c>
      <c r="DB22" s="5">
        <v>59383.26428631232</v>
      </c>
      <c r="DC22" s="5">
        <v>0</v>
      </c>
      <c r="DD22" s="5">
        <v>14163.395373401137</v>
      </c>
      <c r="DE22" s="5">
        <v>4758.93023879177</v>
      </c>
      <c r="DF22" s="5">
        <v>0</v>
      </c>
      <c r="DG22" s="5">
        <v>0</v>
      </c>
      <c r="DH22" s="5">
        <v>411.5051278785552</v>
      </c>
      <c r="DI22" s="5">
        <v>0</v>
      </c>
      <c r="DJ22" s="5">
        <v>565.8195508330134</v>
      </c>
      <c r="DK22" s="5">
        <v>3738.889544650837</v>
      </c>
      <c r="DL22" s="5">
        <v>1483.5860794048888</v>
      </c>
      <c r="DM22" s="5">
        <v>2469.030767271331</v>
      </c>
      <c r="DN22" s="5">
        <v>308.6288459089164</v>
      </c>
      <c r="DO22" s="5">
        <v>1543.144229544582</v>
      </c>
      <c r="DP22" s="5">
        <v>0</v>
      </c>
      <c r="DQ22" s="5">
        <v>0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283336.71013742394</v>
      </c>
      <c r="DX22" s="5">
        <v>0</v>
      </c>
      <c r="DY22" s="5">
        <v>0</v>
      </c>
      <c r="DZ22" s="5">
        <v>1689.6397015444568</v>
      </c>
      <c r="EA22" s="5">
        <v>0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0</v>
      </c>
      <c r="EH22" s="5">
        <v>0</v>
      </c>
      <c r="EI22" s="5">
        <v>0</v>
      </c>
      <c r="EJ22" s="5">
        <v>0</v>
      </c>
      <c r="EK22" s="5">
        <v>2983.4121771195255</v>
      </c>
      <c r="EM22" s="10">
        <f t="shared" si="0"/>
        <v>2158413.4355975967</v>
      </c>
    </row>
    <row r="23" spans="1:143" ht="12.75">
      <c r="A23" s="12"/>
      <c r="B23" s="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M23" s="28"/>
    </row>
    <row r="24" spans="1:143" ht="12.75">
      <c r="A24" s="12"/>
      <c r="B24" s="29" t="s">
        <v>3</v>
      </c>
      <c r="E24" s="27">
        <f>SUBTOTAL(9,E7:E23)</f>
        <v>676912.5098800232</v>
      </c>
      <c r="F24" s="27">
        <f aca="true" t="shared" si="1" ref="F24:BT24">SUBTOTAL(9,F7:F23)</f>
        <v>494948.5218930476</v>
      </c>
      <c r="G24" s="27">
        <f t="shared" si="1"/>
        <v>5248.073538377306</v>
      </c>
      <c r="H24" s="27">
        <f t="shared" si="1"/>
        <v>274183.42129728117</v>
      </c>
      <c r="I24" s="27">
        <f t="shared" si="1"/>
        <v>594113.8760113821</v>
      </c>
      <c r="J24" s="27">
        <f t="shared" si="1"/>
        <v>294801.0275182067</v>
      </c>
      <c r="K24" s="27">
        <f t="shared" si="1"/>
        <v>424553.7819685774</v>
      </c>
      <c r="L24" s="27">
        <f t="shared" si="1"/>
        <v>21892.97884231375</v>
      </c>
      <c r="M24" s="27">
        <f t="shared" si="1"/>
        <v>4795.956402292291</v>
      </c>
      <c r="N24" s="27">
        <f t="shared" si="1"/>
        <v>369429.33565070387</v>
      </c>
      <c r="O24" s="27">
        <f t="shared" si="1"/>
        <v>205410.77225962398</v>
      </c>
      <c r="P24" s="27">
        <f t="shared" si="1"/>
        <v>15581.4517529079</v>
      </c>
      <c r="Q24" s="27">
        <f t="shared" si="1"/>
        <v>132478.6750736154</v>
      </c>
      <c r="R24" s="27">
        <f t="shared" si="1"/>
        <v>190478.5515634247</v>
      </c>
      <c r="S24" s="27">
        <f t="shared" si="1"/>
        <v>66988.74259740309</v>
      </c>
      <c r="T24" s="27">
        <f t="shared" si="1"/>
        <v>557336.2375780627</v>
      </c>
      <c r="U24" s="27">
        <f t="shared" si="1"/>
        <v>0</v>
      </c>
      <c r="V24" s="27">
        <f t="shared" si="1"/>
        <v>7.104507683686668</v>
      </c>
      <c r="W24" s="27">
        <f t="shared" si="1"/>
        <v>45760.66056995084</v>
      </c>
      <c r="X24" s="27">
        <f t="shared" si="1"/>
        <v>36679.06588066497</v>
      </c>
      <c r="Y24" s="27">
        <f t="shared" si="1"/>
        <v>0</v>
      </c>
      <c r="Z24" s="27">
        <f t="shared" si="1"/>
        <v>32934.11713693931</v>
      </c>
      <c r="AA24" s="27">
        <f t="shared" si="1"/>
        <v>979803.5607994979</v>
      </c>
      <c r="AB24" s="27">
        <f t="shared" si="1"/>
        <v>205332.7630288106</v>
      </c>
      <c r="AC24" s="27">
        <f t="shared" si="1"/>
        <v>40.64804617429799</v>
      </c>
      <c r="AD24" s="27">
        <f t="shared" si="1"/>
        <v>124629.55543600577</v>
      </c>
      <c r="AE24" s="27">
        <f t="shared" si="1"/>
        <v>94698.6679262935</v>
      </c>
      <c r="AF24" s="27">
        <f t="shared" si="1"/>
        <v>34178.99143154792</v>
      </c>
      <c r="AG24" s="27">
        <f t="shared" si="1"/>
        <v>1385539.77487302</v>
      </c>
      <c r="AH24" s="27">
        <f t="shared" si="1"/>
        <v>33906.8754918575</v>
      </c>
      <c r="AI24" s="27">
        <f t="shared" si="1"/>
        <v>174501.0839266242</v>
      </c>
      <c r="AJ24" s="27">
        <f t="shared" si="1"/>
        <v>154735.62841126326</v>
      </c>
      <c r="AK24" s="27">
        <f t="shared" si="1"/>
        <v>0</v>
      </c>
      <c r="AL24" s="27">
        <f t="shared" si="1"/>
        <v>633089.1501467382</v>
      </c>
      <c r="AM24" s="27">
        <f t="shared" si="1"/>
        <v>0</v>
      </c>
      <c r="AN24" s="27">
        <f t="shared" si="1"/>
        <v>2842694.4652459477</v>
      </c>
      <c r="AO24" s="27">
        <f t="shared" si="1"/>
        <v>3142088.2988033053</v>
      </c>
      <c r="AP24" s="27">
        <f t="shared" si="1"/>
        <v>96505.36721560935</v>
      </c>
      <c r="AQ24" s="27">
        <f t="shared" si="1"/>
        <v>0</v>
      </c>
      <c r="AR24" s="27">
        <f t="shared" si="1"/>
        <v>324353.37764041335</v>
      </c>
      <c r="AS24" s="27">
        <f t="shared" si="1"/>
        <v>106095.15624861798</v>
      </c>
      <c r="AT24" s="27">
        <f t="shared" si="1"/>
        <v>171794.24344844228</v>
      </c>
      <c r="AU24" s="27">
        <f t="shared" si="1"/>
        <v>2488.4412229361265</v>
      </c>
      <c r="AV24" s="27">
        <f t="shared" si="1"/>
        <v>254428.2857903537</v>
      </c>
      <c r="AW24" s="27">
        <f t="shared" si="1"/>
        <v>56004.8204738539</v>
      </c>
      <c r="AX24" s="27">
        <f t="shared" si="1"/>
        <v>83240.43605138136</v>
      </c>
      <c r="AY24" s="27">
        <f t="shared" si="1"/>
        <v>142201.89898373315</v>
      </c>
      <c r="AZ24" s="27">
        <f t="shared" si="1"/>
        <v>350393.3057888771</v>
      </c>
      <c r="BA24" s="27">
        <f t="shared" si="1"/>
        <v>28262.978055627773</v>
      </c>
      <c r="BB24" s="27">
        <f t="shared" si="1"/>
        <v>163071.00115328972</v>
      </c>
      <c r="BC24" s="27">
        <f t="shared" si="1"/>
        <v>388076.7037781414</v>
      </c>
      <c r="BD24" s="27">
        <f t="shared" si="1"/>
        <v>253948.25733520061</v>
      </c>
      <c r="BE24" s="27">
        <f t="shared" si="1"/>
        <v>1748599.9946356455</v>
      </c>
      <c r="BF24" s="27">
        <f t="shared" si="1"/>
        <v>21483.275359995525</v>
      </c>
      <c r="BG24" s="27">
        <f t="shared" si="1"/>
        <v>573264.9524850792</v>
      </c>
      <c r="BH24" s="27">
        <f t="shared" si="1"/>
        <v>206461.47535504983</v>
      </c>
      <c r="BI24" s="27">
        <f t="shared" si="1"/>
        <v>173940.5048962516</v>
      </c>
      <c r="BJ24" s="27">
        <f t="shared" si="1"/>
        <v>24695.067701910837</v>
      </c>
      <c r="BK24" s="27">
        <f t="shared" si="1"/>
        <v>19079.101192004</v>
      </c>
      <c r="BL24" s="27">
        <f t="shared" si="1"/>
        <v>13636.505557734976</v>
      </c>
      <c r="BM24" s="27">
        <f t="shared" si="1"/>
        <v>117893.52721333093</v>
      </c>
      <c r="BN24" s="27">
        <f t="shared" si="1"/>
        <v>2068.8940550175093</v>
      </c>
      <c r="BO24" s="27">
        <f t="shared" si="1"/>
        <v>34048.90240872344</v>
      </c>
      <c r="BP24" s="27">
        <f t="shared" si="1"/>
        <v>40125.31614914482</v>
      </c>
      <c r="BQ24" s="27">
        <f t="shared" si="1"/>
        <v>3421036.631567729</v>
      </c>
      <c r="BR24" s="27">
        <f t="shared" si="1"/>
        <v>209728.8636075299</v>
      </c>
      <c r="BS24" s="27">
        <f t="shared" si="1"/>
        <v>13446.513919024184</v>
      </c>
      <c r="BT24" s="27">
        <f t="shared" si="1"/>
        <v>42953.49255806257</v>
      </c>
      <c r="BU24" s="27">
        <f aca="true" t="shared" si="2" ref="BU24:EK24">SUBTOTAL(9,BU7:BU23)</f>
        <v>421246.3303498921</v>
      </c>
      <c r="BV24" s="27">
        <f t="shared" si="2"/>
        <v>160001.06654907277</v>
      </c>
      <c r="BW24" s="27">
        <f t="shared" si="2"/>
        <v>1423584.691091221</v>
      </c>
      <c r="BX24" s="27">
        <f t="shared" si="2"/>
        <v>2559850.123574635</v>
      </c>
      <c r="BY24" s="27">
        <f t="shared" si="2"/>
        <v>3291054.640574328</v>
      </c>
      <c r="BZ24" s="27">
        <f t="shared" si="2"/>
        <v>186581.67878752376</v>
      </c>
      <c r="CA24" s="27">
        <f t="shared" si="2"/>
        <v>29685.48757883614</v>
      </c>
      <c r="CB24" s="27">
        <f t="shared" si="2"/>
        <v>0</v>
      </c>
      <c r="CC24" s="27">
        <f t="shared" si="2"/>
        <v>237858.53331088403</v>
      </c>
      <c r="CD24" s="27">
        <f t="shared" si="2"/>
        <v>203693.8901488593</v>
      </c>
      <c r="CE24" s="27">
        <f t="shared" si="2"/>
        <v>356519.6241499535</v>
      </c>
      <c r="CF24" s="27">
        <f t="shared" si="2"/>
        <v>237117.39627396062</v>
      </c>
      <c r="CG24" s="27">
        <f t="shared" si="2"/>
        <v>190629.32651448273</v>
      </c>
      <c r="CH24" s="27">
        <f t="shared" si="2"/>
        <v>7.104507683686668</v>
      </c>
      <c r="CI24" s="27">
        <f t="shared" si="2"/>
        <v>1217.3783744275245</v>
      </c>
      <c r="CJ24" s="27">
        <f t="shared" si="2"/>
        <v>4478.105653390165</v>
      </c>
      <c r="CK24" s="27">
        <f t="shared" si="2"/>
        <v>195.7614699197399</v>
      </c>
      <c r="CL24" s="27">
        <f t="shared" si="2"/>
        <v>14.209015367373336</v>
      </c>
      <c r="CM24" s="27">
        <f t="shared" si="2"/>
        <v>4017328.0719359457</v>
      </c>
      <c r="CN24" s="27">
        <f t="shared" si="2"/>
        <v>36895.627220058035</v>
      </c>
      <c r="CO24" s="27">
        <f t="shared" si="2"/>
        <v>813292.8416679136</v>
      </c>
      <c r="CP24" s="27">
        <f t="shared" si="2"/>
        <v>159688.07778124575</v>
      </c>
      <c r="CQ24" s="27">
        <f t="shared" si="2"/>
        <v>1306968.9425155055</v>
      </c>
      <c r="CR24" s="27">
        <f t="shared" si="2"/>
        <v>4229761.180449223</v>
      </c>
      <c r="CS24" s="27">
        <f t="shared" si="2"/>
        <v>214490.90334002746</v>
      </c>
      <c r="CT24" s="27">
        <f t="shared" si="2"/>
        <v>98909.86578359845</v>
      </c>
      <c r="CU24" s="27">
        <f t="shared" si="2"/>
        <v>1068382.3238404396</v>
      </c>
      <c r="CV24" s="27">
        <f t="shared" si="2"/>
        <v>106911.90089606334</v>
      </c>
      <c r="CW24" s="27">
        <f t="shared" si="2"/>
        <v>168854.3599100347</v>
      </c>
      <c r="CX24" s="27">
        <f t="shared" si="2"/>
        <v>269224.62915384176</v>
      </c>
      <c r="CY24" s="27">
        <f t="shared" si="2"/>
        <v>156768.2082648763</v>
      </c>
      <c r="CZ24" s="27">
        <f t="shared" si="2"/>
        <v>40662.03819463333</v>
      </c>
      <c r="DA24" s="27">
        <f t="shared" si="2"/>
        <v>11605.701451217112</v>
      </c>
      <c r="DB24" s="27">
        <f t="shared" si="2"/>
        <v>1943960.261970778</v>
      </c>
      <c r="DC24" s="27">
        <f t="shared" si="2"/>
        <v>3382772.9114865726</v>
      </c>
      <c r="DD24" s="27">
        <f t="shared" si="2"/>
        <v>714871.5165934826</v>
      </c>
      <c r="DE24" s="27">
        <f t="shared" si="2"/>
        <v>94534.51765095502</v>
      </c>
      <c r="DF24" s="27">
        <f t="shared" si="2"/>
        <v>58256.7635194046</v>
      </c>
      <c r="DG24" s="27">
        <f t="shared" si="2"/>
        <v>30890.54429379939</v>
      </c>
      <c r="DH24" s="27">
        <f t="shared" si="2"/>
        <v>77155.89494163211</v>
      </c>
      <c r="DI24" s="27">
        <f t="shared" si="2"/>
        <v>60898.75178781143</v>
      </c>
      <c r="DJ24" s="27">
        <f t="shared" si="2"/>
        <v>91127.49777055383</v>
      </c>
      <c r="DK24" s="27">
        <f t="shared" si="2"/>
        <v>63874.49774507799</v>
      </c>
      <c r="DL24" s="27">
        <f t="shared" si="2"/>
        <v>17654.126449568765</v>
      </c>
      <c r="DM24" s="27">
        <f t="shared" si="2"/>
        <v>188020.4386355354</v>
      </c>
      <c r="DN24" s="27">
        <f t="shared" si="2"/>
        <v>29086.24707301891</v>
      </c>
      <c r="DO24" s="27">
        <f t="shared" si="2"/>
        <v>73103.93851744047</v>
      </c>
      <c r="DP24" s="27">
        <f t="shared" si="2"/>
        <v>4080.0318946997845</v>
      </c>
      <c r="DQ24" s="27">
        <f t="shared" si="2"/>
        <v>161144.8430125844</v>
      </c>
      <c r="DR24" s="27">
        <f t="shared" si="2"/>
        <v>49310.70267611006</v>
      </c>
      <c r="DS24" s="27">
        <f t="shared" si="2"/>
        <v>18729.16756399833</v>
      </c>
      <c r="DT24" s="27">
        <f t="shared" si="2"/>
        <v>22121.289121365662</v>
      </c>
      <c r="DU24" s="27">
        <f t="shared" si="2"/>
        <v>23128.957600411017</v>
      </c>
      <c r="DV24" s="27">
        <f t="shared" si="2"/>
        <v>19207.331211339384</v>
      </c>
      <c r="DW24" s="27">
        <f t="shared" si="2"/>
        <v>6625425.848310396</v>
      </c>
      <c r="DX24" s="27">
        <f t="shared" si="2"/>
        <v>18237.771367524387</v>
      </c>
      <c r="DY24" s="27">
        <f t="shared" si="2"/>
        <v>5256.557147853317</v>
      </c>
      <c r="DZ24" s="27">
        <f t="shared" si="2"/>
        <v>19807.86936710797</v>
      </c>
      <c r="EA24" s="27">
        <f t="shared" si="2"/>
        <v>68.97702720567548</v>
      </c>
      <c r="EB24" s="27">
        <f t="shared" si="2"/>
        <v>0</v>
      </c>
      <c r="EC24" s="27">
        <f t="shared" si="2"/>
        <v>0</v>
      </c>
      <c r="ED24" s="27">
        <f t="shared" si="2"/>
        <v>0</v>
      </c>
      <c r="EE24" s="27">
        <f t="shared" si="2"/>
        <v>159.443698472312</v>
      </c>
      <c r="EF24" s="27">
        <f t="shared" si="2"/>
        <v>26365.59567901506</v>
      </c>
      <c r="EG24" s="27">
        <f t="shared" si="2"/>
        <v>159.443698472312</v>
      </c>
      <c r="EH24" s="27">
        <f>SUBTOTAL(9,EH7:EH23)</f>
        <v>39.860924618078</v>
      </c>
      <c r="EI24" s="27">
        <f>SUBTOTAL(9,EI7:EI23)</f>
        <v>0</v>
      </c>
      <c r="EJ24" s="27">
        <f>SUBTOTAL(9,EJ7:EJ23)</f>
        <v>119.582773854234</v>
      </c>
      <c r="EK24" s="27">
        <f t="shared" si="2"/>
        <v>453408.1774753014</v>
      </c>
      <c r="EM24" s="9">
        <f>SUBTOTAL(9,EM7:EM23)</f>
        <v>59609560.9966533</v>
      </c>
    </row>
    <row r="25" spans="1:143" ht="12.75">
      <c r="A25" s="12"/>
      <c r="B25" s="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M25" s="28"/>
    </row>
    <row r="26" spans="1:143" ht="12.75">
      <c r="A26" s="12"/>
      <c r="B26" s="29" t="s">
        <v>17</v>
      </c>
      <c r="E26" s="5">
        <v>133965.8930086788</v>
      </c>
      <c r="F26" s="5">
        <v>131201.6804610343</v>
      </c>
      <c r="G26" s="5">
        <v>947.9085019663953</v>
      </c>
      <c r="H26" s="5">
        <v>23419.66191926028</v>
      </c>
      <c r="I26" s="5">
        <v>66383.4199591492</v>
      </c>
      <c r="J26" s="5">
        <v>37024.46915410337</v>
      </c>
      <c r="K26" s="5">
        <v>62775.593142199796</v>
      </c>
      <c r="L26" s="5">
        <v>-439.5148240936578</v>
      </c>
      <c r="M26" s="5">
        <v>630.7643385868014</v>
      </c>
      <c r="N26" s="5">
        <v>54498.81597341236</v>
      </c>
      <c r="O26" s="5">
        <v>143677.32990639718</v>
      </c>
      <c r="P26" s="5">
        <v>2423.791516225161</v>
      </c>
      <c r="Q26" s="5">
        <v>-43324.386401526484</v>
      </c>
      <c r="R26" s="5">
        <v>22339.467074145155</v>
      </c>
      <c r="S26" s="5">
        <v>6444.496363471728</v>
      </c>
      <c r="T26" s="5">
        <v>105575.98547555675</v>
      </c>
      <c r="U26" s="5">
        <v>-0.8971713718585623</v>
      </c>
      <c r="V26" s="5">
        <v>0</v>
      </c>
      <c r="W26" s="5">
        <v>27713.26551193323</v>
      </c>
      <c r="X26" s="5">
        <v>6902.682208212318</v>
      </c>
      <c r="Y26" s="5">
        <v>0</v>
      </c>
      <c r="Z26" s="5">
        <v>2853.26207998288</v>
      </c>
      <c r="AA26" s="5">
        <v>223117.08776381938</v>
      </c>
      <c r="AB26" s="5">
        <v>-241334.28464534853</v>
      </c>
      <c r="AC26" s="5">
        <v>-60.736669983723814</v>
      </c>
      <c r="AD26" s="5">
        <v>69616.81502427658</v>
      </c>
      <c r="AE26" s="5">
        <v>-4437.543988597958</v>
      </c>
      <c r="AF26" s="5">
        <v>11805.698763937187</v>
      </c>
      <c r="AG26" s="5">
        <v>31532.346869855886</v>
      </c>
      <c r="AH26" s="5">
        <v>-3736.8941186672673</v>
      </c>
      <c r="AI26" s="5">
        <v>-25570.239575877175</v>
      </c>
      <c r="AJ26" s="5">
        <v>-25967.868839149625</v>
      </c>
      <c r="AK26" s="5">
        <v>-22906.75536947123</v>
      </c>
      <c r="AL26" s="5">
        <v>8967.528065802297</v>
      </c>
      <c r="AM26" s="5">
        <v>-5003.477836106028</v>
      </c>
      <c r="AN26" s="5">
        <v>-318489.4325445029</v>
      </c>
      <c r="AO26" s="5">
        <v>1502496.552297015</v>
      </c>
      <c r="AP26" s="5">
        <v>41582.62810573485</v>
      </c>
      <c r="AQ26" s="5">
        <v>0</v>
      </c>
      <c r="AR26" s="5">
        <v>189639.42588936986</v>
      </c>
      <c r="AS26" s="5">
        <v>5720.531342652961</v>
      </c>
      <c r="AT26" s="5">
        <v>34488.780481341935</v>
      </c>
      <c r="AU26" s="5">
        <v>-1347.4596797319305</v>
      </c>
      <c r="AV26" s="5">
        <v>-332347.18565627816</v>
      </c>
      <c r="AW26" s="5">
        <v>-197645.5274147305</v>
      </c>
      <c r="AX26" s="5">
        <v>3947.57960546462</v>
      </c>
      <c r="AY26" s="5">
        <v>30163.558575150295</v>
      </c>
      <c r="AZ26" s="5">
        <v>108497.68275720949</v>
      </c>
      <c r="BA26" s="5">
        <v>11929.824229359403</v>
      </c>
      <c r="BB26" s="5">
        <v>25797.736934849556</v>
      </c>
      <c r="BC26" s="5">
        <v>45314.64720849751</v>
      </c>
      <c r="BD26" s="5">
        <v>-20717.491851112223</v>
      </c>
      <c r="BE26" s="5">
        <v>302296.90730537963</v>
      </c>
      <c r="BF26" s="5">
        <v>-703.7155931672933</v>
      </c>
      <c r="BG26" s="5">
        <v>41479.89968481928</v>
      </c>
      <c r="BH26" s="5">
        <v>15551.307779655966</v>
      </c>
      <c r="BI26" s="5">
        <v>16217.888573079603</v>
      </c>
      <c r="BJ26" s="5">
        <v>22652.69339420866</v>
      </c>
      <c r="BK26" s="5">
        <v>11630.047808280331</v>
      </c>
      <c r="BL26" s="5">
        <v>0</v>
      </c>
      <c r="BM26" s="5">
        <v>31263.725904053208</v>
      </c>
      <c r="BN26" s="5">
        <v>-20092.676570874006</v>
      </c>
      <c r="BO26" s="5">
        <v>3452.007525858782</v>
      </c>
      <c r="BP26" s="5">
        <v>-33136.62686131031</v>
      </c>
      <c r="BQ26" s="5">
        <v>247327.8065721253</v>
      </c>
      <c r="BR26" s="5">
        <v>18891.71965657745</v>
      </c>
      <c r="BS26" s="5">
        <v>5986.384860634519</v>
      </c>
      <c r="BT26" s="5">
        <v>-20548.108270399644</v>
      </c>
      <c r="BU26" s="5">
        <v>-124382.45364491217</v>
      </c>
      <c r="BV26" s="5">
        <v>48646.76286483844</v>
      </c>
      <c r="BW26" s="5">
        <v>281041.49836955965</v>
      </c>
      <c r="BX26" s="5">
        <v>1346615.862753074</v>
      </c>
      <c r="BY26" s="5">
        <v>-257529.84328031167</v>
      </c>
      <c r="BZ26" s="5">
        <v>56552.055701771664</v>
      </c>
      <c r="CA26" s="5">
        <v>-21679.057306571354</v>
      </c>
      <c r="CB26" s="5">
        <v>-506.33843303228844</v>
      </c>
      <c r="CC26" s="5">
        <v>52279.822546689626</v>
      </c>
      <c r="CD26" s="5">
        <v>49728.52671146556</v>
      </c>
      <c r="CE26" s="5">
        <v>41714.66024373029</v>
      </c>
      <c r="CF26" s="5">
        <v>2885.3974134026503</v>
      </c>
      <c r="CG26" s="5">
        <v>36745.21458544649</v>
      </c>
      <c r="CH26" s="5">
        <v>-75.50526103766444</v>
      </c>
      <c r="CI26" s="5">
        <v>0</v>
      </c>
      <c r="CJ26" s="5">
        <v>-21638.408486822736</v>
      </c>
      <c r="CK26" s="5">
        <v>0</v>
      </c>
      <c r="CL26" s="5">
        <v>6.699036392705053</v>
      </c>
      <c r="CM26" s="5">
        <v>535294.963532791</v>
      </c>
      <c r="CN26" s="5">
        <v>28401.00836737765</v>
      </c>
      <c r="CO26" s="5">
        <v>-205686.33646509727</v>
      </c>
      <c r="CP26" s="5">
        <v>143781.51967489574</v>
      </c>
      <c r="CQ26" s="5">
        <v>205649.824999145</v>
      </c>
      <c r="CR26" s="5">
        <v>2617803.3393147816</v>
      </c>
      <c r="CS26" s="5">
        <v>102935.30355770476</v>
      </c>
      <c r="CT26" s="5">
        <v>26655.655649253444</v>
      </c>
      <c r="CU26" s="5">
        <v>98967.09040389571</v>
      </c>
      <c r="CV26" s="5">
        <v>21933.79349860846</v>
      </c>
      <c r="CW26" s="5">
        <v>14373.387982655113</v>
      </c>
      <c r="CX26" s="5">
        <v>19856.86810473792</v>
      </c>
      <c r="CY26" s="5">
        <v>70491.46936553826</v>
      </c>
      <c r="CZ26" s="5">
        <v>8691.674327334757</v>
      </c>
      <c r="DA26" s="5">
        <v>1442.1471907814885</v>
      </c>
      <c r="DB26" s="5">
        <v>193340.61027221172</v>
      </c>
      <c r="DC26" s="5">
        <v>350148.3127173856</v>
      </c>
      <c r="DD26" s="5">
        <v>-203453.3025541359</v>
      </c>
      <c r="DE26" s="5">
        <v>20372.02943686153</v>
      </c>
      <c r="DF26" s="5">
        <v>36581.78421437896</v>
      </c>
      <c r="DG26" s="5">
        <v>9009.787567493226</v>
      </c>
      <c r="DH26" s="5">
        <v>18707.44289436382</v>
      </c>
      <c r="DI26" s="5">
        <v>-646.4495014095592</v>
      </c>
      <c r="DJ26" s="5">
        <v>52394.770514673495</v>
      </c>
      <c r="DK26" s="5">
        <v>-10465.511844551096</v>
      </c>
      <c r="DL26" s="5">
        <v>887.668918364383</v>
      </c>
      <c r="DM26" s="5">
        <v>72880.94660101201</v>
      </c>
      <c r="DN26" s="5">
        <v>7400.7391766188775</v>
      </c>
      <c r="DO26" s="5">
        <v>38110.45729523687</v>
      </c>
      <c r="DP26" s="5">
        <v>3232.4138560625734</v>
      </c>
      <c r="DQ26" s="5">
        <v>129147.73047785202</v>
      </c>
      <c r="DR26" s="5">
        <v>26026.04456326979</v>
      </c>
      <c r="DS26" s="5">
        <v>5258.486970731976</v>
      </c>
      <c r="DT26" s="5">
        <v>7835.983223305311</v>
      </c>
      <c r="DU26" s="5">
        <v>8621.695190729077</v>
      </c>
      <c r="DV26" s="5">
        <v>1044.900453786875</v>
      </c>
      <c r="DW26" s="5">
        <v>1806775.1772938706</v>
      </c>
      <c r="DX26" s="5">
        <v>4149.255231629115</v>
      </c>
      <c r="DY26" s="5">
        <v>-84.86480360689711</v>
      </c>
      <c r="DZ26" s="5">
        <v>0</v>
      </c>
      <c r="EA26" s="5">
        <v>-2244.8514292235254</v>
      </c>
      <c r="EB26" s="5">
        <v>-78.65202359960064</v>
      </c>
      <c r="EC26" s="5">
        <v>0</v>
      </c>
      <c r="ED26" s="5">
        <v>0</v>
      </c>
      <c r="EE26" s="5">
        <v>14.283920752116728</v>
      </c>
      <c r="EF26" s="5">
        <v>18165.617340888624</v>
      </c>
      <c r="EG26" s="5">
        <v>50.57386518216552</v>
      </c>
      <c r="EH26" s="5">
        <v>-105.29885310211728</v>
      </c>
      <c r="EI26" s="5">
        <v>-181.4497221502441</v>
      </c>
      <c r="EJ26" s="5">
        <v>10.712940564087518</v>
      </c>
      <c r="EK26" s="5">
        <v>266403.18441380374</v>
      </c>
      <c r="EM26" s="10">
        <f>SUM(E26:EL26)</f>
        <v>10612643.307628363</v>
      </c>
    </row>
    <row r="27" spans="1:143" ht="12.75">
      <c r="A27" s="12"/>
      <c r="B27" s="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M27" s="28"/>
    </row>
    <row r="28" spans="1:143" ht="12.75">
      <c r="A28" s="12"/>
      <c r="B28" s="30" t="s">
        <v>19</v>
      </c>
      <c r="E28" s="27">
        <f>SUBTOTAL(9,E7:E27)</f>
        <v>810878.402888702</v>
      </c>
      <c r="F28" s="27">
        <f aca="true" t="shared" si="3" ref="F28:BT28">SUBTOTAL(9,F7:F27)</f>
        <v>626150.2023540819</v>
      </c>
      <c r="G28" s="27">
        <f t="shared" si="3"/>
        <v>6195.982040343702</v>
      </c>
      <c r="H28" s="27">
        <f t="shared" si="3"/>
        <v>297603.08321654145</v>
      </c>
      <c r="I28" s="27">
        <f t="shared" si="3"/>
        <v>660497.2959705313</v>
      </c>
      <c r="J28" s="27">
        <f t="shared" si="3"/>
        <v>331825.49667231005</v>
      </c>
      <c r="K28" s="27">
        <f t="shared" si="3"/>
        <v>487329.3751107772</v>
      </c>
      <c r="L28" s="27">
        <f t="shared" si="3"/>
        <v>21453.464018220093</v>
      </c>
      <c r="M28" s="27">
        <f t="shared" si="3"/>
        <v>5426.720740879093</v>
      </c>
      <c r="N28" s="27">
        <f t="shared" si="3"/>
        <v>423928.15162411623</v>
      </c>
      <c r="O28" s="27">
        <f t="shared" si="3"/>
        <v>349088.1021660211</v>
      </c>
      <c r="P28" s="27">
        <f t="shared" si="3"/>
        <v>18005.24326913306</v>
      </c>
      <c r="Q28" s="27">
        <f t="shared" si="3"/>
        <v>89154.28867208891</v>
      </c>
      <c r="R28" s="27">
        <f t="shared" si="3"/>
        <v>212818.01863756985</v>
      </c>
      <c r="S28" s="27">
        <f t="shared" si="3"/>
        <v>73433.23896087482</v>
      </c>
      <c r="T28" s="27">
        <f t="shared" si="3"/>
        <v>662912.2230536195</v>
      </c>
      <c r="U28" s="27">
        <f t="shared" si="3"/>
        <v>-0.8971713718585623</v>
      </c>
      <c r="V28" s="27">
        <f t="shared" si="3"/>
        <v>7.104507683686668</v>
      </c>
      <c r="W28" s="27">
        <f t="shared" si="3"/>
        <v>73473.92608188407</v>
      </c>
      <c r="X28" s="27">
        <f t="shared" si="3"/>
        <v>43581.74808887729</v>
      </c>
      <c r="Y28" s="27">
        <f t="shared" si="3"/>
        <v>0</v>
      </c>
      <c r="Z28" s="27">
        <f t="shared" si="3"/>
        <v>35787.37921692219</v>
      </c>
      <c r="AA28" s="27">
        <f t="shared" si="3"/>
        <v>1202920.6485633173</v>
      </c>
      <c r="AB28" s="27">
        <f t="shared" si="3"/>
        <v>-36001.52161653794</v>
      </c>
      <c r="AC28" s="27">
        <f t="shared" si="3"/>
        <v>-20.088623809425826</v>
      </c>
      <c r="AD28" s="27">
        <f t="shared" si="3"/>
        <v>194246.37046028237</v>
      </c>
      <c r="AE28" s="27">
        <f t="shared" si="3"/>
        <v>90261.12393769555</v>
      </c>
      <c r="AF28" s="27">
        <f t="shared" si="3"/>
        <v>45984.690195485106</v>
      </c>
      <c r="AG28" s="27">
        <f t="shared" si="3"/>
        <v>1417072.1217428758</v>
      </c>
      <c r="AH28" s="27">
        <f t="shared" si="3"/>
        <v>30169.981373190232</v>
      </c>
      <c r="AI28" s="27">
        <f t="shared" si="3"/>
        <v>148930.84435074704</v>
      </c>
      <c r="AJ28" s="27">
        <f t="shared" si="3"/>
        <v>128767.75957211363</v>
      </c>
      <c r="AK28" s="27">
        <f t="shared" si="3"/>
        <v>-22906.75536947123</v>
      </c>
      <c r="AL28" s="27">
        <f t="shared" si="3"/>
        <v>642056.6782125405</v>
      </c>
      <c r="AM28" s="27">
        <f t="shared" si="3"/>
        <v>-5003.477836106028</v>
      </c>
      <c r="AN28" s="27">
        <f t="shared" si="3"/>
        <v>2524205.032701445</v>
      </c>
      <c r="AO28" s="27">
        <f t="shared" si="3"/>
        <v>4644584.85110032</v>
      </c>
      <c r="AP28" s="27">
        <f t="shared" si="3"/>
        <v>138087.9953213442</v>
      </c>
      <c r="AQ28" s="27">
        <f t="shared" si="3"/>
        <v>0</v>
      </c>
      <c r="AR28" s="27">
        <f t="shared" si="3"/>
        <v>513992.8035297832</v>
      </c>
      <c r="AS28" s="27">
        <f t="shared" si="3"/>
        <v>111815.68759127094</v>
      </c>
      <c r="AT28" s="27">
        <f t="shared" si="3"/>
        <v>206283.02392978422</v>
      </c>
      <c r="AU28" s="27">
        <f t="shared" si="3"/>
        <v>1140.981543204196</v>
      </c>
      <c r="AV28" s="27">
        <f t="shared" si="3"/>
        <v>-77918.89986592447</v>
      </c>
      <c r="AW28" s="27">
        <f t="shared" si="3"/>
        <v>-141640.70694087658</v>
      </c>
      <c r="AX28" s="27">
        <f t="shared" si="3"/>
        <v>87188.01565684598</v>
      </c>
      <c r="AY28" s="27">
        <f t="shared" si="3"/>
        <v>172365.45755888344</v>
      </c>
      <c r="AZ28" s="27">
        <f t="shared" si="3"/>
        <v>458890.9885460866</v>
      </c>
      <c r="BA28" s="27">
        <f t="shared" si="3"/>
        <v>40192.80228498718</v>
      </c>
      <c r="BB28" s="27">
        <f t="shared" si="3"/>
        <v>188868.73808813927</v>
      </c>
      <c r="BC28" s="27">
        <f t="shared" si="3"/>
        <v>433391.3509866389</v>
      </c>
      <c r="BD28" s="27">
        <f t="shared" si="3"/>
        <v>233230.7654840884</v>
      </c>
      <c r="BE28" s="27">
        <f t="shared" si="3"/>
        <v>2050896.9019410252</v>
      </c>
      <c r="BF28" s="27">
        <f t="shared" si="3"/>
        <v>20779.55976682823</v>
      </c>
      <c r="BG28" s="27">
        <f t="shared" si="3"/>
        <v>614744.8521698985</v>
      </c>
      <c r="BH28" s="27">
        <f t="shared" si="3"/>
        <v>222012.7831347058</v>
      </c>
      <c r="BI28" s="27">
        <f t="shared" si="3"/>
        <v>190158.3934693312</v>
      </c>
      <c r="BJ28" s="27">
        <f t="shared" si="3"/>
        <v>47347.7610961195</v>
      </c>
      <c r="BK28" s="27">
        <f t="shared" si="3"/>
        <v>30709.14900028433</v>
      </c>
      <c r="BL28" s="27">
        <f t="shared" si="3"/>
        <v>13636.505557734976</v>
      </c>
      <c r="BM28" s="27">
        <f t="shared" si="3"/>
        <v>149157.25311738416</v>
      </c>
      <c r="BN28" s="27">
        <f t="shared" si="3"/>
        <v>-18023.782515856496</v>
      </c>
      <c r="BO28" s="27">
        <f t="shared" si="3"/>
        <v>37500.909934582225</v>
      </c>
      <c r="BP28" s="27">
        <f t="shared" si="3"/>
        <v>6988.68928783451</v>
      </c>
      <c r="BQ28" s="27">
        <f t="shared" si="3"/>
        <v>3668364.4381398545</v>
      </c>
      <c r="BR28" s="27">
        <f t="shared" si="3"/>
        <v>228620.58326410735</v>
      </c>
      <c r="BS28" s="27">
        <f t="shared" si="3"/>
        <v>19432.898779658703</v>
      </c>
      <c r="BT28" s="27">
        <f t="shared" si="3"/>
        <v>22405.384287662928</v>
      </c>
      <c r="BU28" s="27">
        <f aca="true" t="shared" si="4" ref="BU28:EK28">SUBTOTAL(9,BU7:BU27)</f>
        <v>296863.8767049799</v>
      </c>
      <c r="BV28" s="27">
        <f t="shared" si="4"/>
        <v>208647.8294139112</v>
      </c>
      <c r="BW28" s="27">
        <f t="shared" si="4"/>
        <v>1704626.1894607807</v>
      </c>
      <c r="BX28" s="27">
        <f t="shared" si="4"/>
        <v>3906465.9863277087</v>
      </c>
      <c r="BY28" s="27">
        <f t="shared" si="4"/>
        <v>3033524.7972940165</v>
      </c>
      <c r="BZ28" s="27">
        <f t="shared" si="4"/>
        <v>243133.73448929543</v>
      </c>
      <c r="CA28" s="27">
        <f t="shared" si="4"/>
        <v>8006.430272264784</v>
      </c>
      <c r="CB28" s="27">
        <f t="shared" si="4"/>
        <v>-506.33843303228844</v>
      </c>
      <c r="CC28" s="27">
        <f t="shared" si="4"/>
        <v>290138.3558575737</v>
      </c>
      <c r="CD28" s="27">
        <f t="shared" si="4"/>
        <v>253422.41686032485</v>
      </c>
      <c r="CE28" s="27">
        <f t="shared" si="4"/>
        <v>398234.2843936838</v>
      </c>
      <c r="CF28" s="27">
        <f t="shared" si="4"/>
        <v>240002.79368736327</v>
      </c>
      <c r="CG28" s="27">
        <f t="shared" si="4"/>
        <v>227374.54109992922</v>
      </c>
      <c r="CH28" s="27">
        <f t="shared" si="4"/>
        <v>-68.40075335397778</v>
      </c>
      <c r="CI28" s="27">
        <f t="shared" si="4"/>
        <v>1217.3783744275245</v>
      </c>
      <c r="CJ28" s="27">
        <f t="shared" si="4"/>
        <v>-17160.30283343257</v>
      </c>
      <c r="CK28" s="27">
        <f t="shared" si="4"/>
        <v>195.7614699197399</v>
      </c>
      <c r="CL28" s="27">
        <f t="shared" si="4"/>
        <v>20.90805176007839</v>
      </c>
      <c r="CM28" s="27">
        <f t="shared" si="4"/>
        <v>4552623.035468737</v>
      </c>
      <c r="CN28" s="27">
        <f t="shared" si="4"/>
        <v>65296.63558743568</v>
      </c>
      <c r="CO28" s="27">
        <f t="shared" si="4"/>
        <v>607606.5052028163</v>
      </c>
      <c r="CP28" s="27">
        <f t="shared" si="4"/>
        <v>303469.5974561415</v>
      </c>
      <c r="CQ28" s="27">
        <f t="shared" si="4"/>
        <v>1512618.7675146505</v>
      </c>
      <c r="CR28" s="27">
        <f t="shared" si="4"/>
        <v>6847564.519764004</v>
      </c>
      <c r="CS28" s="27">
        <f t="shared" si="4"/>
        <v>317426.2068977322</v>
      </c>
      <c r="CT28" s="27">
        <f t="shared" si="4"/>
        <v>125565.52143285189</v>
      </c>
      <c r="CU28" s="27">
        <f t="shared" si="4"/>
        <v>1167349.4142443351</v>
      </c>
      <c r="CV28" s="27">
        <f t="shared" si="4"/>
        <v>128845.6943946718</v>
      </c>
      <c r="CW28" s="27">
        <f t="shared" si="4"/>
        <v>183227.7478926898</v>
      </c>
      <c r="CX28" s="27">
        <f t="shared" si="4"/>
        <v>289081.4972585797</v>
      </c>
      <c r="CY28" s="27">
        <f t="shared" si="4"/>
        <v>227259.67763041455</v>
      </c>
      <c r="CZ28" s="27">
        <f t="shared" si="4"/>
        <v>49353.71252196809</v>
      </c>
      <c r="DA28" s="27">
        <f t="shared" si="4"/>
        <v>13047.8486419986</v>
      </c>
      <c r="DB28" s="27">
        <f t="shared" si="4"/>
        <v>2137300.87224299</v>
      </c>
      <c r="DC28" s="27">
        <f t="shared" si="4"/>
        <v>3732921.224203958</v>
      </c>
      <c r="DD28" s="27">
        <f t="shared" si="4"/>
        <v>511418.21403934667</v>
      </c>
      <c r="DE28" s="27">
        <f t="shared" si="4"/>
        <v>114906.54708781655</v>
      </c>
      <c r="DF28" s="27">
        <f t="shared" si="4"/>
        <v>94838.54773378356</v>
      </c>
      <c r="DG28" s="27">
        <f t="shared" si="4"/>
        <v>39900.331861292616</v>
      </c>
      <c r="DH28" s="27">
        <f t="shared" si="4"/>
        <v>95863.33783599593</v>
      </c>
      <c r="DI28" s="27">
        <f t="shared" si="4"/>
        <v>60252.30228640187</v>
      </c>
      <c r="DJ28" s="27">
        <f t="shared" si="4"/>
        <v>143522.26828522733</v>
      </c>
      <c r="DK28" s="27">
        <f t="shared" si="4"/>
        <v>53408.985900526895</v>
      </c>
      <c r="DL28" s="27">
        <f t="shared" si="4"/>
        <v>18541.795367933148</v>
      </c>
      <c r="DM28" s="27">
        <f t="shared" si="4"/>
        <v>260901.3852365474</v>
      </c>
      <c r="DN28" s="27">
        <f t="shared" si="4"/>
        <v>36486.98624963779</v>
      </c>
      <c r="DO28" s="27">
        <f t="shared" si="4"/>
        <v>111214.39581267734</v>
      </c>
      <c r="DP28" s="27">
        <f t="shared" si="4"/>
        <v>7312.445750762357</v>
      </c>
      <c r="DQ28" s="27">
        <f t="shared" si="4"/>
        <v>290292.5734904364</v>
      </c>
      <c r="DR28" s="27">
        <f t="shared" si="4"/>
        <v>75336.74723937985</v>
      </c>
      <c r="DS28" s="27">
        <f t="shared" si="4"/>
        <v>23987.654534730304</v>
      </c>
      <c r="DT28" s="27">
        <f t="shared" si="4"/>
        <v>29957.27234467097</v>
      </c>
      <c r="DU28" s="27">
        <f t="shared" si="4"/>
        <v>31750.65279114009</v>
      </c>
      <c r="DV28" s="27">
        <f t="shared" si="4"/>
        <v>20252.23166512626</v>
      </c>
      <c r="DW28" s="27">
        <f t="shared" si="4"/>
        <v>8432201.025604267</v>
      </c>
      <c r="DX28" s="27">
        <f t="shared" si="4"/>
        <v>22387.0265991535</v>
      </c>
      <c r="DY28" s="27">
        <f t="shared" si="4"/>
        <v>5171.692344246419</v>
      </c>
      <c r="DZ28" s="27">
        <f t="shared" si="4"/>
        <v>19807.86936710797</v>
      </c>
      <c r="EA28" s="27">
        <f t="shared" si="4"/>
        <v>-2175.87440201785</v>
      </c>
      <c r="EB28" s="27">
        <f t="shared" si="4"/>
        <v>-78.65202359960064</v>
      </c>
      <c r="EC28" s="27">
        <f t="shared" si="4"/>
        <v>0</v>
      </c>
      <c r="ED28" s="27">
        <f t="shared" si="4"/>
        <v>0</v>
      </c>
      <c r="EE28" s="27">
        <f t="shared" si="4"/>
        <v>173.72761922442874</v>
      </c>
      <c r="EF28" s="27">
        <f t="shared" si="4"/>
        <v>44531.213019903684</v>
      </c>
      <c r="EG28" s="27">
        <f t="shared" si="4"/>
        <v>210.01756365447753</v>
      </c>
      <c r="EH28" s="27">
        <f>SUBTOTAL(9,EH7:EH27)</f>
        <v>-65.43792848403928</v>
      </c>
      <c r="EI28" s="27">
        <f>SUBTOTAL(9,EI7:EI27)</f>
        <v>-181.4497221502441</v>
      </c>
      <c r="EJ28" s="27">
        <f>SUBTOTAL(9,EJ7:EJ27)</f>
        <v>130.29571441832152</v>
      </c>
      <c r="EK28" s="27">
        <f t="shared" si="4"/>
        <v>719811.361889105</v>
      </c>
      <c r="EM28" s="9">
        <f>SUBTOTAL(9,EM7:EM27)</f>
        <v>70222204.30428167</v>
      </c>
    </row>
    <row r="29" spans="1:143" ht="12.75">
      <c r="A29" s="12"/>
      <c r="B29" s="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M29" s="28"/>
    </row>
    <row r="30" spans="1:143" ht="12.75">
      <c r="A30" s="12"/>
      <c r="B30" s="2" t="s">
        <v>15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5">
        <v>0</v>
      </c>
      <c r="DU30" s="5">
        <v>0</v>
      </c>
      <c r="DV30" s="5">
        <v>0</v>
      </c>
      <c r="DW30" s="5">
        <v>0</v>
      </c>
      <c r="DX30" s="5">
        <v>0</v>
      </c>
      <c r="DY30" s="5">
        <v>0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0</v>
      </c>
      <c r="EI30" s="5">
        <v>0</v>
      </c>
      <c r="EJ30" s="5">
        <v>0</v>
      </c>
      <c r="EK30" s="5">
        <v>0</v>
      </c>
      <c r="EM30" s="10">
        <f>SUM(E30:EL30)</f>
        <v>0</v>
      </c>
    </row>
    <row r="31" spans="5:143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M31" s="9"/>
    </row>
    <row r="32" spans="2:143" ht="13.5" thickBot="1">
      <c r="B32" s="2" t="s">
        <v>20</v>
      </c>
      <c r="E32" s="7">
        <f>SUBTOTAL(9,E7:E31)</f>
        <v>810878.402888702</v>
      </c>
      <c r="F32" s="7">
        <f aca="true" t="shared" si="5" ref="F32:BT32">SUBTOTAL(9,F7:F31)</f>
        <v>626150.2023540819</v>
      </c>
      <c r="G32" s="7">
        <f t="shared" si="5"/>
        <v>6195.982040343702</v>
      </c>
      <c r="H32" s="7">
        <f t="shared" si="5"/>
        <v>297603.08321654145</v>
      </c>
      <c r="I32" s="7">
        <f t="shared" si="5"/>
        <v>660497.2959705313</v>
      </c>
      <c r="J32" s="7">
        <f t="shared" si="5"/>
        <v>331825.49667231005</v>
      </c>
      <c r="K32" s="7">
        <f t="shared" si="5"/>
        <v>487329.3751107772</v>
      </c>
      <c r="L32" s="7">
        <f t="shared" si="5"/>
        <v>21453.464018220093</v>
      </c>
      <c r="M32" s="7">
        <f t="shared" si="5"/>
        <v>5426.720740879093</v>
      </c>
      <c r="N32" s="7">
        <f t="shared" si="5"/>
        <v>423928.15162411623</v>
      </c>
      <c r="O32" s="7">
        <f t="shared" si="5"/>
        <v>349088.1021660211</v>
      </c>
      <c r="P32" s="7">
        <f t="shared" si="5"/>
        <v>18005.24326913306</v>
      </c>
      <c r="Q32" s="7">
        <f t="shared" si="5"/>
        <v>89154.28867208891</v>
      </c>
      <c r="R32" s="7">
        <f t="shared" si="5"/>
        <v>212818.01863756985</v>
      </c>
      <c r="S32" s="7">
        <f t="shared" si="5"/>
        <v>73433.23896087482</v>
      </c>
      <c r="T32" s="7">
        <f t="shared" si="5"/>
        <v>662912.2230536195</v>
      </c>
      <c r="U32" s="7">
        <f t="shared" si="5"/>
        <v>-0.8971713718585623</v>
      </c>
      <c r="V32" s="7">
        <f t="shared" si="5"/>
        <v>7.104507683686668</v>
      </c>
      <c r="W32" s="7">
        <f t="shared" si="5"/>
        <v>73473.92608188407</v>
      </c>
      <c r="X32" s="7">
        <f t="shared" si="5"/>
        <v>43581.74808887729</v>
      </c>
      <c r="Y32" s="7">
        <f t="shared" si="5"/>
        <v>0</v>
      </c>
      <c r="Z32" s="7">
        <f t="shared" si="5"/>
        <v>35787.37921692219</v>
      </c>
      <c r="AA32" s="7">
        <f t="shared" si="5"/>
        <v>1202920.6485633173</v>
      </c>
      <c r="AB32" s="7">
        <f t="shared" si="5"/>
        <v>-36001.52161653794</v>
      </c>
      <c r="AC32" s="7">
        <f t="shared" si="5"/>
        <v>-20.088623809425826</v>
      </c>
      <c r="AD32" s="7">
        <f t="shared" si="5"/>
        <v>194246.37046028237</v>
      </c>
      <c r="AE32" s="7">
        <f t="shared" si="5"/>
        <v>90261.12393769555</v>
      </c>
      <c r="AF32" s="7">
        <f t="shared" si="5"/>
        <v>45984.690195485106</v>
      </c>
      <c r="AG32" s="7">
        <f t="shared" si="5"/>
        <v>1417072.1217428758</v>
      </c>
      <c r="AH32" s="7">
        <f t="shared" si="5"/>
        <v>30169.981373190232</v>
      </c>
      <c r="AI32" s="7">
        <f t="shared" si="5"/>
        <v>148930.84435074704</v>
      </c>
      <c r="AJ32" s="7">
        <f t="shared" si="5"/>
        <v>128767.75957211363</v>
      </c>
      <c r="AK32" s="7">
        <f t="shared" si="5"/>
        <v>-22906.75536947123</v>
      </c>
      <c r="AL32" s="7">
        <f t="shared" si="5"/>
        <v>642056.6782125405</v>
      </c>
      <c r="AM32" s="7">
        <f t="shared" si="5"/>
        <v>-5003.477836106028</v>
      </c>
      <c r="AN32" s="7">
        <f t="shared" si="5"/>
        <v>2524205.032701445</v>
      </c>
      <c r="AO32" s="7">
        <f t="shared" si="5"/>
        <v>4644584.85110032</v>
      </c>
      <c r="AP32" s="7">
        <f t="shared" si="5"/>
        <v>138087.9953213442</v>
      </c>
      <c r="AQ32" s="7">
        <f t="shared" si="5"/>
        <v>0</v>
      </c>
      <c r="AR32" s="7">
        <f t="shared" si="5"/>
        <v>513992.8035297832</v>
      </c>
      <c r="AS32" s="7">
        <f t="shared" si="5"/>
        <v>111815.68759127094</v>
      </c>
      <c r="AT32" s="7">
        <f t="shared" si="5"/>
        <v>206283.02392978422</v>
      </c>
      <c r="AU32" s="7">
        <f t="shared" si="5"/>
        <v>1140.981543204196</v>
      </c>
      <c r="AV32" s="7">
        <f t="shared" si="5"/>
        <v>-77918.89986592447</v>
      </c>
      <c r="AW32" s="7">
        <f t="shared" si="5"/>
        <v>-141640.70694087658</v>
      </c>
      <c r="AX32" s="7">
        <f t="shared" si="5"/>
        <v>87188.01565684598</v>
      </c>
      <c r="AY32" s="7">
        <f t="shared" si="5"/>
        <v>172365.45755888344</v>
      </c>
      <c r="AZ32" s="7">
        <f t="shared" si="5"/>
        <v>458890.9885460866</v>
      </c>
      <c r="BA32" s="7">
        <f t="shared" si="5"/>
        <v>40192.80228498718</v>
      </c>
      <c r="BB32" s="7">
        <f t="shared" si="5"/>
        <v>188868.73808813927</v>
      </c>
      <c r="BC32" s="7">
        <f t="shared" si="5"/>
        <v>433391.3509866389</v>
      </c>
      <c r="BD32" s="7">
        <f t="shared" si="5"/>
        <v>233230.7654840884</v>
      </c>
      <c r="BE32" s="7">
        <f t="shared" si="5"/>
        <v>2050896.9019410252</v>
      </c>
      <c r="BF32" s="7">
        <f t="shared" si="5"/>
        <v>20779.55976682823</v>
      </c>
      <c r="BG32" s="7">
        <f t="shared" si="5"/>
        <v>614744.8521698985</v>
      </c>
      <c r="BH32" s="7">
        <f t="shared" si="5"/>
        <v>222012.7831347058</v>
      </c>
      <c r="BI32" s="7">
        <f t="shared" si="5"/>
        <v>190158.3934693312</v>
      </c>
      <c r="BJ32" s="7">
        <f t="shared" si="5"/>
        <v>47347.7610961195</v>
      </c>
      <c r="BK32" s="7">
        <f t="shared" si="5"/>
        <v>30709.14900028433</v>
      </c>
      <c r="BL32" s="7">
        <f t="shared" si="5"/>
        <v>13636.505557734976</v>
      </c>
      <c r="BM32" s="7">
        <f t="shared" si="5"/>
        <v>149157.25311738416</v>
      </c>
      <c r="BN32" s="7">
        <f t="shared" si="5"/>
        <v>-18023.782515856496</v>
      </c>
      <c r="BO32" s="7">
        <f t="shared" si="5"/>
        <v>37500.909934582225</v>
      </c>
      <c r="BP32" s="7">
        <f t="shared" si="5"/>
        <v>6988.68928783451</v>
      </c>
      <c r="BQ32" s="7">
        <f t="shared" si="5"/>
        <v>3668364.4381398545</v>
      </c>
      <c r="BR32" s="7">
        <f t="shared" si="5"/>
        <v>228620.58326410735</v>
      </c>
      <c r="BS32" s="7">
        <f t="shared" si="5"/>
        <v>19432.898779658703</v>
      </c>
      <c r="BT32" s="7">
        <f t="shared" si="5"/>
        <v>22405.384287662928</v>
      </c>
      <c r="BU32" s="7">
        <f aca="true" t="shared" si="6" ref="BU32:EK32">SUBTOTAL(9,BU7:BU31)</f>
        <v>296863.8767049799</v>
      </c>
      <c r="BV32" s="7">
        <f t="shared" si="6"/>
        <v>208647.8294139112</v>
      </c>
      <c r="BW32" s="7">
        <f t="shared" si="6"/>
        <v>1704626.1894607807</v>
      </c>
      <c r="BX32" s="7">
        <f t="shared" si="6"/>
        <v>3906465.9863277087</v>
      </c>
      <c r="BY32" s="7">
        <f t="shared" si="6"/>
        <v>3033524.7972940165</v>
      </c>
      <c r="BZ32" s="7">
        <f t="shared" si="6"/>
        <v>243133.73448929543</v>
      </c>
      <c r="CA32" s="7">
        <f t="shared" si="6"/>
        <v>8006.430272264784</v>
      </c>
      <c r="CB32" s="7">
        <f t="shared" si="6"/>
        <v>-506.33843303228844</v>
      </c>
      <c r="CC32" s="7">
        <f t="shared" si="6"/>
        <v>290138.3558575737</v>
      </c>
      <c r="CD32" s="7">
        <f t="shared" si="6"/>
        <v>253422.41686032485</v>
      </c>
      <c r="CE32" s="7">
        <f t="shared" si="6"/>
        <v>398234.2843936838</v>
      </c>
      <c r="CF32" s="7">
        <f t="shared" si="6"/>
        <v>240002.79368736327</v>
      </c>
      <c r="CG32" s="7">
        <f t="shared" si="6"/>
        <v>227374.54109992922</v>
      </c>
      <c r="CH32" s="7">
        <f t="shared" si="6"/>
        <v>-68.40075335397778</v>
      </c>
      <c r="CI32" s="7">
        <f t="shared" si="6"/>
        <v>1217.3783744275245</v>
      </c>
      <c r="CJ32" s="7">
        <f t="shared" si="6"/>
        <v>-17160.30283343257</v>
      </c>
      <c r="CK32" s="7">
        <f t="shared" si="6"/>
        <v>195.7614699197399</v>
      </c>
      <c r="CL32" s="7">
        <f t="shared" si="6"/>
        <v>20.90805176007839</v>
      </c>
      <c r="CM32" s="7">
        <f t="shared" si="6"/>
        <v>4552623.035468737</v>
      </c>
      <c r="CN32" s="7">
        <f t="shared" si="6"/>
        <v>65296.63558743568</v>
      </c>
      <c r="CO32" s="7">
        <f t="shared" si="6"/>
        <v>607606.5052028163</v>
      </c>
      <c r="CP32" s="7">
        <f t="shared" si="6"/>
        <v>303469.5974561415</v>
      </c>
      <c r="CQ32" s="7">
        <f t="shared" si="6"/>
        <v>1512618.7675146505</v>
      </c>
      <c r="CR32" s="7">
        <f t="shared" si="6"/>
        <v>6847564.519764004</v>
      </c>
      <c r="CS32" s="7">
        <f t="shared" si="6"/>
        <v>317426.2068977322</v>
      </c>
      <c r="CT32" s="7">
        <f t="shared" si="6"/>
        <v>125565.52143285189</v>
      </c>
      <c r="CU32" s="7">
        <f t="shared" si="6"/>
        <v>1167349.4142443351</v>
      </c>
      <c r="CV32" s="7">
        <f t="shared" si="6"/>
        <v>128845.6943946718</v>
      </c>
      <c r="CW32" s="7">
        <f t="shared" si="6"/>
        <v>183227.7478926898</v>
      </c>
      <c r="CX32" s="7">
        <f t="shared" si="6"/>
        <v>289081.4972585797</v>
      </c>
      <c r="CY32" s="7">
        <f t="shared" si="6"/>
        <v>227259.67763041455</v>
      </c>
      <c r="CZ32" s="7">
        <f t="shared" si="6"/>
        <v>49353.71252196809</v>
      </c>
      <c r="DA32" s="7">
        <f t="shared" si="6"/>
        <v>13047.8486419986</v>
      </c>
      <c r="DB32" s="7">
        <f t="shared" si="6"/>
        <v>2137300.87224299</v>
      </c>
      <c r="DC32" s="7">
        <f t="shared" si="6"/>
        <v>3732921.224203958</v>
      </c>
      <c r="DD32" s="7">
        <f t="shared" si="6"/>
        <v>511418.21403934667</v>
      </c>
      <c r="DE32" s="7">
        <f t="shared" si="6"/>
        <v>114906.54708781655</v>
      </c>
      <c r="DF32" s="7">
        <f t="shared" si="6"/>
        <v>94838.54773378356</v>
      </c>
      <c r="DG32" s="7">
        <f t="shared" si="6"/>
        <v>39900.331861292616</v>
      </c>
      <c r="DH32" s="7">
        <f t="shared" si="6"/>
        <v>95863.33783599593</v>
      </c>
      <c r="DI32" s="7">
        <f t="shared" si="6"/>
        <v>60252.30228640187</v>
      </c>
      <c r="DJ32" s="7">
        <f t="shared" si="6"/>
        <v>143522.26828522733</v>
      </c>
      <c r="DK32" s="7">
        <f t="shared" si="6"/>
        <v>53408.985900526895</v>
      </c>
      <c r="DL32" s="7">
        <f t="shared" si="6"/>
        <v>18541.795367933148</v>
      </c>
      <c r="DM32" s="7">
        <f t="shared" si="6"/>
        <v>260901.3852365474</v>
      </c>
      <c r="DN32" s="7">
        <f t="shared" si="6"/>
        <v>36486.98624963779</v>
      </c>
      <c r="DO32" s="7">
        <f t="shared" si="6"/>
        <v>111214.39581267734</v>
      </c>
      <c r="DP32" s="7">
        <f t="shared" si="6"/>
        <v>7312.445750762357</v>
      </c>
      <c r="DQ32" s="7">
        <f t="shared" si="6"/>
        <v>290292.5734904364</v>
      </c>
      <c r="DR32" s="7">
        <f t="shared" si="6"/>
        <v>75336.74723937985</v>
      </c>
      <c r="DS32" s="7">
        <f t="shared" si="6"/>
        <v>23987.654534730304</v>
      </c>
      <c r="DT32" s="7">
        <f t="shared" si="6"/>
        <v>29957.27234467097</v>
      </c>
      <c r="DU32" s="7">
        <f t="shared" si="6"/>
        <v>31750.65279114009</v>
      </c>
      <c r="DV32" s="7">
        <f t="shared" si="6"/>
        <v>20252.23166512626</v>
      </c>
      <c r="DW32" s="7">
        <f t="shared" si="6"/>
        <v>8432201.025604267</v>
      </c>
      <c r="DX32" s="7">
        <f t="shared" si="6"/>
        <v>22387.0265991535</v>
      </c>
      <c r="DY32" s="7">
        <f t="shared" si="6"/>
        <v>5171.692344246419</v>
      </c>
      <c r="DZ32" s="7">
        <f t="shared" si="6"/>
        <v>19807.86936710797</v>
      </c>
      <c r="EA32" s="7">
        <f t="shared" si="6"/>
        <v>-2175.87440201785</v>
      </c>
      <c r="EB32" s="7">
        <f t="shared" si="6"/>
        <v>-78.65202359960064</v>
      </c>
      <c r="EC32" s="7">
        <f t="shared" si="6"/>
        <v>0</v>
      </c>
      <c r="ED32" s="7">
        <f t="shared" si="6"/>
        <v>0</v>
      </c>
      <c r="EE32" s="7">
        <f t="shared" si="6"/>
        <v>173.72761922442874</v>
      </c>
      <c r="EF32" s="7">
        <f t="shared" si="6"/>
        <v>44531.213019903684</v>
      </c>
      <c r="EG32" s="7">
        <f t="shared" si="6"/>
        <v>210.01756365447753</v>
      </c>
      <c r="EH32" s="7">
        <f>SUBTOTAL(9,EH7:EH31)</f>
        <v>-65.43792848403928</v>
      </c>
      <c r="EI32" s="7">
        <f>SUBTOTAL(9,EI7:EI31)</f>
        <v>-181.4497221502441</v>
      </c>
      <c r="EJ32" s="7">
        <f>SUBTOTAL(9,EJ7:EJ31)</f>
        <v>130.29571441832152</v>
      </c>
      <c r="EK32" s="7">
        <f t="shared" si="6"/>
        <v>719811.361889105</v>
      </c>
      <c r="EM32" s="11">
        <f>SUBTOTAL(9,EM7:EM31)</f>
        <v>70222204.30428167</v>
      </c>
    </row>
    <row r="33" spans="5:143" ht="13.5" thickTop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M33" s="9"/>
    </row>
  </sheetData>
  <sheetProtection/>
  <printOptions horizontalCentered="1"/>
  <pageMargins left="1" right="1" top="4" bottom="0.75" header="0.5" footer="0.5"/>
  <pageSetup fitToWidth="27" fitToHeight="1" horizontalDpi="600" verticalDpi="600" orientation="portrait" scale="64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45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0" sqref="I20"/>
    </sheetView>
  </sheetViews>
  <sheetFormatPr defaultColWidth="9.140625" defaultRowHeight="12.75"/>
  <cols>
    <col min="2" max="2" width="34.140625" style="0" bestFit="1" customWidth="1"/>
    <col min="3" max="3" width="2.28125" style="0" customWidth="1"/>
    <col min="4" max="4" width="16.140625" style="0" customWidth="1"/>
    <col min="5" max="5" width="2.28125" style="0" customWidth="1"/>
    <col min="6" max="6" width="16.140625" style="0" customWidth="1"/>
    <col min="7" max="7" width="2.8515625" style="0" customWidth="1"/>
    <col min="8" max="8" width="16.140625" style="0" customWidth="1"/>
    <col min="9" max="9" width="2.8515625" style="0" customWidth="1"/>
    <col min="10" max="10" width="16.140625" style="0" customWidth="1"/>
    <col min="11" max="11" width="2.8515625" style="0" customWidth="1"/>
    <col min="12" max="12" width="14.28125" style="0" customWidth="1"/>
    <col min="13" max="13" width="2.8515625" style="0" customWidth="1"/>
    <col min="14" max="14" width="15.7109375" style="2" customWidth="1"/>
  </cols>
  <sheetData>
    <row r="3" spans="4:14" ht="38.25">
      <c r="D3" s="1" t="s">
        <v>8</v>
      </c>
      <c r="F3" s="1" t="s">
        <v>9</v>
      </c>
      <c r="H3" s="1" t="s">
        <v>17</v>
      </c>
      <c r="J3" s="1" t="s">
        <v>19</v>
      </c>
      <c r="L3" s="1" t="s">
        <v>15</v>
      </c>
      <c r="N3" s="14" t="s">
        <v>18</v>
      </c>
    </row>
    <row r="4" spans="2:14" ht="12.75">
      <c r="B4" s="15" t="s">
        <v>10</v>
      </c>
      <c r="D4" s="16">
        <v>2008</v>
      </c>
      <c r="E4" s="17"/>
      <c r="F4" s="16">
        <f>D4-2</f>
        <v>2006</v>
      </c>
      <c r="G4" s="17"/>
      <c r="H4" s="16"/>
      <c r="I4" s="17"/>
      <c r="J4" s="16"/>
      <c r="K4" s="17"/>
      <c r="M4" s="17"/>
      <c r="N4" s="18"/>
    </row>
    <row r="5" spans="2:14" ht="12.75">
      <c r="B5" s="15"/>
      <c r="D5" s="19"/>
      <c r="E5" s="20"/>
      <c r="F5" s="19"/>
      <c r="G5" s="20"/>
      <c r="H5" s="19"/>
      <c r="I5" s="20"/>
      <c r="J5" s="19"/>
      <c r="K5" s="20"/>
      <c r="L5" s="19"/>
      <c r="M5" s="20"/>
      <c r="N5" s="21"/>
    </row>
    <row r="6" spans="1:14" ht="12.75">
      <c r="A6" s="12">
        <v>30</v>
      </c>
      <c r="B6" t="s">
        <v>23</v>
      </c>
      <c r="D6" s="6">
        <v>676912.5098800232</v>
      </c>
      <c r="E6" s="6"/>
      <c r="F6" s="6">
        <v>542946.6168713444</v>
      </c>
      <c r="G6" s="6"/>
      <c r="H6" s="6">
        <f>IF(F6=0,0,D6-F6)</f>
        <v>133965.8930086788</v>
      </c>
      <c r="I6" s="6"/>
      <c r="J6" s="6">
        <f>D6+H6</f>
        <v>810878.402888702</v>
      </c>
      <c r="K6" s="6"/>
      <c r="L6" s="6">
        <v>0</v>
      </c>
      <c r="M6" s="6"/>
      <c r="N6" s="8">
        <f aca="true" t="shared" si="0" ref="N6:N73">D6+H6</f>
        <v>810878.402888702</v>
      </c>
    </row>
    <row r="7" spans="1:14" ht="12.75">
      <c r="A7" s="12">
        <v>40</v>
      </c>
      <c r="B7" t="s">
        <v>24</v>
      </c>
      <c r="D7" s="4">
        <v>494948.5218930476</v>
      </c>
      <c r="E7" s="4"/>
      <c r="F7" s="4">
        <v>363746.8414320133</v>
      </c>
      <c r="G7" s="4"/>
      <c r="H7" s="4">
        <f aca="true" t="shared" si="1" ref="H7:H74">IF(F7=0,0,D7-F7)</f>
        <v>131201.6804610343</v>
      </c>
      <c r="I7" s="4"/>
      <c r="J7" s="4">
        <f aca="true" t="shared" si="2" ref="J7:J74">D7+H7</f>
        <v>626150.2023540819</v>
      </c>
      <c r="K7" s="4"/>
      <c r="L7" s="4">
        <v>0</v>
      </c>
      <c r="M7" s="4"/>
      <c r="N7" s="9">
        <f t="shared" si="0"/>
        <v>626150.2023540819</v>
      </c>
    </row>
    <row r="8" spans="1:14" ht="12.75">
      <c r="A8" s="12">
        <v>150</v>
      </c>
      <c r="B8" t="s">
        <v>25</v>
      </c>
      <c r="D8" s="4">
        <v>5248.073538377306</v>
      </c>
      <c r="E8" s="4"/>
      <c r="F8" s="4">
        <v>4300.165036410911</v>
      </c>
      <c r="G8" s="4"/>
      <c r="H8" s="4">
        <f t="shared" si="1"/>
        <v>947.9085019663953</v>
      </c>
      <c r="I8" s="4"/>
      <c r="J8" s="4">
        <f t="shared" si="2"/>
        <v>6195.982040343702</v>
      </c>
      <c r="K8" s="4"/>
      <c r="L8" s="4">
        <v>0</v>
      </c>
      <c r="M8" s="4"/>
      <c r="N8" s="9">
        <f t="shared" si="0"/>
        <v>6195.982040343702</v>
      </c>
    </row>
    <row r="9" spans="1:14" ht="12.75">
      <c r="A9" s="12">
        <v>170</v>
      </c>
      <c r="B9" t="s">
        <v>26</v>
      </c>
      <c r="D9" s="4">
        <v>274183.42129728117</v>
      </c>
      <c r="E9" s="4"/>
      <c r="F9" s="4">
        <v>250763.75937802088</v>
      </c>
      <c r="G9" s="4"/>
      <c r="H9" s="4">
        <f t="shared" si="1"/>
        <v>23419.66191926028</v>
      </c>
      <c r="I9" s="4"/>
      <c r="J9" s="4">
        <f t="shared" si="2"/>
        <v>297603.08321654145</v>
      </c>
      <c r="K9" s="4"/>
      <c r="L9" s="4">
        <v>0</v>
      </c>
      <c r="M9" s="4"/>
      <c r="N9" s="9">
        <f t="shared" si="0"/>
        <v>297603.08321654145</v>
      </c>
    </row>
    <row r="10" spans="1:14" ht="12.75">
      <c r="A10" s="12">
        <v>220</v>
      </c>
      <c r="B10" t="s">
        <v>27</v>
      </c>
      <c r="D10" s="4">
        <v>594113.8760113821</v>
      </c>
      <c r="E10" s="4"/>
      <c r="F10" s="4">
        <v>527730.4560522329</v>
      </c>
      <c r="G10" s="4"/>
      <c r="H10" s="4">
        <f t="shared" si="1"/>
        <v>66383.4199591492</v>
      </c>
      <c r="I10" s="4"/>
      <c r="J10" s="4">
        <f t="shared" si="2"/>
        <v>660497.2959705313</v>
      </c>
      <c r="K10" s="4"/>
      <c r="L10" s="4">
        <v>0</v>
      </c>
      <c r="M10" s="4"/>
      <c r="N10" s="9">
        <f t="shared" si="0"/>
        <v>660497.2959705313</v>
      </c>
    </row>
    <row r="11" spans="1:14" ht="12.75">
      <c r="A11" s="12">
        <v>230</v>
      </c>
      <c r="B11" t="s">
        <v>28</v>
      </c>
      <c r="D11" s="4">
        <v>294801.0275182067</v>
      </c>
      <c r="E11" s="4"/>
      <c r="F11" s="4">
        <v>257776.55836410332</v>
      </c>
      <c r="G11" s="4"/>
      <c r="H11" s="4">
        <f t="shared" si="1"/>
        <v>37024.46915410337</v>
      </c>
      <c r="I11" s="4"/>
      <c r="J11" s="4">
        <f t="shared" si="2"/>
        <v>331825.49667231005</v>
      </c>
      <c r="K11" s="4"/>
      <c r="L11" s="4">
        <v>0</v>
      </c>
      <c r="M11" s="4"/>
      <c r="N11" s="9">
        <f t="shared" si="0"/>
        <v>331825.49667231005</v>
      </c>
    </row>
    <row r="12" spans="1:14" ht="12.75">
      <c r="A12" s="12">
        <v>240</v>
      </c>
      <c r="B12" t="s">
        <v>29</v>
      </c>
      <c r="D12" s="4">
        <v>424553.7819685774</v>
      </c>
      <c r="E12" s="4"/>
      <c r="F12" s="4">
        <v>361778.1888263776</v>
      </c>
      <c r="G12" s="4"/>
      <c r="H12" s="4">
        <f t="shared" si="1"/>
        <v>62775.593142199796</v>
      </c>
      <c r="I12" s="4"/>
      <c r="J12" s="4">
        <f t="shared" si="2"/>
        <v>487329.3751107772</v>
      </c>
      <c r="K12" s="4"/>
      <c r="L12" s="4">
        <v>0</v>
      </c>
      <c r="M12" s="4"/>
      <c r="N12" s="9">
        <f t="shared" si="0"/>
        <v>487329.3751107772</v>
      </c>
    </row>
    <row r="13" spans="1:14" ht="12.75">
      <c r="A13" s="12">
        <v>260</v>
      </c>
      <c r="B13" t="s">
        <v>30</v>
      </c>
      <c r="D13" s="4">
        <v>21892.97884231375</v>
      </c>
      <c r="E13" s="4"/>
      <c r="F13" s="4">
        <v>22332.49366640741</v>
      </c>
      <c r="G13" s="4"/>
      <c r="H13" s="4">
        <f t="shared" si="1"/>
        <v>-439.5148240936578</v>
      </c>
      <c r="I13" s="4"/>
      <c r="J13" s="4">
        <f t="shared" si="2"/>
        <v>21453.464018220093</v>
      </c>
      <c r="K13" s="4"/>
      <c r="L13" s="4">
        <v>0</v>
      </c>
      <c r="M13" s="4"/>
      <c r="N13" s="9">
        <f t="shared" si="0"/>
        <v>21453.464018220093</v>
      </c>
    </row>
    <row r="14" spans="1:14" ht="12.75">
      <c r="A14" s="12">
        <v>280</v>
      </c>
      <c r="B14" t="s">
        <v>31</v>
      </c>
      <c r="D14" s="4">
        <v>4795.956402292291</v>
      </c>
      <c r="E14" s="4"/>
      <c r="F14" s="4">
        <v>4165.19206370549</v>
      </c>
      <c r="G14" s="4"/>
      <c r="H14" s="4">
        <f t="shared" si="1"/>
        <v>630.7643385868014</v>
      </c>
      <c r="I14" s="4"/>
      <c r="J14" s="4">
        <f t="shared" si="2"/>
        <v>5426.720740879093</v>
      </c>
      <c r="K14" s="4"/>
      <c r="L14" s="4">
        <v>0</v>
      </c>
      <c r="M14" s="4"/>
      <c r="N14" s="9">
        <f t="shared" si="0"/>
        <v>5426.720740879093</v>
      </c>
    </row>
    <row r="15" spans="1:14" ht="12.75">
      <c r="A15" s="12">
        <v>300</v>
      </c>
      <c r="B15" t="s">
        <v>32</v>
      </c>
      <c r="D15" s="4">
        <v>369429.33565070387</v>
      </c>
      <c r="E15" s="4"/>
      <c r="F15" s="4">
        <v>314930.5196772915</v>
      </c>
      <c r="G15" s="4"/>
      <c r="H15" s="4">
        <f t="shared" si="1"/>
        <v>54498.81597341236</v>
      </c>
      <c r="I15" s="4"/>
      <c r="J15" s="4">
        <f t="shared" si="2"/>
        <v>423928.15162411623</v>
      </c>
      <c r="K15" s="4"/>
      <c r="L15" s="4">
        <v>0</v>
      </c>
      <c r="M15" s="4"/>
      <c r="N15" s="9">
        <f t="shared" si="0"/>
        <v>423928.15162411623</v>
      </c>
    </row>
    <row r="16" spans="1:14" ht="12.75">
      <c r="A16" s="12">
        <v>320</v>
      </c>
      <c r="B16" t="s">
        <v>33</v>
      </c>
      <c r="D16" s="4">
        <v>205410.77225962398</v>
      </c>
      <c r="E16" s="4"/>
      <c r="F16" s="4">
        <v>61733.4423532268</v>
      </c>
      <c r="G16" s="4"/>
      <c r="H16" s="4">
        <f t="shared" si="1"/>
        <v>143677.32990639718</v>
      </c>
      <c r="I16" s="4"/>
      <c r="J16" s="4">
        <f t="shared" si="2"/>
        <v>349088.1021660211</v>
      </c>
      <c r="K16" s="4"/>
      <c r="L16" s="4">
        <v>0</v>
      </c>
      <c r="M16" s="4"/>
      <c r="N16" s="9">
        <f t="shared" si="0"/>
        <v>349088.1021660211</v>
      </c>
    </row>
    <row r="17" spans="1:14" ht="12.75">
      <c r="A17" s="12">
        <v>350</v>
      </c>
      <c r="B17" t="s">
        <v>34</v>
      </c>
      <c r="D17" s="4">
        <v>15581.4517529079</v>
      </c>
      <c r="E17" s="4"/>
      <c r="F17" s="4">
        <v>13157.66023668274</v>
      </c>
      <c r="G17" s="4"/>
      <c r="H17" s="4">
        <f t="shared" si="1"/>
        <v>2423.791516225161</v>
      </c>
      <c r="I17" s="4"/>
      <c r="J17" s="4">
        <f t="shared" si="2"/>
        <v>18005.24326913306</v>
      </c>
      <c r="K17" s="4"/>
      <c r="L17" s="4">
        <v>0</v>
      </c>
      <c r="M17" s="4"/>
      <c r="N17" s="9">
        <f t="shared" si="0"/>
        <v>18005.24326913306</v>
      </c>
    </row>
    <row r="18" spans="1:14" ht="12.75">
      <c r="A18" s="12">
        <v>360</v>
      </c>
      <c r="B18" t="s">
        <v>35</v>
      </c>
      <c r="D18" s="4">
        <v>132478.6750736154</v>
      </c>
      <c r="E18" s="4"/>
      <c r="F18" s="4">
        <v>175803.06147514188</v>
      </c>
      <c r="G18" s="4"/>
      <c r="H18" s="4">
        <f>IF(F18=0,0,D18-F18)</f>
        <v>-43324.386401526484</v>
      </c>
      <c r="I18" s="4"/>
      <c r="J18" s="4">
        <f>D18+H18</f>
        <v>89154.28867208891</v>
      </c>
      <c r="K18" s="4"/>
      <c r="L18" s="4">
        <v>0</v>
      </c>
      <c r="M18" s="4"/>
      <c r="N18" s="9">
        <f>D18+H18</f>
        <v>89154.28867208891</v>
      </c>
    </row>
    <row r="19" spans="1:14" ht="12.75">
      <c r="A19" s="12">
        <v>380</v>
      </c>
      <c r="B19" t="s">
        <v>36</v>
      </c>
      <c r="D19" s="4">
        <v>190478.5515634247</v>
      </c>
      <c r="E19" s="4"/>
      <c r="F19" s="4">
        <v>168139.08448927954</v>
      </c>
      <c r="G19" s="4"/>
      <c r="H19" s="4">
        <f t="shared" si="1"/>
        <v>22339.467074145155</v>
      </c>
      <c r="I19" s="4"/>
      <c r="J19" s="4">
        <f t="shared" si="2"/>
        <v>212818.01863756985</v>
      </c>
      <c r="K19" s="4"/>
      <c r="L19" s="4">
        <v>0</v>
      </c>
      <c r="M19" s="4"/>
      <c r="N19" s="9">
        <f t="shared" si="0"/>
        <v>212818.01863756985</v>
      </c>
    </row>
    <row r="20" spans="1:14" ht="12.75">
      <c r="A20" s="12">
        <v>390</v>
      </c>
      <c r="B20" t="s">
        <v>37</v>
      </c>
      <c r="D20" s="4">
        <v>66988.74259740309</v>
      </c>
      <c r="E20" s="4"/>
      <c r="F20" s="4">
        <v>60544.246233931364</v>
      </c>
      <c r="G20" s="4"/>
      <c r="H20" s="4">
        <f t="shared" si="1"/>
        <v>6444.496363471728</v>
      </c>
      <c r="I20" s="4"/>
      <c r="J20" s="4">
        <f t="shared" si="2"/>
        <v>73433.23896087482</v>
      </c>
      <c r="K20" s="4"/>
      <c r="L20" s="4">
        <v>0</v>
      </c>
      <c r="M20" s="4"/>
      <c r="N20" s="9">
        <f t="shared" si="0"/>
        <v>73433.23896087482</v>
      </c>
    </row>
    <row r="21" spans="1:14" ht="12.75">
      <c r="A21" s="12">
        <v>400</v>
      </c>
      <c r="B21" t="s">
        <v>38</v>
      </c>
      <c r="D21" s="4">
        <v>557336.2375780627</v>
      </c>
      <c r="E21" s="4"/>
      <c r="F21" s="4">
        <v>451760.25210250594</v>
      </c>
      <c r="G21" s="4"/>
      <c r="H21" s="4">
        <f t="shared" si="1"/>
        <v>105575.98547555675</v>
      </c>
      <c r="I21" s="4"/>
      <c r="J21" s="4">
        <f t="shared" si="2"/>
        <v>662912.2230536195</v>
      </c>
      <c r="K21" s="4"/>
      <c r="L21" s="4">
        <v>0</v>
      </c>
      <c r="M21" s="4"/>
      <c r="N21" s="9">
        <f t="shared" si="0"/>
        <v>662912.2230536195</v>
      </c>
    </row>
    <row r="22" spans="1:14" ht="12.75">
      <c r="A22" s="12">
        <v>410</v>
      </c>
      <c r="B22" t="s">
        <v>39</v>
      </c>
      <c r="D22" s="4">
        <v>0</v>
      </c>
      <c r="E22" s="4"/>
      <c r="F22" s="4">
        <v>0.8971713718585623</v>
      </c>
      <c r="G22" s="4"/>
      <c r="H22" s="4">
        <f t="shared" si="1"/>
        <v>-0.8971713718585623</v>
      </c>
      <c r="I22" s="4"/>
      <c r="J22" s="4">
        <f t="shared" si="2"/>
        <v>-0.8971713718585623</v>
      </c>
      <c r="K22" s="4"/>
      <c r="L22" s="4">
        <v>0</v>
      </c>
      <c r="M22" s="4"/>
      <c r="N22" s="9">
        <f t="shared" si="0"/>
        <v>-0.8971713718585623</v>
      </c>
    </row>
    <row r="23" spans="1:14" ht="12.75">
      <c r="A23" s="12">
        <v>420</v>
      </c>
      <c r="B23" t="s">
        <v>40</v>
      </c>
      <c r="D23" s="4">
        <v>7.104507683686668</v>
      </c>
      <c r="E23" s="4"/>
      <c r="F23" s="4">
        <v>0</v>
      </c>
      <c r="G23" s="4"/>
      <c r="H23" s="4">
        <f t="shared" si="1"/>
        <v>0</v>
      </c>
      <c r="I23" s="4"/>
      <c r="J23" s="4">
        <f t="shared" si="2"/>
        <v>7.104507683686668</v>
      </c>
      <c r="K23" s="4"/>
      <c r="L23" s="4">
        <v>0</v>
      </c>
      <c r="M23" s="4"/>
      <c r="N23" s="9">
        <f t="shared" si="0"/>
        <v>7.104507683686668</v>
      </c>
    </row>
    <row r="24" spans="1:14" ht="12.75">
      <c r="A24" s="12">
        <v>440</v>
      </c>
      <c r="B24" t="s">
        <v>41</v>
      </c>
      <c r="D24" s="4">
        <v>45760.66056995084</v>
      </c>
      <c r="E24" s="4"/>
      <c r="F24" s="4">
        <v>18047.395058017613</v>
      </c>
      <c r="G24" s="4"/>
      <c r="H24" s="4">
        <f t="shared" si="1"/>
        <v>27713.26551193323</v>
      </c>
      <c r="I24" s="4"/>
      <c r="J24" s="4">
        <f t="shared" si="2"/>
        <v>73473.92608188407</v>
      </c>
      <c r="K24" s="4"/>
      <c r="L24" s="4">
        <v>0</v>
      </c>
      <c r="M24" s="4"/>
      <c r="N24" s="9">
        <f t="shared" si="0"/>
        <v>73473.92608188407</v>
      </c>
    </row>
    <row r="25" spans="1:14" ht="12.75">
      <c r="A25" s="12">
        <v>580</v>
      </c>
      <c r="B25" t="s">
        <v>42</v>
      </c>
      <c r="D25" s="4">
        <v>36679.06588066497</v>
      </c>
      <c r="E25" s="4"/>
      <c r="F25" s="4">
        <v>29776.383672452655</v>
      </c>
      <c r="G25" s="4"/>
      <c r="H25" s="4">
        <f t="shared" si="1"/>
        <v>6902.682208212318</v>
      </c>
      <c r="I25" s="4"/>
      <c r="J25" s="4">
        <f t="shared" si="2"/>
        <v>43581.74808887729</v>
      </c>
      <c r="K25" s="4"/>
      <c r="L25" s="4">
        <v>0</v>
      </c>
      <c r="M25" s="4"/>
      <c r="N25" s="9">
        <f t="shared" si="0"/>
        <v>43581.74808887729</v>
      </c>
    </row>
    <row r="26" spans="1:14" ht="12.75">
      <c r="A26" s="12">
        <v>590</v>
      </c>
      <c r="B26" t="s">
        <v>43</v>
      </c>
      <c r="D26" s="4">
        <v>0</v>
      </c>
      <c r="E26" s="4"/>
      <c r="F26" s="4">
        <v>0</v>
      </c>
      <c r="G26" s="4"/>
      <c r="H26" s="4">
        <f t="shared" si="1"/>
        <v>0</v>
      </c>
      <c r="I26" s="4"/>
      <c r="J26" s="4">
        <f t="shared" si="2"/>
        <v>0</v>
      </c>
      <c r="K26" s="4"/>
      <c r="L26" s="4">
        <v>0</v>
      </c>
      <c r="M26" s="4"/>
      <c r="N26" s="9">
        <f t="shared" si="0"/>
        <v>0</v>
      </c>
    </row>
    <row r="27" spans="1:14" ht="12.75">
      <c r="A27" s="12" t="s">
        <v>4</v>
      </c>
      <c r="B27" t="s">
        <v>44</v>
      </c>
      <c r="D27" s="4">
        <v>32934.11713693931</v>
      </c>
      <c r="E27" s="4"/>
      <c r="F27" s="4">
        <v>30080.855056956432</v>
      </c>
      <c r="G27" s="4"/>
      <c r="H27" s="4">
        <f t="shared" si="1"/>
        <v>2853.26207998288</v>
      </c>
      <c r="I27" s="4"/>
      <c r="J27" s="4">
        <f t="shared" si="2"/>
        <v>35787.37921692219</v>
      </c>
      <c r="K27" s="4"/>
      <c r="L27" s="4">
        <v>0</v>
      </c>
      <c r="M27" s="4"/>
      <c r="N27" s="9">
        <f t="shared" si="0"/>
        <v>35787.37921692219</v>
      </c>
    </row>
    <row r="28" spans="1:14" ht="12.75">
      <c r="A28" s="12" t="s">
        <v>5</v>
      </c>
      <c r="B28" t="s">
        <v>45</v>
      </c>
      <c r="D28" s="4">
        <v>979803.5607994979</v>
      </c>
      <c r="E28" s="4"/>
      <c r="F28" s="4">
        <v>756686.4730356785</v>
      </c>
      <c r="G28" s="4"/>
      <c r="H28" s="4">
        <f t="shared" si="1"/>
        <v>223117.08776381938</v>
      </c>
      <c r="I28" s="4"/>
      <c r="J28" s="4">
        <f t="shared" si="2"/>
        <v>1202920.6485633173</v>
      </c>
      <c r="K28" s="4"/>
      <c r="L28" s="4">
        <v>0</v>
      </c>
      <c r="M28" s="4"/>
      <c r="N28" s="9">
        <f t="shared" si="0"/>
        <v>1202920.6485633173</v>
      </c>
    </row>
    <row r="29" spans="1:14" ht="12.75">
      <c r="A29" s="12" t="s">
        <v>6</v>
      </c>
      <c r="B29" t="s">
        <v>46</v>
      </c>
      <c r="D29" s="4">
        <v>205332.7630288106</v>
      </c>
      <c r="E29" s="4"/>
      <c r="F29" s="4">
        <v>446667.0476741591</v>
      </c>
      <c r="G29" s="4"/>
      <c r="H29" s="4">
        <f t="shared" si="1"/>
        <v>-241334.28464534853</v>
      </c>
      <c r="I29" s="4"/>
      <c r="J29" s="4">
        <f t="shared" si="2"/>
        <v>-36001.52161653794</v>
      </c>
      <c r="K29" s="4"/>
      <c r="L29" s="4">
        <v>0</v>
      </c>
      <c r="M29" s="4"/>
      <c r="N29" s="9">
        <f t="shared" si="0"/>
        <v>-36001.52161653794</v>
      </c>
    </row>
    <row r="30" spans="1:14" ht="12.75">
      <c r="A30" s="12" t="s">
        <v>7</v>
      </c>
      <c r="B30" t="s">
        <v>47</v>
      </c>
      <c r="D30" s="4">
        <v>40.64804617429799</v>
      </c>
      <c r="E30" s="4"/>
      <c r="F30" s="4">
        <v>101.3847161580218</v>
      </c>
      <c r="G30" s="4"/>
      <c r="H30" s="4">
        <f t="shared" si="1"/>
        <v>-60.736669983723814</v>
      </c>
      <c r="I30" s="4"/>
      <c r="J30" s="4">
        <f t="shared" si="2"/>
        <v>-20.088623809425826</v>
      </c>
      <c r="K30" s="4"/>
      <c r="L30" s="4">
        <v>0</v>
      </c>
      <c r="M30" s="4"/>
      <c r="N30" s="9">
        <f t="shared" si="0"/>
        <v>-20.088623809425826</v>
      </c>
    </row>
    <row r="31" spans="1:14" ht="12.75">
      <c r="A31" s="12" t="s">
        <v>22</v>
      </c>
      <c r="B31" t="s">
        <v>22</v>
      </c>
      <c r="D31" s="4">
        <v>124629.55543600577</v>
      </c>
      <c r="E31" s="4"/>
      <c r="F31" s="4">
        <v>55012.74041172919</v>
      </c>
      <c r="G31" s="4"/>
      <c r="H31" s="4">
        <f>IF(F31=0,0,D31-F31)</f>
        <v>69616.81502427658</v>
      </c>
      <c r="I31" s="4"/>
      <c r="J31" s="4">
        <f>D31+H31</f>
        <v>194246.37046028237</v>
      </c>
      <c r="K31" s="4"/>
      <c r="L31" s="4">
        <v>0</v>
      </c>
      <c r="M31" s="4"/>
      <c r="N31" s="9">
        <f>D31+H31</f>
        <v>194246.37046028237</v>
      </c>
    </row>
    <row r="32" spans="1:14" ht="12.75">
      <c r="A32" s="12">
        <v>630</v>
      </c>
      <c r="B32" t="s">
        <v>48</v>
      </c>
      <c r="D32" s="4">
        <v>94698.6679262935</v>
      </c>
      <c r="E32" s="4"/>
      <c r="F32" s="4">
        <v>99136.21191489146</v>
      </c>
      <c r="G32" s="4"/>
      <c r="H32" s="4">
        <f t="shared" si="1"/>
        <v>-4437.543988597958</v>
      </c>
      <c r="I32" s="4"/>
      <c r="J32" s="4">
        <f t="shared" si="2"/>
        <v>90261.12393769555</v>
      </c>
      <c r="K32" s="4"/>
      <c r="L32" s="4">
        <v>0</v>
      </c>
      <c r="M32" s="4"/>
      <c r="N32" s="9">
        <f t="shared" si="0"/>
        <v>90261.12393769555</v>
      </c>
    </row>
    <row r="33" spans="1:14" ht="12.75">
      <c r="A33" s="12">
        <v>640</v>
      </c>
      <c r="B33" t="s">
        <v>49</v>
      </c>
      <c r="D33" s="4">
        <v>34178.99143154792</v>
      </c>
      <c r="E33" s="4"/>
      <c r="F33" s="4">
        <v>22373.29266761073</v>
      </c>
      <c r="G33" s="4"/>
      <c r="H33" s="4">
        <f t="shared" si="1"/>
        <v>11805.698763937187</v>
      </c>
      <c r="I33" s="4"/>
      <c r="J33" s="4">
        <f t="shared" si="2"/>
        <v>45984.690195485106</v>
      </c>
      <c r="K33" s="4"/>
      <c r="L33" s="4">
        <v>0</v>
      </c>
      <c r="M33" s="4"/>
      <c r="N33" s="9">
        <f t="shared" si="0"/>
        <v>45984.690195485106</v>
      </c>
    </row>
    <row r="34" spans="1:14" ht="12.75">
      <c r="A34" s="12">
        <v>660</v>
      </c>
      <c r="B34" t="s">
        <v>175</v>
      </c>
      <c r="D34" s="4">
        <v>0</v>
      </c>
      <c r="E34" s="4"/>
      <c r="F34" s="4">
        <v>0</v>
      </c>
      <c r="G34" s="4"/>
      <c r="H34" s="4">
        <f t="shared" si="1"/>
        <v>0</v>
      </c>
      <c r="I34" s="4"/>
      <c r="J34" s="4">
        <f t="shared" si="2"/>
        <v>0</v>
      </c>
      <c r="K34" s="4"/>
      <c r="L34" s="4">
        <v>0</v>
      </c>
      <c r="M34" s="4"/>
      <c r="N34" s="9">
        <f t="shared" si="0"/>
        <v>0</v>
      </c>
    </row>
    <row r="35" spans="1:14" ht="12.75">
      <c r="A35" s="12">
        <v>670</v>
      </c>
      <c r="B35" t="s">
        <v>50</v>
      </c>
      <c r="D35" s="4">
        <v>1385539.77487302</v>
      </c>
      <c r="E35" s="4"/>
      <c r="F35" s="4">
        <v>1354007.428003164</v>
      </c>
      <c r="G35" s="4"/>
      <c r="H35" s="4">
        <f>IF(F35=0,0,D35-F35)</f>
        <v>31532.346869855886</v>
      </c>
      <c r="I35" s="4"/>
      <c r="J35" s="4">
        <f>D35+H35</f>
        <v>1417072.1217428758</v>
      </c>
      <c r="K35" s="4"/>
      <c r="L35" s="4">
        <v>0</v>
      </c>
      <c r="M35" s="4"/>
      <c r="N35" s="9">
        <f>D35+H35</f>
        <v>1417072.1217428758</v>
      </c>
    </row>
    <row r="36" spans="1:14" ht="12.75">
      <c r="A36" s="12">
        <v>7020</v>
      </c>
      <c r="B36" t="s">
        <v>51</v>
      </c>
      <c r="D36" s="4">
        <v>33906.8754918575</v>
      </c>
      <c r="E36" s="4"/>
      <c r="F36" s="4">
        <v>37643.76961052477</v>
      </c>
      <c r="G36" s="4"/>
      <c r="H36" s="4">
        <f t="shared" si="1"/>
        <v>-3736.8941186672673</v>
      </c>
      <c r="I36" s="4"/>
      <c r="J36" s="4">
        <f t="shared" si="2"/>
        <v>30169.981373190232</v>
      </c>
      <c r="K36" s="4"/>
      <c r="L36" s="4">
        <v>0</v>
      </c>
      <c r="M36" s="4"/>
      <c r="N36" s="9">
        <f t="shared" si="0"/>
        <v>30169.981373190232</v>
      </c>
    </row>
    <row r="37" spans="1:14" ht="12.75">
      <c r="A37" s="12">
        <v>710</v>
      </c>
      <c r="B37" t="s">
        <v>52</v>
      </c>
      <c r="D37" s="4">
        <v>174501.0839266242</v>
      </c>
      <c r="E37" s="4"/>
      <c r="F37" s="4">
        <v>200071.3235025014</v>
      </c>
      <c r="G37" s="4"/>
      <c r="H37" s="4">
        <f t="shared" si="1"/>
        <v>-25570.239575877175</v>
      </c>
      <c r="I37" s="4"/>
      <c r="J37" s="4">
        <f t="shared" si="2"/>
        <v>148930.84435074704</v>
      </c>
      <c r="K37" s="4"/>
      <c r="L37" s="4">
        <v>0</v>
      </c>
      <c r="M37" s="4"/>
      <c r="N37" s="9">
        <f t="shared" si="0"/>
        <v>148930.84435074704</v>
      </c>
    </row>
    <row r="38" spans="1:14" ht="12.75">
      <c r="A38" s="12">
        <v>720</v>
      </c>
      <c r="B38" t="s">
        <v>53</v>
      </c>
      <c r="D38" s="4">
        <v>154735.62841126326</v>
      </c>
      <c r="E38" s="4"/>
      <c r="F38" s="4">
        <v>180703.49725041288</v>
      </c>
      <c r="G38" s="4"/>
      <c r="H38" s="4">
        <f t="shared" si="1"/>
        <v>-25967.868839149625</v>
      </c>
      <c r="I38" s="4"/>
      <c r="J38" s="4">
        <f t="shared" si="2"/>
        <v>128767.75957211363</v>
      </c>
      <c r="K38" s="4"/>
      <c r="L38" s="4">
        <v>0</v>
      </c>
      <c r="M38" s="4"/>
      <c r="N38" s="9">
        <f t="shared" si="0"/>
        <v>128767.75957211363</v>
      </c>
    </row>
    <row r="39" spans="1:14" ht="12.75">
      <c r="A39" s="12">
        <v>750</v>
      </c>
      <c r="B39" t="s">
        <v>54</v>
      </c>
      <c r="D39" s="4">
        <v>0</v>
      </c>
      <c r="E39" s="4"/>
      <c r="F39" s="4">
        <v>22906.75536947123</v>
      </c>
      <c r="G39" s="4"/>
      <c r="H39" s="4">
        <f t="shared" si="1"/>
        <v>-22906.75536947123</v>
      </c>
      <c r="I39" s="4"/>
      <c r="J39" s="4">
        <f t="shared" si="2"/>
        <v>-22906.75536947123</v>
      </c>
      <c r="K39" s="4"/>
      <c r="L39" s="4">
        <v>0</v>
      </c>
      <c r="M39" s="4"/>
      <c r="N39" s="9">
        <f t="shared" si="0"/>
        <v>-22906.75536947123</v>
      </c>
    </row>
    <row r="40" spans="1:14" ht="12.75">
      <c r="A40" s="12">
        <v>800</v>
      </c>
      <c r="B40" t="s">
        <v>55</v>
      </c>
      <c r="D40" s="4">
        <v>633089.1501467382</v>
      </c>
      <c r="E40" s="4"/>
      <c r="F40" s="4">
        <v>624121.6220809359</v>
      </c>
      <c r="G40" s="4"/>
      <c r="H40" s="4">
        <f t="shared" si="1"/>
        <v>8967.528065802297</v>
      </c>
      <c r="I40" s="4"/>
      <c r="J40" s="4">
        <f t="shared" si="2"/>
        <v>642056.6782125405</v>
      </c>
      <c r="K40" s="4"/>
      <c r="L40" s="4">
        <v>0</v>
      </c>
      <c r="M40" s="4"/>
      <c r="N40" s="9">
        <f t="shared" si="0"/>
        <v>642056.6782125405</v>
      </c>
    </row>
    <row r="41" spans="1:14" ht="12.75">
      <c r="A41" s="12">
        <v>810</v>
      </c>
      <c r="B41" t="s">
        <v>56</v>
      </c>
      <c r="D41" s="4">
        <v>0</v>
      </c>
      <c r="E41" s="4"/>
      <c r="F41" s="4">
        <v>5003.477836106028</v>
      </c>
      <c r="G41" s="4"/>
      <c r="H41" s="4">
        <f>IF(F41=0,0,D41-F41)</f>
        <v>-5003.477836106028</v>
      </c>
      <c r="I41" s="4"/>
      <c r="J41" s="4">
        <f>D41+H41</f>
        <v>-5003.477836106028</v>
      </c>
      <c r="K41" s="4"/>
      <c r="L41" s="4">
        <v>0</v>
      </c>
      <c r="M41" s="4"/>
      <c r="N41" s="9">
        <f>D41+H41</f>
        <v>-5003.477836106028</v>
      </c>
    </row>
    <row r="42" spans="1:14" ht="12.75">
      <c r="A42" s="12">
        <v>900</v>
      </c>
      <c r="B42" t="s">
        <v>57</v>
      </c>
      <c r="D42" s="4">
        <v>2842694.4652459477</v>
      </c>
      <c r="E42" s="4"/>
      <c r="F42" s="4">
        <v>3161183.8977904506</v>
      </c>
      <c r="G42" s="4"/>
      <c r="H42" s="4">
        <f t="shared" si="1"/>
        <v>-318489.4325445029</v>
      </c>
      <c r="I42" s="4"/>
      <c r="J42" s="4">
        <f t="shared" si="2"/>
        <v>2524205.032701445</v>
      </c>
      <c r="K42" s="4"/>
      <c r="L42" s="4">
        <v>0</v>
      </c>
      <c r="M42" s="4"/>
      <c r="N42" s="9">
        <f t="shared" si="0"/>
        <v>2524205.032701445</v>
      </c>
    </row>
    <row r="43" spans="1:14" ht="12.75">
      <c r="A43" s="12">
        <v>1000</v>
      </c>
      <c r="B43" t="s">
        <v>58</v>
      </c>
      <c r="D43" s="4">
        <v>3142088.2988033053</v>
      </c>
      <c r="E43" s="4"/>
      <c r="F43" s="4">
        <v>1639591.7465062903</v>
      </c>
      <c r="G43" s="4"/>
      <c r="H43" s="4">
        <f t="shared" si="1"/>
        <v>1502496.552297015</v>
      </c>
      <c r="I43" s="4"/>
      <c r="J43" s="4">
        <f t="shared" si="2"/>
        <v>4644584.85110032</v>
      </c>
      <c r="K43" s="4"/>
      <c r="L43" s="4">
        <v>0</v>
      </c>
      <c r="M43" s="4"/>
      <c r="N43" s="9">
        <f t="shared" si="0"/>
        <v>4644584.85110032</v>
      </c>
    </row>
    <row r="44" spans="1:14" ht="12.75">
      <c r="A44" s="12">
        <v>1020</v>
      </c>
      <c r="B44" t="s">
        <v>59</v>
      </c>
      <c r="D44" s="4">
        <v>96505.36721560935</v>
      </c>
      <c r="E44" s="4"/>
      <c r="F44" s="4">
        <v>54922.7391098745</v>
      </c>
      <c r="G44" s="4"/>
      <c r="H44" s="4">
        <f t="shared" si="1"/>
        <v>41582.62810573485</v>
      </c>
      <c r="I44" s="4"/>
      <c r="J44" s="4">
        <f t="shared" si="2"/>
        <v>138087.9953213442</v>
      </c>
      <c r="K44" s="4"/>
      <c r="L44" s="4">
        <v>0</v>
      </c>
      <c r="M44" s="4"/>
      <c r="N44" s="9">
        <f t="shared" si="0"/>
        <v>138087.9953213442</v>
      </c>
    </row>
    <row r="45" spans="1:14" ht="12.75">
      <c r="A45" s="12">
        <v>1050</v>
      </c>
      <c r="B45" t="s">
        <v>60</v>
      </c>
      <c r="D45" s="4">
        <v>0</v>
      </c>
      <c r="E45" s="4"/>
      <c r="F45" s="4">
        <v>0</v>
      </c>
      <c r="G45" s="4"/>
      <c r="H45" s="4">
        <f t="shared" si="1"/>
        <v>0</v>
      </c>
      <c r="I45" s="4"/>
      <c r="J45" s="4">
        <f t="shared" si="2"/>
        <v>0</v>
      </c>
      <c r="K45" s="4"/>
      <c r="L45" s="4">
        <v>0</v>
      </c>
      <c r="M45" s="4"/>
      <c r="N45" s="9">
        <f t="shared" si="0"/>
        <v>0</v>
      </c>
    </row>
    <row r="46" spans="1:14" ht="12.75">
      <c r="A46" s="12">
        <v>1100</v>
      </c>
      <c r="B46" t="s">
        <v>61</v>
      </c>
      <c r="D46" s="4">
        <v>324353.37764041335</v>
      </c>
      <c r="E46" s="4"/>
      <c r="F46" s="4">
        <v>134713.9517510435</v>
      </c>
      <c r="G46" s="4"/>
      <c r="H46" s="4">
        <f t="shared" si="1"/>
        <v>189639.42588936986</v>
      </c>
      <c r="I46" s="4"/>
      <c r="J46" s="4">
        <f t="shared" si="2"/>
        <v>513992.8035297832</v>
      </c>
      <c r="K46" s="4"/>
      <c r="L46" s="4">
        <v>0</v>
      </c>
      <c r="M46" s="4"/>
      <c r="N46" s="9">
        <f t="shared" si="0"/>
        <v>513992.8035297832</v>
      </c>
    </row>
    <row r="47" spans="1:14" ht="12.75">
      <c r="A47" s="12">
        <v>1600</v>
      </c>
      <c r="B47" t="s">
        <v>62</v>
      </c>
      <c r="D47" s="4">
        <v>106095.15624861798</v>
      </c>
      <c r="E47" s="4"/>
      <c r="F47" s="4">
        <v>100374.62490596501</v>
      </c>
      <c r="G47" s="4"/>
      <c r="H47" s="4">
        <f t="shared" si="1"/>
        <v>5720.531342652961</v>
      </c>
      <c r="I47" s="4"/>
      <c r="J47" s="4">
        <f t="shared" si="2"/>
        <v>111815.68759127094</v>
      </c>
      <c r="K47" s="4"/>
      <c r="L47" s="4">
        <v>0</v>
      </c>
      <c r="M47" s="4"/>
      <c r="N47" s="9">
        <f t="shared" si="0"/>
        <v>111815.68759127094</v>
      </c>
    </row>
    <row r="48" spans="1:14" ht="12.75">
      <c r="A48" s="12">
        <v>1900</v>
      </c>
      <c r="B48" t="s">
        <v>63</v>
      </c>
      <c r="D48" s="4">
        <v>171794.24344844228</v>
      </c>
      <c r="E48" s="4"/>
      <c r="F48" s="4">
        <v>137305.46296710035</v>
      </c>
      <c r="G48" s="4"/>
      <c r="H48" s="4">
        <f t="shared" si="1"/>
        <v>34488.780481341935</v>
      </c>
      <c r="I48" s="4"/>
      <c r="J48" s="4">
        <f t="shared" si="2"/>
        <v>206283.02392978422</v>
      </c>
      <c r="K48" s="4"/>
      <c r="L48" s="4">
        <v>0</v>
      </c>
      <c r="M48" s="4"/>
      <c r="N48" s="9">
        <f t="shared" si="0"/>
        <v>206283.02392978422</v>
      </c>
    </row>
    <row r="49" spans="1:14" ht="12.75">
      <c r="A49" s="12">
        <v>1950</v>
      </c>
      <c r="B49" t="s">
        <v>64</v>
      </c>
      <c r="D49" s="4">
        <v>2488.4412229361265</v>
      </c>
      <c r="E49" s="4"/>
      <c r="F49" s="4">
        <v>3835.900902668057</v>
      </c>
      <c r="G49" s="4"/>
      <c r="H49" s="4">
        <f t="shared" si="1"/>
        <v>-1347.4596797319305</v>
      </c>
      <c r="I49" s="4"/>
      <c r="J49" s="4">
        <f t="shared" si="2"/>
        <v>1140.981543204196</v>
      </c>
      <c r="K49" s="4"/>
      <c r="L49" s="4">
        <v>0</v>
      </c>
      <c r="M49" s="4"/>
      <c r="N49" s="9">
        <f t="shared" si="0"/>
        <v>1140.981543204196</v>
      </c>
    </row>
    <row r="50" spans="1:14" ht="12.75">
      <c r="A50" s="12">
        <v>2000</v>
      </c>
      <c r="B50" t="s">
        <v>65</v>
      </c>
      <c r="D50" s="4">
        <v>254428.2857903537</v>
      </c>
      <c r="E50" s="4"/>
      <c r="F50" s="4">
        <v>586775.4714466318</v>
      </c>
      <c r="G50" s="4"/>
      <c r="H50" s="4">
        <f t="shared" si="1"/>
        <v>-332347.18565627816</v>
      </c>
      <c r="I50" s="4"/>
      <c r="J50" s="4">
        <f t="shared" si="2"/>
        <v>-77918.89986592447</v>
      </c>
      <c r="K50" s="4"/>
      <c r="L50" s="4">
        <v>0</v>
      </c>
      <c r="M50" s="4"/>
      <c r="N50" s="9">
        <f t="shared" si="0"/>
        <v>-77918.89986592447</v>
      </c>
    </row>
    <row r="51" spans="1:14" ht="12.75">
      <c r="A51" s="12">
        <v>2050</v>
      </c>
      <c r="B51" t="s">
        <v>66</v>
      </c>
      <c r="D51" s="4">
        <v>56004.8204738539</v>
      </c>
      <c r="E51" s="4"/>
      <c r="F51" s="4">
        <v>253650.3478885844</v>
      </c>
      <c r="G51" s="4"/>
      <c r="H51" s="4">
        <f t="shared" si="1"/>
        <v>-197645.5274147305</v>
      </c>
      <c r="I51" s="4"/>
      <c r="J51" s="4">
        <f t="shared" si="2"/>
        <v>-141640.70694087658</v>
      </c>
      <c r="K51" s="4"/>
      <c r="L51" s="4">
        <v>0</v>
      </c>
      <c r="M51" s="4"/>
      <c r="N51" s="9">
        <f t="shared" si="0"/>
        <v>-141640.70694087658</v>
      </c>
    </row>
    <row r="52" spans="1:14" ht="12.75">
      <c r="A52" s="12">
        <v>2080</v>
      </c>
      <c r="B52" t="s">
        <v>67</v>
      </c>
      <c r="D52" s="4">
        <v>83240.43605138136</v>
      </c>
      <c r="E52" s="4"/>
      <c r="F52" s="4">
        <v>79292.85644591674</v>
      </c>
      <c r="G52" s="4"/>
      <c r="H52" s="4">
        <f t="shared" si="1"/>
        <v>3947.57960546462</v>
      </c>
      <c r="I52" s="4"/>
      <c r="J52" s="4">
        <f t="shared" si="2"/>
        <v>87188.01565684598</v>
      </c>
      <c r="K52" s="4"/>
      <c r="L52" s="4">
        <v>0</v>
      </c>
      <c r="M52" s="4"/>
      <c r="N52" s="9">
        <f t="shared" si="0"/>
        <v>87188.01565684598</v>
      </c>
    </row>
    <row r="53" spans="1:14" ht="12.75">
      <c r="A53" s="12">
        <v>2100</v>
      </c>
      <c r="B53" t="s">
        <v>68</v>
      </c>
      <c r="D53" s="4">
        <v>142201.89898373315</v>
      </c>
      <c r="E53" s="4"/>
      <c r="F53" s="4">
        <v>112038.34040858285</v>
      </c>
      <c r="G53" s="4"/>
      <c r="H53" s="4">
        <f t="shared" si="1"/>
        <v>30163.558575150295</v>
      </c>
      <c r="I53" s="4"/>
      <c r="J53" s="4">
        <f t="shared" si="2"/>
        <v>172365.45755888344</v>
      </c>
      <c r="K53" s="4"/>
      <c r="L53" s="4">
        <v>0</v>
      </c>
      <c r="M53" s="4"/>
      <c r="N53" s="9">
        <f t="shared" si="0"/>
        <v>172365.45755888344</v>
      </c>
    </row>
    <row r="54" spans="1:14" ht="12.75">
      <c r="A54" s="12">
        <v>2150</v>
      </c>
      <c r="B54" t="s">
        <v>69</v>
      </c>
      <c r="D54" s="4">
        <v>350393.3057888771</v>
      </c>
      <c r="E54" s="4"/>
      <c r="F54" s="4">
        <v>241895.62303166764</v>
      </c>
      <c r="G54" s="4"/>
      <c r="H54" s="4">
        <f t="shared" si="1"/>
        <v>108497.68275720949</v>
      </c>
      <c r="I54" s="4"/>
      <c r="J54" s="4">
        <f t="shared" si="2"/>
        <v>458890.9885460866</v>
      </c>
      <c r="K54" s="4"/>
      <c r="L54" s="4">
        <v>0</v>
      </c>
      <c r="M54" s="4"/>
      <c r="N54" s="9">
        <f t="shared" si="0"/>
        <v>458890.9885460866</v>
      </c>
    </row>
    <row r="55" spans="1:14" ht="12.75">
      <c r="A55" s="12">
        <v>2170</v>
      </c>
      <c r="B55" t="s">
        <v>70</v>
      </c>
      <c r="D55" s="4">
        <v>28262.978055627773</v>
      </c>
      <c r="E55" s="4"/>
      <c r="F55" s="4">
        <v>16333.15382626837</v>
      </c>
      <c r="G55" s="4"/>
      <c r="H55" s="4">
        <f t="shared" si="1"/>
        <v>11929.824229359403</v>
      </c>
      <c r="I55" s="4"/>
      <c r="J55" s="4">
        <f t="shared" si="2"/>
        <v>40192.80228498718</v>
      </c>
      <c r="K55" s="4"/>
      <c r="L55" s="4">
        <v>0</v>
      </c>
      <c r="M55" s="4"/>
      <c r="N55" s="9">
        <f t="shared" si="0"/>
        <v>40192.80228498718</v>
      </c>
    </row>
    <row r="56" spans="1:14" ht="12.75">
      <c r="A56" s="12">
        <v>2200</v>
      </c>
      <c r="B56" t="s">
        <v>71</v>
      </c>
      <c r="D56" s="4">
        <v>163071.00115328972</v>
      </c>
      <c r="E56" s="4"/>
      <c r="F56" s="4">
        <v>137273.26421844016</v>
      </c>
      <c r="G56" s="4"/>
      <c r="H56" s="4">
        <f t="shared" si="1"/>
        <v>25797.736934849556</v>
      </c>
      <c r="I56" s="4"/>
      <c r="J56" s="4">
        <f t="shared" si="2"/>
        <v>188868.73808813927</v>
      </c>
      <c r="K56" s="4"/>
      <c r="L56" s="4">
        <v>0</v>
      </c>
      <c r="M56" s="4"/>
      <c r="N56" s="9">
        <f t="shared" si="0"/>
        <v>188868.73808813927</v>
      </c>
    </row>
    <row r="57" spans="1:14" ht="12.75">
      <c r="A57" s="12">
        <v>2250</v>
      </c>
      <c r="B57" t="s">
        <v>72</v>
      </c>
      <c r="D57" s="4">
        <v>388076.7037781414</v>
      </c>
      <c r="E57" s="4"/>
      <c r="F57" s="4">
        <v>342762.0565696439</v>
      </c>
      <c r="G57" s="4"/>
      <c r="H57" s="4">
        <f t="shared" si="1"/>
        <v>45314.64720849751</v>
      </c>
      <c r="I57" s="4"/>
      <c r="J57" s="4">
        <f t="shared" si="2"/>
        <v>433391.3509866389</v>
      </c>
      <c r="K57" s="4"/>
      <c r="L57" s="4">
        <v>0</v>
      </c>
      <c r="M57" s="4"/>
      <c r="N57" s="9">
        <f t="shared" si="0"/>
        <v>433391.3509866389</v>
      </c>
    </row>
    <row r="58" spans="1:14" ht="12.75">
      <c r="A58" s="12">
        <v>2300</v>
      </c>
      <c r="B58" t="s">
        <v>73</v>
      </c>
      <c r="D58" s="4">
        <v>253948.25733520061</v>
      </c>
      <c r="E58" s="4"/>
      <c r="F58" s="4">
        <v>274665.74918631284</v>
      </c>
      <c r="G58" s="4"/>
      <c r="H58" s="4">
        <f t="shared" si="1"/>
        <v>-20717.491851112223</v>
      </c>
      <c r="I58" s="4"/>
      <c r="J58" s="4">
        <f t="shared" si="2"/>
        <v>233230.7654840884</v>
      </c>
      <c r="K58" s="4"/>
      <c r="L58" s="4">
        <v>0</v>
      </c>
      <c r="M58" s="4"/>
      <c r="N58" s="9">
        <f t="shared" si="0"/>
        <v>233230.7654840884</v>
      </c>
    </row>
    <row r="59" spans="1:14" ht="12.75">
      <c r="A59" s="12">
        <v>2350</v>
      </c>
      <c r="B59" t="s">
        <v>74</v>
      </c>
      <c r="D59" s="4">
        <v>1748599.9946356455</v>
      </c>
      <c r="E59" s="4"/>
      <c r="F59" s="4">
        <v>1446303.087330266</v>
      </c>
      <c r="G59" s="4"/>
      <c r="H59" s="4">
        <f t="shared" si="1"/>
        <v>302296.90730537963</v>
      </c>
      <c r="I59" s="4"/>
      <c r="J59" s="4">
        <f t="shared" si="2"/>
        <v>2050896.9019410252</v>
      </c>
      <c r="K59" s="4"/>
      <c r="L59" s="4">
        <v>0</v>
      </c>
      <c r="M59" s="4"/>
      <c r="N59" s="9">
        <f t="shared" si="0"/>
        <v>2050896.9019410252</v>
      </c>
    </row>
    <row r="60" spans="1:14" ht="12.75">
      <c r="A60" s="12">
        <v>2450</v>
      </c>
      <c r="B60" t="s">
        <v>75</v>
      </c>
      <c r="D60" s="4">
        <v>21483.275359995525</v>
      </c>
      <c r="E60" s="4"/>
      <c r="F60" s="4">
        <v>22186.99095316282</v>
      </c>
      <c r="G60" s="4"/>
      <c r="H60" s="4">
        <f t="shared" si="1"/>
        <v>-703.7155931672933</v>
      </c>
      <c r="I60" s="4"/>
      <c r="J60" s="4">
        <f t="shared" si="2"/>
        <v>20779.55976682823</v>
      </c>
      <c r="K60" s="4"/>
      <c r="L60" s="4">
        <v>0</v>
      </c>
      <c r="M60" s="4"/>
      <c r="N60" s="9">
        <f t="shared" si="0"/>
        <v>20779.55976682823</v>
      </c>
    </row>
    <row r="61" spans="1:14" ht="12.75">
      <c r="A61" s="12">
        <v>2500</v>
      </c>
      <c r="B61" t="s">
        <v>76</v>
      </c>
      <c r="D61" s="4">
        <v>573264.9524850792</v>
      </c>
      <c r="E61" s="4"/>
      <c r="F61" s="4">
        <v>531785.0528002599</v>
      </c>
      <c r="G61" s="4"/>
      <c r="H61" s="4">
        <f t="shared" si="1"/>
        <v>41479.89968481928</v>
      </c>
      <c r="I61" s="4"/>
      <c r="J61" s="4">
        <f t="shared" si="2"/>
        <v>614744.8521698985</v>
      </c>
      <c r="K61" s="4"/>
      <c r="L61" s="4">
        <v>0</v>
      </c>
      <c r="M61" s="4"/>
      <c r="N61" s="9">
        <f t="shared" si="0"/>
        <v>614744.8521698985</v>
      </c>
    </row>
    <row r="62" spans="1:14" ht="12.75">
      <c r="A62" s="12">
        <v>2580</v>
      </c>
      <c r="B62" t="s">
        <v>77</v>
      </c>
      <c r="D62" s="4">
        <v>206461.47535504983</v>
      </c>
      <c r="E62" s="4"/>
      <c r="F62" s="4">
        <v>190910.16757539386</v>
      </c>
      <c r="G62" s="4"/>
      <c r="H62" s="4">
        <f t="shared" si="1"/>
        <v>15551.307779655966</v>
      </c>
      <c r="I62" s="4"/>
      <c r="J62" s="4">
        <f t="shared" si="2"/>
        <v>222012.7831347058</v>
      </c>
      <c r="K62" s="4"/>
      <c r="L62" s="4">
        <v>0</v>
      </c>
      <c r="M62" s="4"/>
      <c r="N62" s="9">
        <f t="shared" si="0"/>
        <v>222012.7831347058</v>
      </c>
    </row>
    <row r="63" spans="1:14" ht="12.75">
      <c r="A63" s="12">
        <v>2600</v>
      </c>
      <c r="B63" t="s">
        <v>78</v>
      </c>
      <c r="D63" s="4">
        <v>173940.5048962516</v>
      </c>
      <c r="E63" s="4"/>
      <c r="F63" s="4">
        <v>157722.616323172</v>
      </c>
      <c r="G63" s="4"/>
      <c r="H63" s="4">
        <f t="shared" si="1"/>
        <v>16217.888573079603</v>
      </c>
      <c r="I63" s="4"/>
      <c r="J63" s="4">
        <f t="shared" si="2"/>
        <v>190158.3934693312</v>
      </c>
      <c r="K63" s="4"/>
      <c r="L63" s="4">
        <v>0</v>
      </c>
      <c r="M63" s="4"/>
      <c r="N63" s="9">
        <f t="shared" si="0"/>
        <v>190158.3934693312</v>
      </c>
    </row>
    <row r="64" spans="1:14" ht="12.75">
      <c r="A64" s="12">
        <v>2610</v>
      </c>
      <c r="B64" t="s">
        <v>79</v>
      </c>
      <c r="D64" s="4">
        <v>24695.067701910837</v>
      </c>
      <c r="E64" s="4"/>
      <c r="F64" s="4">
        <v>2042.3743077021772</v>
      </c>
      <c r="G64" s="4"/>
      <c r="H64" s="4">
        <f>IF(F64=0,0,D64-F64)</f>
        <v>22652.69339420866</v>
      </c>
      <c r="I64" s="4"/>
      <c r="J64" s="4">
        <f>D64+H64</f>
        <v>47347.7610961195</v>
      </c>
      <c r="K64" s="4"/>
      <c r="L64" s="4">
        <v>0</v>
      </c>
      <c r="M64" s="4"/>
      <c r="N64" s="9">
        <f>D64+H64</f>
        <v>47347.7610961195</v>
      </c>
    </row>
    <row r="65" spans="1:14" ht="12.75">
      <c r="A65" s="12">
        <v>2620</v>
      </c>
      <c r="B65" t="s">
        <v>80</v>
      </c>
      <c r="D65" s="4">
        <v>19079.101192004</v>
      </c>
      <c r="E65" s="4"/>
      <c r="F65" s="4">
        <v>7449.053383723669</v>
      </c>
      <c r="G65" s="4"/>
      <c r="H65" s="4">
        <f t="shared" si="1"/>
        <v>11630.047808280331</v>
      </c>
      <c r="I65" s="4"/>
      <c r="J65" s="4">
        <f t="shared" si="2"/>
        <v>30709.14900028433</v>
      </c>
      <c r="K65" s="4"/>
      <c r="L65" s="4">
        <v>0</v>
      </c>
      <c r="M65" s="4"/>
      <c r="N65" s="9">
        <f t="shared" si="0"/>
        <v>30709.14900028433</v>
      </c>
    </row>
    <row r="66" spans="1:14" ht="12.75">
      <c r="A66" s="12">
        <v>2630</v>
      </c>
      <c r="B66" t="s">
        <v>81</v>
      </c>
      <c r="D66" s="4">
        <v>13636.505557734976</v>
      </c>
      <c r="E66" s="4"/>
      <c r="F66" s="4">
        <v>0</v>
      </c>
      <c r="G66" s="4"/>
      <c r="H66" s="4">
        <f>IF(F66=0,0,D66-F66)</f>
        <v>0</v>
      </c>
      <c r="I66" s="4"/>
      <c r="J66" s="4">
        <f>D66+H66</f>
        <v>13636.505557734976</v>
      </c>
      <c r="K66" s="4"/>
      <c r="L66" s="4">
        <v>0</v>
      </c>
      <c r="M66" s="4"/>
      <c r="N66" s="9">
        <f>D66+H66</f>
        <v>13636.505557734976</v>
      </c>
    </row>
    <row r="67" spans="1:14" ht="12.75">
      <c r="A67" s="12">
        <v>2650</v>
      </c>
      <c r="B67" t="s">
        <v>82</v>
      </c>
      <c r="D67" s="4">
        <v>117893.52721333093</v>
      </c>
      <c r="E67" s="4"/>
      <c r="F67" s="4">
        <v>86629.80130927773</v>
      </c>
      <c r="G67" s="4"/>
      <c r="H67" s="4">
        <f t="shared" si="1"/>
        <v>31263.725904053208</v>
      </c>
      <c r="I67" s="4"/>
      <c r="J67" s="4">
        <f t="shared" si="2"/>
        <v>149157.25311738416</v>
      </c>
      <c r="K67" s="4"/>
      <c r="L67" s="4">
        <v>0</v>
      </c>
      <c r="M67" s="4"/>
      <c r="N67" s="9">
        <f t="shared" si="0"/>
        <v>149157.25311738416</v>
      </c>
    </row>
    <row r="68" spans="1:14" ht="12.75">
      <c r="A68" s="12">
        <v>2750</v>
      </c>
      <c r="B68" t="s">
        <v>83</v>
      </c>
      <c r="D68" s="4">
        <v>2068.8940550175093</v>
      </c>
      <c r="E68" s="4"/>
      <c r="F68" s="4">
        <v>22161.570625891516</v>
      </c>
      <c r="G68" s="4"/>
      <c r="H68" s="4">
        <f t="shared" si="1"/>
        <v>-20092.676570874006</v>
      </c>
      <c r="I68" s="4"/>
      <c r="J68" s="4">
        <f t="shared" si="2"/>
        <v>-18023.782515856496</v>
      </c>
      <c r="K68" s="4"/>
      <c r="L68" s="4">
        <v>0</v>
      </c>
      <c r="M68" s="4"/>
      <c r="N68" s="9">
        <f t="shared" si="0"/>
        <v>-18023.782515856496</v>
      </c>
    </row>
    <row r="69" spans="1:14" ht="12.75">
      <c r="A69" s="12">
        <v>2850</v>
      </c>
      <c r="B69" t="s">
        <v>84</v>
      </c>
      <c r="D69" s="4">
        <v>34048.90240872344</v>
      </c>
      <c r="E69" s="4"/>
      <c r="F69" s="4">
        <v>30596.89488286466</v>
      </c>
      <c r="G69" s="4"/>
      <c r="H69" s="4">
        <f t="shared" si="1"/>
        <v>3452.007525858782</v>
      </c>
      <c r="I69" s="4"/>
      <c r="J69" s="4">
        <f t="shared" si="2"/>
        <v>37500.909934582225</v>
      </c>
      <c r="K69" s="4"/>
      <c r="L69" s="4">
        <v>0</v>
      </c>
      <c r="M69" s="4"/>
      <c r="N69" s="9">
        <f t="shared" si="0"/>
        <v>37500.909934582225</v>
      </c>
    </row>
    <row r="70" spans="1:14" ht="12.75">
      <c r="A70" s="12">
        <v>2860</v>
      </c>
      <c r="B70" t="s">
        <v>85</v>
      </c>
      <c r="D70" s="4">
        <v>40125.31614914482</v>
      </c>
      <c r="E70" s="4"/>
      <c r="F70" s="4">
        <v>73261.94301045513</v>
      </c>
      <c r="G70" s="4"/>
      <c r="H70" s="4">
        <f t="shared" si="1"/>
        <v>-33136.62686131031</v>
      </c>
      <c r="I70" s="4"/>
      <c r="J70" s="4">
        <f t="shared" si="2"/>
        <v>6988.68928783451</v>
      </c>
      <c r="K70" s="4"/>
      <c r="L70" s="4">
        <v>0</v>
      </c>
      <c r="M70" s="4"/>
      <c r="N70" s="9">
        <f t="shared" si="0"/>
        <v>6988.68928783451</v>
      </c>
    </row>
    <row r="71" spans="1:14" ht="12.75">
      <c r="A71" s="12">
        <v>3000</v>
      </c>
      <c r="B71" t="s">
        <v>86</v>
      </c>
      <c r="D71" s="4">
        <v>3421036.631567729</v>
      </c>
      <c r="E71" s="4"/>
      <c r="F71" s="4">
        <v>3173708.824995604</v>
      </c>
      <c r="G71" s="4"/>
      <c r="H71" s="4">
        <f t="shared" si="1"/>
        <v>247327.8065721253</v>
      </c>
      <c r="I71" s="4"/>
      <c r="J71" s="4">
        <f t="shared" si="2"/>
        <v>3668364.4381398545</v>
      </c>
      <c r="K71" s="4"/>
      <c r="L71" s="4">
        <v>0</v>
      </c>
      <c r="M71" s="4"/>
      <c r="N71" s="9">
        <f t="shared" si="0"/>
        <v>3668364.4381398545</v>
      </c>
    </row>
    <row r="72" spans="1:14" ht="12.75">
      <c r="A72" s="12">
        <v>3050</v>
      </c>
      <c r="B72" t="s">
        <v>87</v>
      </c>
      <c r="D72" s="4">
        <v>209728.8636075299</v>
      </c>
      <c r="E72" s="4"/>
      <c r="F72" s="4">
        <v>190837.14395095245</v>
      </c>
      <c r="G72" s="4"/>
      <c r="H72" s="4">
        <f t="shared" si="1"/>
        <v>18891.71965657745</v>
      </c>
      <c r="I72" s="4"/>
      <c r="J72" s="4">
        <f t="shared" si="2"/>
        <v>228620.58326410735</v>
      </c>
      <c r="K72" s="4"/>
      <c r="L72" s="4">
        <v>0</v>
      </c>
      <c r="M72" s="4"/>
      <c r="N72" s="9">
        <f t="shared" si="0"/>
        <v>228620.58326410735</v>
      </c>
    </row>
    <row r="73" spans="1:14" ht="12.75">
      <c r="A73" s="12">
        <v>3100</v>
      </c>
      <c r="B73" t="s">
        <v>88</v>
      </c>
      <c r="D73" s="4">
        <v>13446.513919024184</v>
      </c>
      <c r="E73" s="4"/>
      <c r="F73" s="4">
        <v>7460.129058389665</v>
      </c>
      <c r="G73" s="4"/>
      <c r="H73" s="4">
        <f t="shared" si="1"/>
        <v>5986.384860634519</v>
      </c>
      <c r="I73" s="4"/>
      <c r="J73" s="4">
        <f t="shared" si="2"/>
        <v>19432.898779658703</v>
      </c>
      <c r="K73" s="4"/>
      <c r="L73" s="4">
        <v>0</v>
      </c>
      <c r="M73" s="4"/>
      <c r="N73" s="9">
        <f t="shared" si="0"/>
        <v>19432.898779658703</v>
      </c>
    </row>
    <row r="74" spans="1:14" ht="12.75">
      <c r="A74" s="12">
        <v>3150</v>
      </c>
      <c r="B74" t="s">
        <v>89</v>
      </c>
      <c r="D74" s="4">
        <v>42953.49255806257</v>
      </c>
      <c r="E74" s="4"/>
      <c r="F74" s="4">
        <v>63501.600828462215</v>
      </c>
      <c r="G74" s="4"/>
      <c r="H74" s="4">
        <f t="shared" si="1"/>
        <v>-20548.108270399644</v>
      </c>
      <c r="I74" s="4"/>
      <c r="J74" s="4">
        <f t="shared" si="2"/>
        <v>22405.384287662928</v>
      </c>
      <c r="K74" s="4"/>
      <c r="L74" s="4">
        <v>0</v>
      </c>
      <c r="M74" s="4"/>
      <c r="N74" s="9">
        <f aca="true" t="shared" si="3" ref="N74:N143">D74+H74</f>
        <v>22405.384287662928</v>
      </c>
    </row>
    <row r="75" spans="1:14" ht="12.75">
      <c r="A75" s="12">
        <v>3400</v>
      </c>
      <c r="B75" t="s">
        <v>90</v>
      </c>
      <c r="D75" s="4">
        <v>421246.3303498921</v>
      </c>
      <c r="E75" s="4"/>
      <c r="F75" s="4">
        <v>545628.7839948043</v>
      </c>
      <c r="G75" s="4"/>
      <c r="H75" s="4">
        <f aca="true" t="shared" si="4" ref="H75:H143">IF(F75=0,0,D75-F75)</f>
        <v>-124382.45364491217</v>
      </c>
      <c r="I75" s="4"/>
      <c r="J75" s="4">
        <f aca="true" t="shared" si="5" ref="J75:J143">D75+H75</f>
        <v>296863.8767049799</v>
      </c>
      <c r="K75" s="4"/>
      <c r="L75" s="4">
        <v>0</v>
      </c>
      <c r="M75" s="4"/>
      <c r="N75" s="9">
        <f t="shared" si="3"/>
        <v>296863.8767049799</v>
      </c>
    </row>
    <row r="76" spans="1:14" ht="12.75">
      <c r="A76" s="12">
        <v>3510</v>
      </c>
      <c r="B76" t="s">
        <v>91</v>
      </c>
      <c r="D76" s="4">
        <v>160001.06654907277</v>
      </c>
      <c r="E76" s="4"/>
      <c r="F76" s="4">
        <v>111354.30368423433</v>
      </c>
      <c r="G76" s="4"/>
      <c r="H76" s="4">
        <f t="shared" si="4"/>
        <v>48646.76286483844</v>
      </c>
      <c r="I76" s="4"/>
      <c r="J76" s="4">
        <f t="shared" si="5"/>
        <v>208647.8294139112</v>
      </c>
      <c r="K76" s="4"/>
      <c r="L76" s="4">
        <v>0</v>
      </c>
      <c r="M76" s="4"/>
      <c r="N76" s="9">
        <f t="shared" si="3"/>
        <v>208647.8294139112</v>
      </c>
    </row>
    <row r="77" spans="1:14" ht="12.75">
      <c r="A77" s="12">
        <v>3850</v>
      </c>
      <c r="B77" t="s">
        <v>92</v>
      </c>
      <c r="D77" s="4">
        <v>1423584.691091221</v>
      </c>
      <c r="E77" s="4"/>
      <c r="F77" s="4">
        <v>1142543.1927216614</v>
      </c>
      <c r="G77" s="4"/>
      <c r="H77" s="4">
        <f t="shared" si="4"/>
        <v>281041.49836955965</v>
      </c>
      <c r="I77" s="4"/>
      <c r="J77" s="4">
        <f t="shared" si="5"/>
        <v>1704626.1894607807</v>
      </c>
      <c r="K77" s="4"/>
      <c r="L77" s="4">
        <v>0</v>
      </c>
      <c r="M77" s="4"/>
      <c r="N77" s="9">
        <f t="shared" si="3"/>
        <v>1704626.1894607807</v>
      </c>
    </row>
    <row r="78" spans="1:14" ht="12.75">
      <c r="A78" s="12">
        <v>4000</v>
      </c>
      <c r="B78" t="s">
        <v>93</v>
      </c>
      <c r="D78" s="4">
        <v>2559850.123574635</v>
      </c>
      <c r="E78" s="4"/>
      <c r="F78" s="4">
        <v>1213234.260821561</v>
      </c>
      <c r="G78" s="4"/>
      <c r="H78" s="4">
        <f t="shared" si="4"/>
        <v>1346615.862753074</v>
      </c>
      <c r="I78" s="4"/>
      <c r="J78" s="4">
        <f t="shared" si="5"/>
        <v>3906465.9863277087</v>
      </c>
      <c r="K78" s="4"/>
      <c r="L78" s="4">
        <v>0</v>
      </c>
      <c r="M78" s="4"/>
      <c r="N78" s="9">
        <f t="shared" si="3"/>
        <v>3906465.9863277087</v>
      </c>
    </row>
    <row r="79" spans="1:14" ht="12.75">
      <c r="A79" s="12">
        <v>4050</v>
      </c>
      <c r="B79" t="s">
        <v>94</v>
      </c>
      <c r="D79" s="4">
        <v>3291054.640574328</v>
      </c>
      <c r="E79" s="4"/>
      <c r="F79" s="4">
        <v>3548584.48385464</v>
      </c>
      <c r="G79" s="4"/>
      <c r="H79" s="4">
        <f t="shared" si="4"/>
        <v>-257529.84328031167</v>
      </c>
      <c r="I79" s="4"/>
      <c r="J79" s="4">
        <f t="shared" si="5"/>
        <v>3033524.7972940165</v>
      </c>
      <c r="K79" s="4"/>
      <c r="L79" s="4">
        <v>0</v>
      </c>
      <c r="M79" s="4"/>
      <c r="N79" s="9">
        <f t="shared" si="3"/>
        <v>3033524.7972940165</v>
      </c>
    </row>
    <row r="80" spans="1:14" ht="12.75">
      <c r="A80" s="12">
        <v>4100</v>
      </c>
      <c r="B80" t="s">
        <v>95</v>
      </c>
      <c r="D80" s="4">
        <v>186581.67878752376</v>
      </c>
      <c r="E80" s="4"/>
      <c r="F80" s="4">
        <v>130029.6230857521</v>
      </c>
      <c r="G80" s="4"/>
      <c r="H80" s="4">
        <f t="shared" si="4"/>
        <v>56552.055701771664</v>
      </c>
      <c r="I80" s="4"/>
      <c r="J80" s="4">
        <f t="shared" si="5"/>
        <v>243133.73448929543</v>
      </c>
      <c r="K80" s="4"/>
      <c r="L80" s="4">
        <v>0</v>
      </c>
      <c r="M80" s="4"/>
      <c r="N80" s="9">
        <f t="shared" si="3"/>
        <v>243133.73448929543</v>
      </c>
    </row>
    <row r="81" spans="1:14" ht="12.75">
      <c r="A81" s="12">
        <v>4150</v>
      </c>
      <c r="B81" t="s">
        <v>96</v>
      </c>
      <c r="D81" s="4">
        <v>29685.48757883614</v>
      </c>
      <c r="E81" s="4"/>
      <c r="F81" s="4">
        <v>51364.54488540749</v>
      </c>
      <c r="G81" s="4"/>
      <c r="H81" s="4">
        <f t="shared" si="4"/>
        <v>-21679.057306571354</v>
      </c>
      <c r="I81" s="4"/>
      <c r="J81" s="4">
        <f t="shared" si="5"/>
        <v>8006.430272264784</v>
      </c>
      <c r="K81" s="4"/>
      <c r="L81" s="4">
        <v>0</v>
      </c>
      <c r="M81" s="4"/>
      <c r="N81" s="9">
        <f t="shared" si="3"/>
        <v>8006.430272264784</v>
      </c>
    </row>
    <row r="82" spans="1:14" ht="12.75">
      <c r="A82" s="12">
        <v>4200</v>
      </c>
      <c r="B82" t="s">
        <v>97</v>
      </c>
      <c r="D82" s="4">
        <v>0</v>
      </c>
      <c r="E82" s="4"/>
      <c r="F82" s="4">
        <v>506.33843303228844</v>
      </c>
      <c r="G82" s="4"/>
      <c r="H82" s="4">
        <f t="shared" si="4"/>
        <v>-506.33843303228844</v>
      </c>
      <c r="I82" s="4"/>
      <c r="J82" s="4">
        <f t="shared" si="5"/>
        <v>-506.33843303228844</v>
      </c>
      <c r="K82" s="4"/>
      <c r="L82" s="4">
        <v>0</v>
      </c>
      <c r="M82" s="4"/>
      <c r="N82" s="9">
        <f t="shared" si="3"/>
        <v>-506.33843303228844</v>
      </c>
    </row>
    <row r="83" spans="1:14" ht="12.75">
      <c r="A83" s="12">
        <v>4250</v>
      </c>
      <c r="B83" t="s">
        <v>98</v>
      </c>
      <c r="D83" s="4">
        <v>237858.53331088403</v>
      </c>
      <c r="E83" s="4"/>
      <c r="F83" s="4">
        <v>185578.7107641944</v>
      </c>
      <c r="G83" s="4"/>
      <c r="H83" s="4">
        <f t="shared" si="4"/>
        <v>52279.822546689626</v>
      </c>
      <c r="I83" s="4"/>
      <c r="J83" s="4">
        <f t="shared" si="5"/>
        <v>290138.3558575737</v>
      </c>
      <c r="K83" s="4"/>
      <c r="L83" s="4">
        <v>0</v>
      </c>
      <c r="M83" s="4"/>
      <c r="N83" s="9">
        <f t="shared" si="3"/>
        <v>290138.3558575737</v>
      </c>
    </row>
    <row r="84" spans="1:14" ht="12.75">
      <c r="A84" s="12">
        <v>4300</v>
      </c>
      <c r="B84" t="s">
        <v>99</v>
      </c>
      <c r="D84" s="4">
        <v>203693.8901488593</v>
      </c>
      <c r="E84" s="4"/>
      <c r="F84" s="4">
        <v>153965.36343739374</v>
      </c>
      <c r="G84" s="4"/>
      <c r="H84" s="4">
        <f t="shared" si="4"/>
        <v>49728.52671146556</v>
      </c>
      <c r="I84" s="4"/>
      <c r="J84" s="4">
        <f t="shared" si="5"/>
        <v>253422.41686032485</v>
      </c>
      <c r="K84" s="4"/>
      <c r="L84" s="4">
        <v>0</v>
      </c>
      <c r="M84" s="4"/>
      <c r="N84" s="9">
        <f t="shared" si="3"/>
        <v>253422.41686032485</v>
      </c>
    </row>
    <row r="85" spans="1:14" ht="12.75">
      <c r="A85" s="12">
        <v>4350</v>
      </c>
      <c r="B85" t="s">
        <v>100</v>
      </c>
      <c r="D85" s="4">
        <v>356519.6241499535</v>
      </c>
      <c r="E85" s="4"/>
      <c r="F85" s="4">
        <v>314804.9639062232</v>
      </c>
      <c r="G85" s="4"/>
      <c r="H85" s="4">
        <f t="shared" si="4"/>
        <v>41714.66024373029</v>
      </c>
      <c r="I85" s="4"/>
      <c r="J85" s="4">
        <f t="shared" si="5"/>
        <v>398234.2843936838</v>
      </c>
      <c r="K85" s="4"/>
      <c r="L85" s="4">
        <v>0</v>
      </c>
      <c r="M85" s="4"/>
      <c r="N85" s="9">
        <f t="shared" si="3"/>
        <v>398234.2843936838</v>
      </c>
    </row>
    <row r="86" spans="1:14" ht="12.75">
      <c r="A86" s="12">
        <v>4400</v>
      </c>
      <c r="B86" t="s">
        <v>101</v>
      </c>
      <c r="D86" s="4">
        <v>237117.39627396062</v>
      </c>
      <c r="E86" s="4"/>
      <c r="F86" s="4">
        <v>234231.99886055797</v>
      </c>
      <c r="G86" s="4"/>
      <c r="H86" s="4">
        <f t="shared" si="4"/>
        <v>2885.3974134026503</v>
      </c>
      <c r="I86" s="4"/>
      <c r="J86" s="4">
        <f t="shared" si="5"/>
        <v>240002.79368736327</v>
      </c>
      <c r="K86" s="4"/>
      <c r="L86" s="4">
        <v>0</v>
      </c>
      <c r="M86" s="4"/>
      <c r="N86" s="9">
        <f t="shared" si="3"/>
        <v>240002.79368736327</v>
      </c>
    </row>
    <row r="87" spans="1:14" ht="12.75">
      <c r="A87" s="12">
        <v>4500</v>
      </c>
      <c r="B87" t="s">
        <v>102</v>
      </c>
      <c r="D87" s="4">
        <v>190629.32651448273</v>
      </c>
      <c r="E87" s="4"/>
      <c r="F87" s="4">
        <v>153884.11192903624</v>
      </c>
      <c r="G87" s="4"/>
      <c r="H87" s="4">
        <f t="shared" si="4"/>
        <v>36745.21458544649</v>
      </c>
      <c r="I87" s="4"/>
      <c r="J87" s="4">
        <f t="shared" si="5"/>
        <v>227374.54109992922</v>
      </c>
      <c r="K87" s="4"/>
      <c r="L87" s="4">
        <v>0</v>
      </c>
      <c r="M87" s="4"/>
      <c r="N87" s="9">
        <f t="shared" si="3"/>
        <v>227374.54109992922</v>
      </c>
    </row>
    <row r="88" spans="1:14" ht="12.75">
      <c r="A88" s="12">
        <v>4600</v>
      </c>
      <c r="B88" t="s">
        <v>103</v>
      </c>
      <c r="D88" s="4">
        <v>7.104507683686668</v>
      </c>
      <c r="E88" s="4"/>
      <c r="F88" s="4">
        <v>82.6097687213511</v>
      </c>
      <c r="G88" s="4"/>
      <c r="H88" s="4">
        <f t="shared" si="4"/>
        <v>-75.50526103766444</v>
      </c>
      <c r="I88" s="4"/>
      <c r="J88" s="4">
        <f t="shared" si="5"/>
        <v>-68.40075335397778</v>
      </c>
      <c r="K88" s="4"/>
      <c r="L88" s="4">
        <v>0</v>
      </c>
      <c r="M88" s="4"/>
      <c r="N88" s="9">
        <f t="shared" si="3"/>
        <v>-68.40075335397778</v>
      </c>
    </row>
    <row r="89" spans="1:14" ht="12.75">
      <c r="A89" s="12">
        <v>4650</v>
      </c>
      <c r="B89" t="s">
        <v>104</v>
      </c>
      <c r="D89" s="4">
        <v>1217.3783744275245</v>
      </c>
      <c r="E89" s="4"/>
      <c r="F89" s="4">
        <v>0</v>
      </c>
      <c r="G89" s="4"/>
      <c r="H89" s="4">
        <f t="shared" si="4"/>
        <v>0</v>
      </c>
      <c r="I89" s="4"/>
      <c r="J89" s="4">
        <f t="shared" si="5"/>
        <v>1217.3783744275245</v>
      </c>
      <c r="K89" s="4"/>
      <c r="L89" s="4">
        <v>0</v>
      </c>
      <c r="M89" s="4"/>
      <c r="N89" s="9">
        <f t="shared" si="3"/>
        <v>1217.3783744275245</v>
      </c>
    </row>
    <row r="90" spans="1:14" ht="12.75">
      <c r="A90" s="12">
        <v>4700</v>
      </c>
      <c r="B90" t="s">
        <v>105</v>
      </c>
      <c r="D90" s="4">
        <v>4478.105653390165</v>
      </c>
      <c r="E90" s="4"/>
      <c r="F90" s="4">
        <v>26116.5141402129</v>
      </c>
      <c r="G90" s="4"/>
      <c r="H90" s="4">
        <f t="shared" si="4"/>
        <v>-21638.408486822736</v>
      </c>
      <c r="I90" s="4"/>
      <c r="J90" s="4">
        <f t="shared" si="5"/>
        <v>-17160.30283343257</v>
      </c>
      <c r="K90" s="4"/>
      <c r="L90" s="4">
        <v>0</v>
      </c>
      <c r="M90" s="4"/>
      <c r="N90" s="9">
        <f t="shared" si="3"/>
        <v>-17160.30283343257</v>
      </c>
    </row>
    <row r="91" spans="1:14" ht="12.75">
      <c r="A91" s="12">
        <v>4800</v>
      </c>
      <c r="B91" t="s">
        <v>106</v>
      </c>
      <c r="D91" s="4">
        <v>195.7614699197399</v>
      </c>
      <c r="E91" s="4"/>
      <c r="F91" s="4">
        <v>0</v>
      </c>
      <c r="G91" s="4"/>
      <c r="H91" s="4">
        <f t="shared" si="4"/>
        <v>0</v>
      </c>
      <c r="I91" s="4"/>
      <c r="J91" s="4">
        <f t="shared" si="5"/>
        <v>195.7614699197399</v>
      </c>
      <c r="K91" s="4"/>
      <c r="L91" s="4">
        <v>0</v>
      </c>
      <c r="M91" s="4"/>
      <c r="N91" s="9">
        <f t="shared" si="3"/>
        <v>195.7614699197399</v>
      </c>
    </row>
    <row r="92" spans="1:14" ht="12.75">
      <c r="A92" s="12">
        <v>4900</v>
      </c>
      <c r="B92" t="s">
        <v>107</v>
      </c>
      <c r="D92" s="4">
        <v>14.209015367373336</v>
      </c>
      <c r="E92" s="4"/>
      <c r="F92" s="4">
        <v>7.509978974668283</v>
      </c>
      <c r="G92" s="4"/>
      <c r="H92" s="4">
        <f t="shared" si="4"/>
        <v>6.699036392705053</v>
      </c>
      <c r="I92" s="4"/>
      <c r="J92" s="4">
        <f t="shared" si="5"/>
        <v>20.90805176007839</v>
      </c>
      <c r="K92" s="4"/>
      <c r="L92" s="4">
        <v>0</v>
      </c>
      <c r="M92" s="4"/>
      <c r="N92" s="9">
        <f t="shared" si="3"/>
        <v>20.90805176007839</v>
      </c>
    </row>
    <row r="93" spans="1:14" ht="12.75">
      <c r="A93" s="12">
        <v>4950</v>
      </c>
      <c r="B93" t="s">
        <v>108</v>
      </c>
      <c r="D93" s="4">
        <v>4017328.0719359457</v>
      </c>
      <c r="E93" s="4"/>
      <c r="F93" s="4">
        <v>3482033.1084031546</v>
      </c>
      <c r="G93" s="4"/>
      <c r="H93" s="4">
        <f t="shared" si="4"/>
        <v>535294.963532791</v>
      </c>
      <c r="I93" s="4"/>
      <c r="J93" s="4">
        <f t="shared" si="5"/>
        <v>4552623.035468737</v>
      </c>
      <c r="K93" s="4"/>
      <c r="L93" s="4">
        <v>0</v>
      </c>
      <c r="M93" s="4"/>
      <c r="N93" s="9">
        <f t="shared" si="3"/>
        <v>4552623.035468737</v>
      </c>
    </row>
    <row r="94" spans="1:14" ht="12.75">
      <c r="A94" s="12">
        <v>4960</v>
      </c>
      <c r="B94" t="s">
        <v>109</v>
      </c>
      <c r="D94" s="4">
        <v>36895.627220058035</v>
      </c>
      <c r="E94" s="4"/>
      <c r="F94" s="4">
        <v>8494.618852680385</v>
      </c>
      <c r="G94" s="4"/>
      <c r="H94" s="4">
        <f t="shared" si="4"/>
        <v>28401.00836737765</v>
      </c>
      <c r="I94" s="4"/>
      <c r="J94" s="4">
        <f t="shared" si="5"/>
        <v>65296.63558743568</v>
      </c>
      <c r="K94" s="4"/>
      <c r="L94" s="4">
        <v>0</v>
      </c>
      <c r="M94" s="4"/>
      <c r="N94" s="9">
        <f t="shared" si="3"/>
        <v>65296.63558743568</v>
      </c>
    </row>
    <row r="95" spans="1:14" ht="12.75">
      <c r="A95" s="12">
        <v>4970</v>
      </c>
      <c r="B95" t="s">
        <v>110</v>
      </c>
      <c r="D95" s="4">
        <v>813292.8416679136</v>
      </c>
      <c r="E95" s="4"/>
      <c r="F95" s="4">
        <v>1018979.1781330109</v>
      </c>
      <c r="G95" s="4"/>
      <c r="H95" s="4">
        <f t="shared" si="4"/>
        <v>-205686.33646509727</v>
      </c>
      <c r="I95" s="4"/>
      <c r="J95" s="4">
        <f t="shared" si="5"/>
        <v>607606.5052028163</v>
      </c>
      <c r="K95" s="4"/>
      <c r="L95" s="4">
        <v>0</v>
      </c>
      <c r="M95" s="4"/>
      <c r="N95" s="9">
        <f t="shared" si="3"/>
        <v>607606.5052028163</v>
      </c>
    </row>
    <row r="96" spans="1:14" ht="12.75">
      <c r="A96" s="12">
        <v>4980</v>
      </c>
      <c r="B96" t="s">
        <v>111</v>
      </c>
      <c r="D96" s="4">
        <v>159688.07778124575</v>
      </c>
      <c r="E96" s="4"/>
      <c r="F96" s="4">
        <v>15906.558106350012</v>
      </c>
      <c r="G96" s="4"/>
      <c r="H96" s="4">
        <f t="shared" si="4"/>
        <v>143781.51967489574</v>
      </c>
      <c r="I96" s="4"/>
      <c r="J96" s="4">
        <f t="shared" si="5"/>
        <v>303469.5974561415</v>
      </c>
      <c r="K96" s="4"/>
      <c r="L96" s="4">
        <v>0</v>
      </c>
      <c r="M96" s="4"/>
      <c r="N96" s="9">
        <f t="shared" si="3"/>
        <v>303469.5974561415</v>
      </c>
    </row>
    <row r="97" spans="1:14" ht="12.75">
      <c r="A97" s="12">
        <v>5000</v>
      </c>
      <c r="B97" t="s">
        <v>112</v>
      </c>
      <c r="D97" s="4">
        <v>1306968.9425155055</v>
      </c>
      <c r="E97" s="4"/>
      <c r="F97" s="4">
        <v>1101319.1175163605</v>
      </c>
      <c r="G97" s="4"/>
      <c r="H97" s="4">
        <f t="shared" si="4"/>
        <v>205649.824999145</v>
      </c>
      <c r="I97" s="4"/>
      <c r="J97" s="4">
        <f t="shared" si="5"/>
        <v>1512618.7675146505</v>
      </c>
      <c r="K97" s="4"/>
      <c r="L97" s="4">
        <v>0</v>
      </c>
      <c r="M97" s="4"/>
      <c r="N97" s="9">
        <f t="shared" si="3"/>
        <v>1512618.7675146505</v>
      </c>
    </row>
    <row r="98" spans="1:14" ht="12.75">
      <c r="A98" s="12">
        <v>5020</v>
      </c>
      <c r="B98" t="s">
        <v>113</v>
      </c>
      <c r="D98" s="4">
        <v>4229761.180449223</v>
      </c>
      <c r="E98" s="4"/>
      <c r="F98" s="4">
        <v>1611957.8411344416</v>
      </c>
      <c r="G98" s="4"/>
      <c r="H98" s="4">
        <f>IF(F98=0,0,D98-F98)</f>
        <v>2617803.3393147816</v>
      </c>
      <c r="I98" s="4"/>
      <c r="J98" s="4">
        <f>D98+H98</f>
        <v>6847564.519764004</v>
      </c>
      <c r="K98" s="4"/>
      <c r="L98" s="4">
        <v>0</v>
      </c>
      <c r="M98" s="4"/>
      <c r="N98" s="9">
        <f>D98+H98</f>
        <v>6847564.519764004</v>
      </c>
    </row>
    <row r="99" spans="1:14" ht="12.75">
      <c r="A99" s="12">
        <v>5030</v>
      </c>
      <c r="B99" t="s">
        <v>114</v>
      </c>
      <c r="D99" s="4">
        <v>214490.90334002746</v>
      </c>
      <c r="E99" s="4"/>
      <c r="F99" s="4">
        <v>111555.59978232271</v>
      </c>
      <c r="G99" s="4"/>
      <c r="H99" s="4">
        <f>IF(F99=0,0,D99-F99)</f>
        <v>102935.30355770476</v>
      </c>
      <c r="I99" s="4"/>
      <c r="J99" s="4">
        <f>D99+H99</f>
        <v>317426.2068977322</v>
      </c>
      <c r="K99" s="4"/>
      <c r="L99" s="4">
        <v>0</v>
      </c>
      <c r="M99" s="4"/>
      <c r="N99" s="9">
        <f>D99+H99</f>
        <v>317426.2068977322</v>
      </c>
    </row>
    <row r="100" spans="1:14" ht="12.75">
      <c r="A100" s="12">
        <v>5050</v>
      </c>
      <c r="B100" t="s">
        <v>115</v>
      </c>
      <c r="D100" s="4">
        <v>98909.86578359845</v>
      </c>
      <c r="E100" s="4"/>
      <c r="F100" s="4">
        <v>72254.210134345</v>
      </c>
      <c r="G100" s="4"/>
      <c r="H100" s="4">
        <f t="shared" si="4"/>
        <v>26655.655649253444</v>
      </c>
      <c r="I100" s="4"/>
      <c r="J100" s="4">
        <f t="shared" si="5"/>
        <v>125565.52143285189</v>
      </c>
      <c r="K100" s="4"/>
      <c r="L100" s="4">
        <v>0</v>
      </c>
      <c r="M100" s="4"/>
      <c r="N100" s="9">
        <f t="shared" si="3"/>
        <v>125565.52143285189</v>
      </c>
    </row>
    <row r="101" spans="1:14" ht="12.75">
      <c r="A101" s="12">
        <v>5100</v>
      </c>
      <c r="B101" t="s">
        <v>116</v>
      </c>
      <c r="D101" s="4">
        <v>1068382.3238404396</v>
      </c>
      <c r="E101" s="4"/>
      <c r="F101" s="4">
        <v>969415.2334365438</v>
      </c>
      <c r="G101" s="4"/>
      <c r="H101" s="4">
        <f t="shared" si="4"/>
        <v>98967.09040389571</v>
      </c>
      <c r="I101" s="4"/>
      <c r="J101" s="4">
        <f t="shared" si="5"/>
        <v>1167349.4142443351</v>
      </c>
      <c r="K101" s="4"/>
      <c r="L101" s="4">
        <v>0</v>
      </c>
      <c r="M101" s="4"/>
      <c r="N101" s="9">
        <f t="shared" si="3"/>
        <v>1167349.4142443351</v>
      </c>
    </row>
    <row r="102" spans="1:14" ht="12.75">
      <c r="A102" s="12">
        <v>5500</v>
      </c>
      <c r="B102" t="s">
        <v>117</v>
      </c>
      <c r="D102" s="4">
        <v>106911.90089606334</v>
      </c>
      <c r="E102" s="4"/>
      <c r="F102" s="4">
        <v>84978.10739745488</v>
      </c>
      <c r="G102" s="4"/>
      <c r="H102" s="4">
        <f t="shared" si="4"/>
        <v>21933.79349860846</v>
      </c>
      <c r="I102" s="4"/>
      <c r="J102" s="4">
        <f t="shared" si="5"/>
        <v>128845.6943946718</v>
      </c>
      <c r="K102" s="4"/>
      <c r="L102" s="4">
        <v>0</v>
      </c>
      <c r="M102" s="4"/>
      <c r="N102" s="9">
        <f t="shared" si="3"/>
        <v>128845.6943946718</v>
      </c>
    </row>
    <row r="103" spans="1:14" ht="12.75">
      <c r="A103" s="12">
        <v>5600</v>
      </c>
      <c r="B103" t="s">
        <v>118</v>
      </c>
      <c r="D103" s="4">
        <v>168854.3599100347</v>
      </c>
      <c r="E103" s="4"/>
      <c r="F103" s="4">
        <v>154480.97192737958</v>
      </c>
      <c r="G103" s="4"/>
      <c r="H103" s="4">
        <f t="shared" si="4"/>
        <v>14373.387982655113</v>
      </c>
      <c r="I103" s="4"/>
      <c r="J103" s="4">
        <f t="shared" si="5"/>
        <v>183227.7478926898</v>
      </c>
      <c r="K103" s="4"/>
      <c r="L103" s="4">
        <v>0</v>
      </c>
      <c r="M103" s="4"/>
      <c r="N103" s="9">
        <f t="shared" si="3"/>
        <v>183227.7478926898</v>
      </c>
    </row>
    <row r="104" spans="1:14" ht="12.75">
      <c r="A104" s="12">
        <v>5700</v>
      </c>
      <c r="B104" t="s">
        <v>119</v>
      </c>
      <c r="D104" s="4">
        <v>269224.62915384176</v>
      </c>
      <c r="E104" s="4"/>
      <c r="F104" s="4">
        <v>249367.76104910384</v>
      </c>
      <c r="G104" s="4"/>
      <c r="H104" s="4">
        <f t="shared" si="4"/>
        <v>19856.86810473792</v>
      </c>
      <c r="I104" s="4"/>
      <c r="J104" s="4">
        <f t="shared" si="5"/>
        <v>289081.4972585797</v>
      </c>
      <c r="K104" s="4"/>
      <c r="L104" s="4">
        <v>0</v>
      </c>
      <c r="M104" s="4"/>
      <c r="N104" s="9">
        <f t="shared" si="3"/>
        <v>289081.4972585797</v>
      </c>
    </row>
    <row r="105" spans="1:14" ht="12.75">
      <c r="A105" s="12">
        <v>5800</v>
      </c>
      <c r="B105" t="s">
        <v>120</v>
      </c>
      <c r="D105" s="4">
        <v>156768.2082648763</v>
      </c>
      <c r="E105" s="4"/>
      <c r="F105" s="4">
        <v>86276.73889933804</v>
      </c>
      <c r="G105" s="4"/>
      <c r="H105" s="4">
        <f t="shared" si="4"/>
        <v>70491.46936553826</v>
      </c>
      <c r="I105" s="4"/>
      <c r="J105" s="4">
        <f t="shared" si="5"/>
        <v>227259.67763041455</v>
      </c>
      <c r="K105" s="4"/>
      <c r="L105" s="4">
        <v>0</v>
      </c>
      <c r="M105" s="4"/>
      <c r="N105" s="9">
        <f t="shared" si="3"/>
        <v>227259.67763041455</v>
      </c>
    </row>
    <row r="106" spans="1:14" ht="12.75">
      <c r="A106" s="12">
        <v>6050</v>
      </c>
      <c r="B106" t="s">
        <v>121</v>
      </c>
      <c r="D106" s="4">
        <v>40662.03819463333</v>
      </c>
      <c r="E106" s="4"/>
      <c r="F106" s="4">
        <v>31970.363867298573</v>
      </c>
      <c r="G106" s="4"/>
      <c r="H106" s="4">
        <f t="shared" si="4"/>
        <v>8691.674327334757</v>
      </c>
      <c r="I106" s="4"/>
      <c r="J106" s="4">
        <f t="shared" si="5"/>
        <v>49353.71252196809</v>
      </c>
      <c r="K106" s="4"/>
      <c r="L106" s="4">
        <v>0</v>
      </c>
      <c r="M106" s="4"/>
      <c r="N106" s="9">
        <f t="shared" si="3"/>
        <v>49353.71252196809</v>
      </c>
    </row>
    <row r="107" spans="1:14" ht="12.75">
      <c r="A107" s="12">
        <v>6100</v>
      </c>
      <c r="B107" t="s">
        <v>122</v>
      </c>
      <c r="D107" s="4">
        <v>11605.701451217112</v>
      </c>
      <c r="E107" s="4"/>
      <c r="F107" s="4">
        <v>10163.554260435623</v>
      </c>
      <c r="G107" s="4"/>
      <c r="H107" s="4">
        <f t="shared" si="4"/>
        <v>1442.1471907814885</v>
      </c>
      <c r="I107" s="4"/>
      <c r="J107" s="4">
        <f t="shared" si="5"/>
        <v>13047.8486419986</v>
      </c>
      <c r="K107" s="4"/>
      <c r="L107" s="4">
        <v>0</v>
      </c>
      <c r="M107" s="4"/>
      <c r="N107" s="9">
        <f t="shared" si="3"/>
        <v>13047.8486419986</v>
      </c>
    </row>
    <row r="108" spans="1:14" ht="12.75">
      <c r="A108" s="12">
        <v>6150</v>
      </c>
      <c r="B108" t="s">
        <v>123</v>
      </c>
      <c r="D108" s="4">
        <v>1943960.261970778</v>
      </c>
      <c r="E108" s="4"/>
      <c r="F108" s="4">
        <v>1750619.6516985663</v>
      </c>
      <c r="G108" s="4"/>
      <c r="H108" s="4">
        <f t="shared" si="4"/>
        <v>193340.61027221172</v>
      </c>
      <c r="I108" s="4"/>
      <c r="J108" s="4">
        <f t="shared" si="5"/>
        <v>2137300.87224299</v>
      </c>
      <c r="K108" s="4"/>
      <c r="L108" s="4">
        <v>0</v>
      </c>
      <c r="M108" s="4"/>
      <c r="N108" s="9">
        <f t="shared" si="3"/>
        <v>2137300.87224299</v>
      </c>
    </row>
    <row r="109" spans="1:14" ht="12.75">
      <c r="A109" s="12">
        <v>6151</v>
      </c>
      <c r="B109" t="s">
        <v>124</v>
      </c>
      <c r="D109" s="4">
        <v>3382772.9114865726</v>
      </c>
      <c r="E109" s="4"/>
      <c r="F109" s="4">
        <v>3032624.598769187</v>
      </c>
      <c r="G109" s="4"/>
      <c r="H109" s="4">
        <f t="shared" si="4"/>
        <v>350148.3127173856</v>
      </c>
      <c r="I109" s="4"/>
      <c r="J109" s="4">
        <f t="shared" si="5"/>
        <v>3732921.224203958</v>
      </c>
      <c r="K109" s="4"/>
      <c r="L109" s="4">
        <v>0</v>
      </c>
      <c r="M109" s="4"/>
      <c r="N109" s="9">
        <f t="shared" si="3"/>
        <v>3732921.224203958</v>
      </c>
    </row>
    <row r="110" spans="1:14" ht="12.75">
      <c r="A110" s="12">
        <v>7000</v>
      </c>
      <c r="B110" t="s">
        <v>125</v>
      </c>
      <c r="D110" s="4">
        <v>714871.5165934826</v>
      </c>
      <c r="E110" s="4"/>
      <c r="F110" s="4">
        <v>918324.8191476185</v>
      </c>
      <c r="G110" s="4"/>
      <c r="H110" s="4">
        <f t="shared" si="4"/>
        <v>-203453.3025541359</v>
      </c>
      <c r="I110" s="4"/>
      <c r="J110" s="4">
        <f t="shared" si="5"/>
        <v>511418.21403934667</v>
      </c>
      <c r="K110" s="4"/>
      <c r="L110" s="4">
        <v>0</v>
      </c>
      <c r="M110" s="4"/>
      <c r="N110" s="9">
        <f t="shared" si="3"/>
        <v>511418.21403934667</v>
      </c>
    </row>
    <row r="111" spans="1:14" ht="12.75">
      <c r="A111" s="12">
        <v>7030</v>
      </c>
      <c r="B111" t="s">
        <v>126</v>
      </c>
      <c r="D111" s="4">
        <v>94534.51765095502</v>
      </c>
      <c r="E111" s="4"/>
      <c r="F111" s="4">
        <v>74162.4882140935</v>
      </c>
      <c r="G111" s="4"/>
      <c r="H111" s="4">
        <f t="shared" si="4"/>
        <v>20372.02943686153</v>
      </c>
      <c r="I111" s="4"/>
      <c r="J111" s="4">
        <f t="shared" si="5"/>
        <v>114906.54708781655</v>
      </c>
      <c r="K111" s="4"/>
      <c r="L111" s="4">
        <v>0</v>
      </c>
      <c r="M111" s="4"/>
      <c r="N111" s="9">
        <f t="shared" si="3"/>
        <v>114906.54708781655</v>
      </c>
    </row>
    <row r="112" spans="1:14" ht="12.75">
      <c r="A112" s="12">
        <v>7050</v>
      </c>
      <c r="B112" t="s">
        <v>127</v>
      </c>
      <c r="D112" s="4">
        <v>58256.7635194046</v>
      </c>
      <c r="E112" s="4"/>
      <c r="F112" s="4">
        <v>21674.979305025638</v>
      </c>
      <c r="G112" s="4"/>
      <c r="H112" s="4">
        <f t="shared" si="4"/>
        <v>36581.78421437896</v>
      </c>
      <c r="I112" s="4"/>
      <c r="J112" s="4">
        <f t="shared" si="5"/>
        <v>94838.54773378356</v>
      </c>
      <c r="K112" s="4"/>
      <c r="L112" s="4">
        <v>0</v>
      </c>
      <c r="M112" s="4"/>
      <c r="N112" s="9">
        <f t="shared" si="3"/>
        <v>94838.54773378356</v>
      </c>
    </row>
    <row r="113" spans="1:14" ht="12.75">
      <c r="A113" s="12">
        <v>7100</v>
      </c>
      <c r="B113" t="s">
        <v>128</v>
      </c>
      <c r="D113" s="4">
        <v>30890.54429379939</v>
      </c>
      <c r="E113" s="4"/>
      <c r="F113" s="4">
        <v>21880.756726306165</v>
      </c>
      <c r="G113" s="4"/>
      <c r="H113" s="4">
        <f t="shared" si="4"/>
        <v>9009.787567493226</v>
      </c>
      <c r="I113" s="4"/>
      <c r="J113" s="4">
        <f t="shared" si="5"/>
        <v>39900.331861292616</v>
      </c>
      <c r="K113" s="4"/>
      <c r="L113" s="4">
        <v>0</v>
      </c>
      <c r="M113" s="4"/>
      <c r="N113" s="9">
        <f t="shared" si="3"/>
        <v>39900.331861292616</v>
      </c>
    </row>
    <row r="114" spans="1:14" ht="12.75">
      <c r="A114" s="12">
        <v>7150</v>
      </c>
      <c r="B114" t="s">
        <v>129</v>
      </c>
      <c r="D114" s="4">
        <v>77155.89494163211</v>
      </c>
      <c r="E114" s="4"/>
      <c r="F114" s="4">
        <v>58448.45204726829</v>
      </c>
      <c r="G114" s="4"/>
      <c r="H114" s="4">
        <f t="shared" si="4"/>
        <v>18707.44289436382</v>
      </c>
      <c r="I114" s="4"/>
      <c r="J114" s="4">
        <f t="shared" si="5"/>
        <v>95863.33783599593</v>
      </c>
      <c r="K114" s="4"/>
      <c r="L114" s="4">
        <v>0</v>
      </c>
      <c r="M114" s="4"/>
      <c r="N114" s="9">
        <f t="shared" si="3"/>
        <v>95863.33783599593</v>
      </c>
    </row>
    <row r="115" spans="1:14" ht="12.75">
      <c r="A115" s="12">
        <v>7180</v>
      </c>
      <c r="B115" t="s">
        <v>130</v>
      </c>
      <c r="D115" s="4">
        <v>60898.75178781143</v>
      </c>
      <c r="E115" s="4"/>
      <c r="F115" s="4">
        <v>61545.20128922099</v>
      </c>
      <c r="G115" s="4"/>
      <c r="H115" s="4">
        <f t="shared" si="4"/>
        <v>-646.4495014095592</v>
      </c>
      <c r="I115" s="4"/>
      <c r="J115" s="4">
        <f t="shared" si="5"/>
        <v>60252.30228640187</v>
      </c>
      <c r="K115" s="4"/>
      <c r="L115" s="4">
        <v>0</v>
      </c>
      <c r="M115" s="4"/>
      <c r="N115" s="9">
        <f t="shared" si="3"/>
        <v>60252.30228640187</v>
      </c>
    </row>
    <row r="116" spans="1:14" ht="12.75">
      <c r="A116" s="12">
        <v>7190</v>
      </c>
      <c r="B116" t="s">
        <v>131</v>
      </c>
      <c r="D116" s="4">
        <v>91127.49777055383</v>
      </c>
      <c r="E116" s="4"/>
      <c r="F116" s="4">
        <v>38732.72725588034</v>
      </c>
      <c r="G116" s="4"/>
      <c r="H116" s="4">
        <f t="shared" si="4"/>
        <v>52394.770514673495</v>
      </c>
      <c r="I116" s="4"/>
      <c r="J116" s="4">
        <f t="shared" si="5"/>
        <v>143522.26828522733</v>
      </c>
      <c r="K116" s="4"/>
      <c r="L116" s="4">
        <v>0</v>
      </c>
      <c r="M116" s="4"/>
      <c r="N116" s="9">
        <f t="shared" si="3"/>
        <v>143522.26828522733</v>
      </c>
    </row>
    <row r="117" spans="1:14" ht="12.75">
      <c r="A117" s="12">
        <v>7200</v>
      </c>
      <c r="B117" t="s">
        <v>132</v>
      </c>
      <c r="D117" s="4">
        <v>63874.49774507799</v>
      </c>
      <c r="E117" s="4"/>
      <c r="F117" s="4">
        <v>74340.00958962909</v>
      </c>
      <c r="G117" s="4"/>
      <c r="H117" s="4">
        <f t="shared" si="4"/>
        <v>-10465.511844551096</v>
      </c>
      <c r="I117" s="4"/>
      <c r="J117" s="4">
        <f t="shared" si="5"/>
        <v>53408.985900526895</v>
      </c>
      <c r="K117" s="4"/>
      <c r="L117" s="4">
        <v>0</v>
      </c>
      <c r="M117" s="4"/>
      <c r="N117" s="9">
        <f t="shared" si="3"/>
        <v>53408.985900526895</v>
      </c>
    </row>
    <row r="118" spans="1:14" ht="12.75">
      <c r="A118" s="12">
        <v>7280</v>
      </c>
      <c r="B118" t="s">
        <v>133</v>
      </c>
      <c r="D118" s="4">
        <v>17654.126449568765</v>
      </c>
      <c r="E118" s="4"/>
      <c r="F118" s="4">
        <v>16766.45753120438</v>
      </c>
      <c r="G118" s="4"/>
      <c r="H118" s="4">
        <f t="shared" si="4"/>
        <v>887.668918364383</v>
      </c>
      <c r="I118" s="4"/>
      <c r="J118" s="4">
        <f t="shared" si="5"/>
        <v>18541.795367933148</v>
      </c>
      <c r="K118" s="4"/>
      <c r="L118" s="4">
        <v>0</v>
      </c>
      <c r="M118" s="4"/>
      <c r="N118" s="9">
        <f t="shared" si="3"/>
        <v>18541.795367933148</v>
      </c>
    </row>
    <row r="119" spans="1:14" ht="12.75">
      <c r="A119" s="12">
        <v>7300</v>
      </c>
      <c r="B119" t="s">
        <v>134</v>
      </c>
      <c r="D119" s="4">
        <v>188020.4386355354</v>
      </c>
      <c r="E119" s="4"/>
      <c r="F119" s="4">
        <v>115139.49203452338</v>
      </c>
      <c r="G119" s="4"/>
      <c r="H119" s="4">
        <f t="shared" si="4"/>
        <v>72880.94660101201</v>
      </c>
      <c r="I119" s="4"/>
      <c r="J119" s="4">
        <f t="shared" si="5"/>
        <v>260901.3852365474</v>
      </c>
      <c r="K119" s="4"/>
      <c r="L119" s="4">
        <v>0</v>
      </c>
      <c r="M119" s="4"/>
      <c r="N119" s="9">
        <f t="shared" si="3"/>
        <v>260901.3852365474</v>
      </c>
    </row>
    <row r="120" spans="1:14" ht="12.75">
      <c r="A120" s="12">
        <v>7350</v>
      </c>
      <c r="B120" t="s">
        <v>135</v>
      </c>
      <c r="D120" s="4">
        <v>29086.24707301891</v>
      </c>
      <c r="E120" s="4"/>
      <c r="F120" s="4">
        <v>21685.50789640003</v>
      </c>
      <c r="G120" s="4"/>
      <c r="H120" s="4">
        <f t="shared" si="4"/>
        <v>7400.7391766188775</v>
      </c>
      <c r="I120" s="4"/>
      <c r="J120" s="4">
        <f t="shared" si="5"/>
        <v>36486.98624963779</v>
      </c>
      <c r="K120" s="4"/>
      <c r="L120" s="4">
        <v>0</v>
      </c>
      <c r="M120" s="4"/>
      <c r="N120" s="9">
        <f t="shared" si="3"/>
        <v>36486.98624963779</v>
      </c>
    </row>
    <row r="121" spans="1:14" ht="12.75">
      <c r="A121" s="12">
        <v>7400</v>
      </c>
      <c r="B121" t="s">
        <v>136</v>
      </c>
      <c r="D121" s="4">
        <v>73103.93851744047</v>
      </c>
      <c r="E121" s="4"/>
      <c r="F121" s="4">
        <v>34993.481222203605</v>
      </c>
      <c r="G121" s="4"/>
      <c r="H121" s="4">
        <f t="shared" si="4"/>
        <v>38110.45729523687</v>
      </c>
      <c r="I121" s="4"/>
      <c r="J121" s="4">
        <f t="shared" si="5"/>
        <v>111214.39581267734</v>
      </c>
      <c r="K121" s="4"/>
      <c r="L121" s="4">
        <v>0</v>
      </c>
      <c r="M121" s="4"/>
      <c r="N121" s="9">
        <f t="shared" si="3"/>
        <v>111214.39581267734</v>
      </c>
    </row>
    <row r="122" spans="1:14" ht="12.75">
      <c r="A122" s="12">
        <v>7410</v>
      </c>
      <c r="B122" t="s">
        <v>137</v>
      </c>
      <c r="D122" s="4">
        <v>4080.0318946997845</v>
      </c>
      <c r="E122" s="4"/>
      <c r="F122" s="4">
        <v>847.618038637211</v>
      </c>
      <c r="G122" s="4"/>
      <c r="H122" s="4">
        <f>IF(F122=0,0,D122-F122)</f>
        <v>3232.4138560625734</v>
      </c>
      <c r="I122" s="4"/>
      <c r="J122" s="4">
        <f>D122+H122</f>
        <v>7312.445750762357</v>
      </c>
      <c r="K122" s="4"/>
      <c r="L122" s="4">
        <v>0</v>
      </c>
      <c r="M122" s="4"/>
      <c r="N122" s="9">
        <f>D122+H122</f>
        <v>7312.445750762357</v>
      </c>
    </row>
    <row r="123" spans="1:14" ht="12.75">
      <c r="A123" s="12">
        <v>7500</v>
      </c>
      <c r="B123" t="s">
        <v>138</v>
      </c>
      <c r="D123" s="4">
        <v>161144.8430125844</v>
      </c>
      <c r="E123" s="4"/>
      <c r="F123" s="4">
        <v>31997.112534732383</v>
      </c>
      <c r="G123" s="4"/>
      <c r="H123" s="4">
        <f t="shared" si="4"/>
        <v>129147.73047785202</v>
      </c>
      <c r="I123" s="4"/>
      <c r="J123" s="4">
        <f t="shared" si="5"/>
        <v>290292.5734904364</v>
      </c>
      <c r="K123" s="4"/>
      <c r="L123" s="4">
        <v>0</v>
      </c>
      <c r="M123" s="4"/>
      <c r="N123" s="9">
        <f t="shared" si="3"/>
        <v>290292.5734904364</v>
      </c>
    </row>
    <row r="124" spans="1:14" ht="12.75">
      <c r="A124" s="12">
        <v>7600</v>
      </c>
      <c r="B124" t="s">
        <v>139</v>
      </c>
      <c r="D124" s="4">
        <v>49310.70267611006</v>
      </c>
      <c r="E124" s="4"/>
      <c r="F124" s="4">
        <v>23284.65811284027</v>
      </c>
      <c r="G124" s="4"/>
      <c r="H124" s="4">
        <f t="shared" si="4"/>
        <v>26026.04456326979</v>
      </c>
      <c r="I124" s="4"/>
      <c r="J124" s="4">
        <f t="shared" si="5"/>
        <v>75336.74723937985</v>
      </c>
      <c r="K124" s="4"/>
      <c r="L124" s="4">
        <v>0</v>
      </c>
      <c r="M124" s="4"/>
      <c r="N124" s="9">
        <f t="shared" si="3"/>
        <v>75336.74723937985</v>
      </c>
    </row>
    <row r="125" spans="1:14" ht="12.75">
      <c r="A125" s="12">
        <v>7700</v>
      </c>
      <c r="B125" t="s">
        <v>140</v>
      </c>
      <c r="D125" s="4">
        <v>18729.16756399833</v>
      </c>
      <c r="E125" s="4"/>
      <c r="F125" s="4">
        <v>13470.680593266354</v>
      </c>
      <c r="G125" s="4"/>
      <c r="H125" s="4">
        <f t="shared" si="4"/>
        <v>5258.486970731976</v>
      </c>
      <c r="I125" s="4"/>
      <c r="J125" s="4">
        <f t="shared" si="5"/>
        <v>23987.654534730304</v>
      </c>
      <c r="K125" s="4"/>
      <c r="L125" s="4">
        <v>0</v>
      </c>
      <c r="M125" s="4"/>
      <c r="N125" s="9">
        <f t="shared" si="3"/>
        <v>23987.654534730304</v>
      </c>
    </row>
    <row r="126" spans="1:14" ht="12.75">
      <c r="A126" s="12">
        <v>7750</v>
      </c>
      <c r="B126" t="s">
        <v>141</v>
      </c>
      <c r="D126" s="4">
        <v>22121.289121365662</v>
      </c>
      <c r="E126" s="4"/>
      <c r="F126" s="4">
        <v>14285.305898060351</v>
      </c>
      <c r="G126" s="4"/>
      <c r="H126" s="4">
        <f t="shared" si="4"/>
        <v>7835.983223305311</v>
      </c>
      <c r="I126" s="4"/>
      <c r="J126" s="4">
        <f t="shared" si="5"/>
        <v>29957.27234467097</v>
      </c>
      <c r="K126" s="4"/>
      <c r="L126" s="4">
        <v>0</v>
      </c>
      <c r="M126" s="4"/>
      <c r="N126" s="9">
        <f t="shared" si="3"/>
        <v>29957.27234467097</v>
      </c>
    </row>
    <row r="127" spans="1:14" ht="12.75">
      <c r="A127" s="12">
        <v>7800</v>
      </c>
      <c r="B127" t="s">
        <v>142</v>
      </c>
      <c r="D127" s="4">
        <v>23128.957600411017</v>
      </c>
      <c r="E127" s="4"/>
      <c r="F127" s="4">
        <v>14507.26240968194</v>
      </c>
      <c r="G127" s="4"/>
      <c r="H127" s="4">
        <f t="shared" si="4"/>
        <v>8621.695190729077</v>
      </c>
      <c r="I127" s="4"/>
      <c r="J127" s="4">
        <f t="shared" si="5"/>
        <v>31750.65279114009</v>
      </c>
      <c r="K127" s="4"/>
      <c r="L127" s="4">
        <v>0</v>
      </c>
      <c r="M127" s="4"/>
      <c r="N127" s="9">
        <f t="shared" si="3"/>
        <v>31750.65279114009</v>
      </c>
    </row>
    <row r="128" spans="1:14" ht="12.75">
      <c r="A128" s="12">
        <v>7900</v>
      </c>
      <c r="B128" t="s">
        <v>143</v>
      </c>
      <c r="D128" s="4">
        <v>19207.331211339384</v>
      </c>
      <c r="E128" s="4"/>
      <c r="F128" s="4">
        <v>18162.43075755251</v>
      </c>
      <c r="G128" s="4"/>
      <c r="H128" s="4">
        <f t="shared" si="4"/>
        <v>1044.900453786875</v>
      </c>
      <c r="I128" s="4"/>
      <c r="J128" s="4">
        <f t="shared" si="5"/>
        <v>20252.23166512626</v>
      </c>
      <c r="K128" s="4"/>
      <c r="L128" s="4">
        <v>0</v>
      </c>
      <c r="M128" s="4"/>
      <c r="N128" s="9">
        <f t="shared" si="3"/>
        <v>20252.23166512626</v>
      </c>
    </row>
    <row r="129" spans="1:14" ht="12.75">
      <c r="A129" s="12">
        <v>8000</v>
      </c>
      <c r="B129" t="s">
        <v>144</v>
      </c>
      <c r="D129" s="4">
        <v>6625425.848310396</v>
      </c>
      <c r="E129" s="4"/>
      <c r="F129" s="4">
        <v>4818650.6710165255</v>
      </c>
      <c r="G129" s="4"/>
      <c r="H129" s="4">
        <f t="shared" si="4"/>
        <v>1806775.1772938706</v>
      </c>
      <c r="I129" s="4"/>
      <c r="J129" s="4">
        <f t="shared" si="5"/>
        <v>8432201.025604267</v>
      </c>
      <c r="K129" s="4"/>
      <c r="L129" s="4">
        <v>0</v>
      </c>
      <c r="M129" s="4"/>
      <c r="N129" s="9">
        <f t="shared" si="3"/>
        <v>8432201.025604267</v>
      </c>
    </row>
    <row r="130" spans="1:14" ht="12.75">
      <c r="A130" s="12">
        <v>8780</v>
      </c>
      <c r="B130" t="s">
        <v>145</v>
      </c>
      <c r="D130" s="4">
        <v>18237.771367524387</v>
      </c>
      <c r="E130" s="4"/>
      <c r="F130" s="4">
        <v>14088.516135895272</v>
      </c>
      <c r="G130" s="4"/>
      <c r="H130" s="4">
        <f t="shared" si="4"/>
        <v>4149.255231629115</v>
      </c>
      <c r="I130" s="4"/>
      <c r="J130" s="4">
        <f t="shared" si="5"/>
        <v>22387.0265991535</v>
      </c>
      <c r="K130" s="4"/>
      <c r="L130" s="4">
        <v>0</v>
      </c>
      <c r="M130" s="4"/>
      <c r="N130" s="9">
        <f t="shared" si="3"/>
        <v>22387.0265991535</v>
      </c>
    </row>
    <row r="131" spans="1:14" ht="12.75">
      <c r="A131" s="12">
        <v>9010</v>
      </c>
      <c r="B131" t="s">
        <v>146</v>
      </c>
      <c r="D131" s="4">
        <v>5256.557147853317</v>
      </c>
      <c r="E131" s="4"/>
      <c r="F131" s="4">
        <v>5341.421951460214</v>
      </c>
      <c r="G131" s="4"/>
      <c r="H131" s="4">
        <f t="shared" si="4"/>
        <v>-84.86480360689711</v>
      </c>
      <c r="I131" s="4"/>
      <c r="J131" s="4">
        <f t="shared" si="5"/>
        <v>5171.692344246419</v>
      </c>
      <c r="K131" s="4"/>
      <c r="L131" s="4">
        <v>0</v>
      </c>
      <c r="M131" s="4"/>
      <c r="N131" s="9">
        <f t="shared" si="3"/>
        <v>5171.692344246419</v>
      </c>
    </row>
    <row r="132" spans="1:14" ht="12.75">
      <c r="A132" s="12">
        <v>9020</v>
      </c>
      <c r="B132" t="s">
        <v>147</v>
      </c>
      <c r="D132" s="4">
        <v>19807.86936710797</v>
      </c>
      <c r="E132" s="4"/>
      <c r="F132" s="4">
        <v>0</v>
      </c>
      <c r="G132" s="4"/>
      <c r="H132" s="4">
        <f t="shared" si="4"/>
        <v>0</v>
      </c>
      <c r="I132" s="4"/>
      <c r="J132" s="4">
        <f t="shared" si="5"/>
        <v>19807.86936710797</v>
      </c>
      <c r="K132" s="4"/>
      <c r="L132" s="4">
        <v>0</v>
      </c>
      <c r="M132" s="4"/>
      <c r="N132" s="9">
        <f t="shared" si="3"/>
        <v>19807.86936710797</v>
      </c>
    </row>
    <row r="133" spans="1:14" ht="12.75">
      <c r="A133" s="12">
        <v>9030</v>
      </c>
      <c r="B133" t="s">
        <v>148</v>
      </c>
      <c r="D133" s="4">
        <v>68.97702720567548</v>
      </c>
      <c r="E133" s="4"/>
      <c r="F133" s="4">
        <v>2313.8284564292007</v>
      </c>
      <c r="G133" s="4"/>
      <c r="H133" s="4">
        <f t="shared" si="4"/>
        <v>-2244.8514292235254</v>
      </c>
      <c r="I133" s="4"/>
      <c r="J133" s="4">
        <f t="shared" si="5"/>
        <v>-2175.87440201785</v>
      </c>
      <c r="K133" s="4"/>
      <c r="L133" s="4">
        <v>0</v>
      </c>
      <c r="M133" s="4"/>
      <c r="N133" s="9">
        <f t="shared" si="3"/>
        <v>-2175.87440201785</v>
      </c>
    </row>
    <row r="134" spans="1:14" ht="12.75">
      <c r="A134" s="12">
        <v>9040</v>
      </c>
      <c r="B134" t="s">
        <v>149</v>
      </c>
      <c r="D134" s="4">
        <v>0</v>
      </c>
      <c r="E134" s="4"/>
      <c r="F134" s="4">
        <v>78.65202359960064</v>
      </c>
      <c r="G134" s="4"/>
      <c r="H134" s="4">
        <f t="shared" si="4"/>
        <v>-78.65202359960064</v>
      </c>
      <c r="I134" s="4"/>
      <c r="J134" s="4">
        <f t="shared" si="5"/>
        <v>-78.65202359960064</v>
      </c>
      <c r="K134" s="4"/>
      <c r="L134" s="4">
        <v>0</v>
      </c>
      <c r="M134" s="4"/>
      <c r="N134" s="9">
        <f t="shared" si="3"/>
        <v>-78.65202359960064</v>
      </c>
    </row>
    <row r="135" spans="1:14" ht="12.75">
      <c r="A135" s="12">
        <v>9050</v>
      </c>
      <c r="B135" t="s">
        <v>150</v>
      </c>
      <c r="D135" s="4">
        <v>0</v>
      </c>
      <c r="E135" s="4"/>
      <c r="F135" s="4">
        <v>0</v>
      </c>
      <c r="G135" s="4"/>
      <c r="H135" s="4">
        <f t="shared" si="4"/>
        <v>0</v>
      </c>
      <c r="I135" s="4"/>
      <c r="J135" s="4">
        <f t="shared" si="5"/>
        <v>0</v>
      </c>
      <c r="K135" s="4"/>
      <c r="L135" s="4">
        <v>0</v>
      </c>
      <c r="M135" s="4"/>
      <c r="N135" s="9">
        <f t="shared" si="3"/>
        <v>0</v>
      </c>
    </row>
    <row r="136" spans="1:14" ht="12.75">
      <c r="A136" s="12">
        <v>9060</v>
      </c>
      <c r="B136" t="s">
        <v>151</v>
      </c>
      <c r="D136" s="4">
        <v>0</v>
      </c>
      <c r="E136" s="4"/>
      <c r="F136" s="4">
        <v>0</v>
      </c>
      <c r="G136" s="4"/>
      <c r="H136" s="4">
        <f t="shared" si="4"/>
        <v>0</v>
      </c>
      <c r="I136" s="4"/>
      <c r="J136" s="4">
        <f t="shared" si="5"/>
        <v>0</v>
      </c>
      <c r="K136" s="4"/>
      <c r="L136" s="4">
        <v>0</v>
      </c>
      <c r="M136" s="4"/>
      <c r="N136" s="9">
        <f t="shared" si="3"/>
        <v>0</v>
      </c>
    </row>
    <row r="137" spans="1:14" ht="12.75">
      <c r="A137" s="12">
        <v>9070</v>
      </c>
      <c r="B137" t="s">
        <v>152</v>
      </c>
      <c r="D137" s="4">
        <v>159.443698472312</v>
      </c>
      <c r="E137" s="4"/>
      <c r="F137" s="4">
        <v>145.15977772019528</v>
      </c>
      <c r="G137" s="4"/>
      <c r="H137" s="4">
        <f t="shared" si="4"/>
        <v>14.283920752116728</v>
      </c>
      <c r="I137" s="4"/>
      <c r="J137" s="4">
        <f t="shared" si="5"/>
        <v>173.72761922442874</v>
      </c>
      <c r="K137" s="4"/>
      <c r="L137" s="4">
        <v>0</v>
      </c>
      <c r="M137" s="4"/>
      <c r="N137" s="9">
        <f t="shared" si="3"/>
        <v>173.72761922442874</v>
      </c>
    </row>
    <row r="138" spans="1:14" ht="12.75">
      <c r="A138" s="12">
        <v>9080</v>
      </c>
      <c r="B138" t="s">
        <v>153</v>
      </c>
      <c r="D138" s="4">
        <v>26365.59567901506</v>
      </c>
      <c r="E138" s="4"/>
      <c r="F138" s="4">
        <v>8199.978338126437</v>
      </c>
      <c r="G138" s="4"/>
      <c r="H138" s="4">
        <f t="shared" si="4"/>
        <v>18165.617340888624</v>
      </c>
      <c r="I138" s="4"/>
      <c r="J138" s="4">
        <f t="shared" si="5"/>
        <v>44531.213019903684</v>
      </c>
      <c r="K138" s="4"/>
      <c r="L138" s="4">
        <v>0</v>
      </c>
      <c r="M138" s="4"/>
      <c r="N138" s="9">
        <f t="shared" si="3"/>
        <v>44531.213019903684</v>
      </c>
    </row>
    <row r="139" spans="1:14" ht="12.75">
      <c r="A139" s="12">
        <v>9090</v>
      </c>
      <c r="B139" t="s">
        <v>154</v>
      </c>
      <c r="D139" s="4">
        <v>159.443698472312</v>
      </c>
      <c r="E139" s="4"/>
      <c r="F139" s="4">
        <v>108.86983329014649</v>
      </c>
      <c r="G139" s="4"/>
      <c r="H139" s="4">
        <f t="shared" si="4"/>
        <v>50.57386518216552</v>
      </c>
      <c r="I139" s="4"/>
      <c r="J139" s="4">
        <f t="shared" si="5"/>
        <v>210.01756365447753</v>
      </c>
      <c r="K139" s="4"/>
      <c r="L139" s="4">
        <v>0</v>
      </c>
      <c r="M139" s="4"/>
      <c r="N139" s="9">
        <f t="shared" si="3"/>
        <v>210.01756365447753</v>
      </c>
    </row>
    <row r="140" spans="1:14" ht="12.75">
      <c r="A140" s="12">
        <v>9100</v>
      </c>
      <c r="B140" t="s">
        <v>155</v>
      </c>
      <c r="D140" s="4">
        <v>39.860924618078</v>
      </c>
      <c r="E140" s="4"/>
      <c r="F140" s="4">
        <v>145.15977772019528</v>
      </c>
      <c r="G140" s="4"/>
      <c r="H140" s="4">
        <f>IF(F140=0,0,D140-F140)</f>
        <v>-105.29885310211728</v>
      </c>
      <c r="I140" s="4"/>
      <c r="J140" s="4">
        <f>D140+H140</f>
        <v>-65.43792848403928</v>
      </c>
      <c r="K140" s="4"/>
      <c r="L140" s="4">
        <v>0</v>
      </c>
      <c r="M140" s="4"/>
      <c r="N140" s="9">
        <f>D140+H140</f>
        <v>-65.43792848403928</v>
      </c>
    </row>
    <row r="141" spans="1:14" ht="12.75">
      <c r="A141" s="12">
        <v>9110</v>
      </c>
      <c r="B141" t="s">
        <v>156</v>
      </c>
      <c r="D141" s="4">
        <v>0</v>
      </c>
      <c r="E141" s="4"/>
      <c r="F141" s="4">
        <v>181.4497221502441</v>
      </c>
      <c r="G141" s="4"/>
      <c r="H141" s="4">
        <f>IF(F141=0,0,D141-F141)</f>
        <v>-181.4497221502441</v>
      </c>
      <c r="I141" s="4"/>
      <c r="J141" s="4">
        <f>D141+H141</f>
        <v>-181.4497221502441</v>
      </c>
      <c r="K141" s="4"/>
      <c r="L141" s="4">
        <v>0</v>
      </c>
      <c r="M141" s="4"/>
      <c r="N141" s="9">
        <f>D141+H141</f>
        <v>-181.4497221502441</v>
      </c>
    </row>
    <row r="142" spans="1:14" ht="12.75">
      <c r="A142" s="12">
        <v>9120</v>
      </c>
      <c r="B142" t="s">
        <v>157</v>
      </c>
      <c r="D142" s="4">
        <v>119.582773854234</v>
      </c>
      <c r="E142" s="4"/>
      <c r="F142" s="4">
        <v>108.86983329014649</v>
      </c>
      <c r="G142" s="4"/>
      <c r="H142" s="4">
        <f>IF(F142=0,0,D142-F142)</f>
        <v>10.712940564087518</v>
      </c>
      <c r="I142" s="4"/>
      <c r="J142" s="4">
        <f>D142+H142</f>
        <v>130.29571441832152</v>
      </c>
      <c r="K142" s="4"/>
      <c r="L142" s="4">
        <v>0</v>
      </c>
      <c r="M142" s="4"/>
      <c r="N142" s="9">
        <f>D142+H142</f>
        <v>130.29571441832152</v>
      </c>
    </row>
    <row r="143" spans="1:14" ht="12.75">
      <c r="A143" s="12">
        <v>9900</v>
      </c>
      <c r="B143" t="s">
        <v>158</v>
      </c>
      <c r="D143" s="4">
        <v>453408.1774753014</v>
      </c>
      <c r="E143" s="4"/>
      <c r="F143" s="4">
        <v>187004.99306149766</v>
      </c>
      <c r="G143" s="4"/>
      <c r="H143" s="4">
        <f t="shared" si="4"/>
        <v>266403.18441380374</v>
      </c>
      <c r="I143" s="4"/>
      <c r="J143" s="4">
        <f t="shared" si="5"/>
        <v>719811.361889105</v>
      </c>
      <c r="K143" s="4"/>
      <c r="L143" s="4">
        <v>0</v>
      </c>
      <c r="M143" s="4"/>
      <c r="N143" s="9">
        <f t="shared" si="3"/>
        <v>719811.361889105</v>
      </c>
    </row>
    <row r="144" spans="4:14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9"/>
    </row>
    <row r="145" spans="4:14" ht="13.5" thickBot="1">
      <c r="D145" s="23">
        <f>SUM(D6:D144)</f>
        <v>59609560.996653326</v>
      </c>
      <c r="E145" s="7"/>
      <c r="F145" s="23">
        <f>SUM(F6:F144)</f>
        <v>48962053.06974808</v>
      </c>
      <c r="G145" s="7"/>
      <c r="H145" s="23">
        <f>SUM(H6:H144)</f>
        <v>10612643.307628363</v>
      </c>
      <c r="I145" s="7"/>
      <c r="J145" s="23">
        <f>SUM(J6:J144)</f>
        <v>70222204.3042817</v>
      </c>
      <c r="K145" s="7"/>
      <c r="L145" s="23">
        <f>SUM(L6:L144)</f>
        <v>0</v>
      </c>
      <c r="M145" s="7"/>
      <c r="N145" s="23">
        <f>SUM(N6:N144)</f>
        <v>70222204.3042817</v>
      </c>
    </row>
    <row r="146" ht="13.5" thickTop="1"/>
  </sheetData>
  <sheetProtection/>
  <printOptions horizontalCentered="1"/>
  <pageMargins left="1" right="0.75" top="3" bottom="1.25" header="1" footer="0.5"/>
  <pageSetup fitToHeight="2" fitToWidth="1" horizontalDpi="600" verticalDpi="600" orientation="portrait" scale="51" r:id="rId1"/>
  <headerFooter alignWithMargins="0"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7"/>
  <sheetViews>
    <sheetView zoomScale="75" zoomScaleNormal="75" zoomScalePageLayoutView="0" workbookViewId="0" topLeftCell="A1">
      <selection activeCell="L1" sqref="L1"/>
    </sheetView>
  </sheetViews>
  <sheetFormatPr defaultColWidth="9.140625" defaultRowHeight="12.75"/>
  <cols>
    <col min="2" max="2" width="46.28125" style="0" customWidth="1"/>
    <col min="3" max="3" width="2.28125" style="0" customWidth="1"/>
    <col min="4" max="4" width="14.28125" style="0" customWidth="1"/>
    <col min="5" max="5" width="2.28125" style="0" customWidth="1"/>
    <col min="6" max="6" width="14.28125" style="0" customWidth="1"/>
    <col min="7" max="7" width="2.28125" style="0" customWidth="1"/>
    <col min="8" max="8" width="14.28125" style="0" customWidth="1"/>
    <col min="9" max="9" width="2.8515625" style="0" customWidth="1"/>
    <col min="10" max="10" width="14.28125" style="0" customWidth="1"/>
    <col min="11" max="11" width="2.8515625" style="0" customWidth="1"/>
    <col min="12" max="12" width="14.28125" style="0" customWidth="1"/>
    <col min="13" max="13" width="2.8515625" style="0" customWidth="1"/>
    <col min="14" max="14" width="14.28125" style="0" customWidth="1"/>
  </cols>
  <sheetData>
    <row r="3" spans="4:14" ht="12.75">
      <c r="D3" s="13"/>
      <c r="F3" s="13"/>
      <c r="H3" s="13"/>
      <c r="J3" s="13"/>
      <c r="L3" s="13"/>
      <c r="N3" s="13"/>
    </row>
    <row r="4" spans="2:14" ht="51">
      <c r="B4" s="15" t="s">
        <v>13</v>
      </c>
      <c r="D4" s="24" t="s">
        <v>14</v>
      </c>
      <c r="E4" s="25"/>
      <c r="F4" s="24" t="s">
        <v>15</v>
      </c>
      <c r="G4" s="25"/>
      <c r="H4" s="24" t="s">
        <v>11</v>
      </c>
      <c r="I4" s="25"/>
      <c r="J4" s="24" t="s">
        <v>16</v>
      </c>
      <c r="K4" s="25"/>
      <c r="L4" s="26" t="s">
        <v>3</v>
      </c>
      <c r="M4" s="25"/>
      <c r="N4" s="24" t="s">
        <v>21</v>
      </c>
    </row>
    <row r="5" spans="2:14" ht="12.75">
      <c r="B5" s="15"/>
      <c r="D5" s="19"/>
      <c r="E5" s="20"/>
      <c r="F5" s="19"/>
      <c r="G5" s="20"/>
      <c r="H5" s="19"/>
      <c r="I5" s="20"/>
      <c r="J5" s="19"/>
      <c r="K5" s="20"/>
      <c r="L5" s="19"/>
      <c r="M5" s="20"/>
      <c r="N5" s="19"/>
    </row>
    <row r="6" spans="1:14" ht="12.75">
      <c r="A6" s="12">
        <v>1</v>
      </c>
      <c r="B6" t="s">
        <v>159</v>
      </c>
      <c r="D6" s="6">
        <v>0</v>
      </c>
      <c r="E6" s="6"/>
      <c r="F6" s="6">
        <v>7738221.66</v>
      </c>
      <c r="G6" s="6"/>
      <c r="H6" s="6">
        <v>0</v>
      </c>
      <c r="I6" s="6"/>
      <c r="J6" s="6">
        <v>0</v>
      </c>
      <c r="K6" s="6"/>
      <c r="L6" s="6">
        <f aca="true" t="shared" si="0" ref="L6:L21">SUBTOTAL(9,D6:K6)</f>
        <v>7738221.66</v>
      </c>
      <c r="M6" s="6"/>
      <c r="N6" s="31"/>
    </row>
    <row r="7" spans="1:14" ht="12.75">
      <c r="A7" s="12">
        <v>2</v>
      </c>
      <c r="B7" t="s">
        <v>160</v>
      </c>
      <c r="D7" s="4">
        <v>0</v>
      </c>
      <c r="E7" s="4"/>
      <c r="F7" s="4">
        <v>928527</v>
      </c>
      <c r="G7" s="4"/>
      <c r="H7" s="4">
        <v>0</v>
      </c>
      <c r="I7" s="4"/>
      <c r="J7" s="4">
        <v>0</v>
      </c>
      <c r="K7" s="4"/>
      <c r="L7" s="4">
        <f t="shared" si="0"/>
        <v>928527</v>
      </c>
      <c r="M7" s="4"/>
      <c r="N7" s="32"/>
    </row>
    <row r="8" spans="1:14" ht="12.75">
      <c r="A8" s="12">
        <v>3</v>
      </c>
      <c r="B8" t="s">
        <v>161</v>
      </c>
      <c r="D8" s="4">
        <v>4045891.76</v>
      </c>
      <c r="E8" s="4"/>
      <c r="F8" s="4">
        <v>12513.08</v>
      </c>
      <c r="G8" s="4"/>
      <c r="H8" s="4">
        <v>-86667.1</v>
      </c>
      <c r="I8" s="4"/>
      <c r="J8" s="4">
        <v>0</v>
      </c>
      <c r="K8" s="4"/>
      <c r="L8" s="4">
        <f t="shared" si="0"/>
        <v>3971737.7399999998</v>
      </c>
      <c r="M8" s="4"/>
      <c r="N8" s="32">
        <v>0</v>
      </c>
    </row>
    <row r="9" spans="1:14" ht="12.75">
      <c r="A9" s="12">
        <v>4</v>
      </c>
      <c r="B9" t="s">
        <v>162</v>
      </c>
      <c r="D9" s="4">
        <v>19094764.499999996</v>
      </c>
      <c r="E9" s="4"/>
      <c r="F9" s="4">
        <v>3054739.21</v>
      </c>
      <c r="G9" s="4"/>
      <c r="H9" s="4">
        <v>-1394103.2043022576</v>
      </c>
      <c r="I9" s="4"/>
      <c r="J9" s="4">
        <v>-201392.12754953757</v>
      </c>
      <c r="K9" s="4"/>
      <c r="L9" s="4">
        <f t="shared" si="0"/>
        <v>20554008.3781482</v>
      </c>
      <c r="M9" s="4"/>
      <c r="N9" s="32">
        <v>-1150929.7041927152</v>
      </c>
    </row>
    <row r="10" spans="1:14" ht="12.75">
      <c r="A10" s="12">
        <v>5</v>
      </c>
      <c r="B10" t="s">
        <v>163</v>
      </c>
      <c r="D10" s="4">
        <v>2007874.2</v>
      </c>
      <c r="E10" s="4"/>
      <c r="F10" s="4">
        <v>0</v>
      </c>
      <c r="G10" s="4"/>
      <c r="H10" s="4">
        <v>-1767009.6850836095</v>
      </c>
      <c r="I10" s="4"/>
      <c r="J10" s="4">
        <v>0</v>
      </c>
      <c r="K10" s="4"/>
      <c r="L10" s="4">
        <f t="shared" si="0"/>
        <v>240864.5149163904</v>
      </c>
      <c r="M10" s="4"/>
      <c r="N10" s="32">
        <v>-599713.5873176281</v>
      </c>
    </row>
    <row r="11" spans="1:14" ht="12.75">
      <c r="A11" s="12">
        <v>6</v>
      </c>
      <c r="B11" t="s">
        <v>164</v>
      </c>
      <c r="D11" s="4">
        <v>2702207.15</v>
      </c>
      <c r="E11" s="4"/>
      <c r="F11" s="4">
        <v>0</v>
      </c>
      <c r="G11" s="4"/>
      <c r="H11" s="4">
        <v>-5273.4</v>
      </c>
      <c r="I11" s="4"/>
      <c r="J11" s="4">
        <v>0</v>
      </c>
      <c r="K11" s="4"/>
      <c r="L11" s="4">
        <f t="shared" si="0"/>
        <v>2696933.75</v>
      </c>
      <c r="M11" s="4"/>
      <c r="N11" s="32">
        <v>0</v>
      </c>
    </row>
    <row r="12" spans="1:14" ht="12.75">
      <c r="A12" s="12">
        <v>7</v>
      </c>
      <c r="B12" t="s">
        <v>165</v>
      </c>
      <c r="D12" s="4">
        <v>6962636.419999999</v>
      </c>
      <c r="E12" s="4"/>
      <c r="F12" s="4">
        <v>-4210.84</v>
      </c>
      <c r="G12" s="4"/>
      <c r="H12" s="4">
        <v>-217194.49</v>
      </c>
      <c r="I12" s="4"/>
      <c r="J12" s="4">
        <v>0</v>
      </c>
      <c r="K12" s="4"/>
      <c r="L12" s="4">
        <f t="shared" si="0"/>
        <v>6741231.089999999</v>
      </c>
      <c r="M12" s="4"/>
      <c r="N12" s="32">
        <v>0</v>
      </c>
    </row>
    <row r="13" spans="1:14" ht="12.75">
      <c r="A13" s="12">
        <v>8</v>
      </c>
      <c r="B13" t="s">
        <v>166</v>
      </c>
      <c r="D13" s="4">
        <v>172667.51</v>
      </c>
      <c r="E13" s="4"/>
      <c r="F13" s="4">
        <v>0</v>
      </c>
      <c r="G13" s="4"/>
      <c r="H13" s="4">
        <v>-590</v>
      </c>
      <c r="I13" s="4"/>
      <c r="J13" s="4">
        <v>0</v>
      </c>
      <c r="K13" s="4"/>
      <c r="L13" s="4">
        <f t="shared" si="0"/>
        <v>172077.51</v>
      </c>
      <c r="M13" s="4"/>
      <c r="N13" s="32">
        <v>0</v>
      </c>
    </row>
    <row r="14" spans="1:14" ht="12.75">
      <c r="A14" s="12">
        <v>9</v>
      </c>
      <c r="B14" t="s">
        <v>167</v>
      </c>
      <c r="D14" s="4">
        <v>1988565.18</v>
      </c>
      <c r="E14" s="4"/>
      <c r="F14" s="4">
        <v>-511161.71</v>
      </c>
      <c r="G14" s="4"/>
      <c r="H14" s="4">
        <v>-68544.29277217283</v>
      </c>
      <c r="I14" s="4"/>
      <c r="J14" s="4">
        <v>-218423.84399999998</v>
      </c>
      <c r="K14" s="4"/>
      <c r="L14" s="4">
        <f t="shared" si="0"/>
        <v>1190435.3332278272</v>
      </c>
      <c r="M14" s="4"/>
      <c r="N14" s="32">
        <v>-86800.7275342903</v>
      </c>
    </row>
    <row r="15" spans="1:14" ht="12.75">
      <c r="A15" s="12">
        <v>10</v>
      </c>
      <c r="B15" t="s">
        <v>168</v>
      </c>
      <c r="D15" s="4">
        <v>841916.83</v>
      </c>
      <c r="E15" s="4"/>
      <c r="F15" s="4">
        <v>-10012.86</v>
      </c>
      <c r="G15" s="4"/>
      <c r="H15" s="4">
        <v>-401210.971839993</v>
      </c>
      <c r="I15" s="4"/>
      <c r="J15" s="4">
        <v>0</v>
      </c>
      <c r="K15" s="4"/>
      <c r="L15" s="4">
        <f t="shared" si="0"/>
        <v>430692.99816000694</v>
      </c>
      <c r="M15" s="4"/>
      <c r="N15" s="32">
        <v>-98399.23036405473</v>
      </c>
    </row>
    <row r="16" spans="1:14" ht="12.75">
      <c r="A16" s="12">
        <v>11</v>
      </c>
      <c r="B16" t="s">
        <v>169</v>
      </c>
      <c r="D16" s="4">
        <v>5782861.96</v>
      </c>
      <c r="E16" s="4"/>
      <c r="F16" s="4">
        <v>5896681.03</v>
      </c>
      <c r="G16" s="4"/>
      <c r="H16" s="4">
        <v>-682190.5081351562</v>
      </c>
      <c r="I16" s="4"/>
      <c r="J16" s="4">
        <v>0</v>
      </c>
      <c r="K16" s="4"/>
      <c r="L16" s="4">
        <f t="shared" si="0"/>
        <v>10997352.481864844</v>
      </c>
      <c r="M16" s="4"/>
      <c r="N16" s="32">
        <v>-130969.57225404277</v>
      </c>
    </row>
    <row r="17" spans="1:14" ht="12.75">
      <c r="A17" s="12">
        <v>12</v>
      </c>
      <c r="B17" t="s">
        <v>170</v>
      </c>
      <c r="D17" s="4">
        <v>4040192.3429520004</v>
      </c>
      <c r="E17" s="4"/>
      <c r="F17" s="4">
        <v>0</v>
      </c>
      <c r="G17" s="4"/>
      <c r="H17" s="4">
        <v>-1516215.6939494254</v>
      </c>
      <c r="I17" s="4"/>
      <c r="J17" s="4">
        <v>0</v>
      </c>
      <c r="K17" s="4"/>
      <c r="L17" s="4">
        <f t="shared" si="0"/>
        <v>2523976.6490025753</v>
      </c>
      <c r="M17" s="4"/>
      <c r="N17" s="32">
        <v>-113637.04359338211</v>
      </c>
    </row>
    <row r="18" spans="1:14" ht="12.75">
      <c r="A18" s="12">
        <v>13</v>
      </c>
      <c r="B18" t="s">
        <v>171</v>
      </c>
      <c r="D18" s="4">
        <v>73110.01</v>
      </c>
      <c r="E18" s="4"/>
      <c r="F18" s="4">
        <v>0</v>
      </c>
      <c r="G18" s="4"/>
      <c r="H18" s="4">
        <v>0</v>
      </c>
      <c r="I18" s="4"/>
      <c r="J18" s="4">
        <v>0</v>
      </c>
      <c r="K18" s="4"/>
      <c r="L18" s="4">
        <f t="shared" si="0"/>
        <v>73110.01</v>
      </c>
      <c r="M18" s="4"/>
      <c r="N18" s="32">
        <v>0</v>
      </c>
    </row>
    <row r="19" spans="1:14" ht="12.75">
      <c r="A19" s="12">
        <v>14</v>
      </c>
      <c r="B19" t="s">
        <v>172</v>
      </c>
      <c r="D19" s="4">
        <v>1544348.1</v>
      </c>
      <c r="E19" s="4"/>
      <c r="F19" s="4">
        <v>0</v>
      </c>
      <c r="G19" s="4"/>
      <c r="H19" s="4">
        <v>-49149.13</v>
      </c>
      <c r="I19" s="4"/>
      <c r="J19" s="4">
        <v>0</v>
      </c>
      <c r="K19" s="4"/>
      <c r="L19" s="4">
        <f t="shared" si="0"/>
        <v>1495198.9700000002</v>
      </c>
      <c r="M19" s="4"/>
      <c r="N19" s="32">
        <v>0</v>
      </c>
    </row>
    <row r="20" spans="1:14" ht="12.75">
      <c r="A20" s="12">
        <v>15</v>
      </c>
      <c r="B20" t="s">
        <v>173</v>
      </c>
      <c r="D20" s="4">
        <v>33360602.73</v>
      </c>
      <c r="E20" s="4"/>
      <c r="F20" s="4">
        <v>-4769.72</v>
      </c>
      <c r="G20" s="4"/>
      <c r="H20" s="4">
        <v>-29434301.24751629</v>
      </c>
      <c r="I20" s="4"/>
      <c r="J20" s="4">
        <v>0</v>
      </c>
      <c r="K20" s="4"/>
      <c r="L20" s="4">
        <f>SUBTOTAL(9,D20:K20)</f>
        <v>3921531.7624837123</v>
      </c>
      <c r="M20" s="4"/>
      <c r="N20" s="32">
        <v>-4314306.542696795</v>
      </c>
    </row>
    <row r="21" spans="1:14" ht="12.75">
      <c r="A21" s="12">
        <v>16</v>
      </c>
      <c r="B21" t="s">
        <v>174</v>
      </c>
      <c r="D21" s="4">
        <v>109194201.22</v>
      </c>
      <c r="E21" s="4"/>
      <c r="F21" s="4">
        <v>0</v>
      </c>
      <c r="G21" s="4"/>
      <c r="H21" s="4">
        <v>-106756986.6487696</v>
      </c>
      <c r="I21" s="4"/>
      <c r="J21" s="4">
        <v>0</v>
      </c>
      <c r="K21" s="4"/>
      <c r="L21" s="5">
        <f t="shared" si="0"/>
        <v>2437214.5712303966</v>
      </c>
      <c r="M21" s="4"/>
      <c r="N21" s="32">
        <v>-8797.014427744361</v>
      </c>
    </row>
    <row r="22" spans="1:14" ht="12.75">
      <c r="A22" s="12"/>
      <c r="D22" s="4"/>
      <c r="E22" s="4"/>
      <c r="F22" s="4"/>
      <c r="G22" s="4"/>
      <c r="H22" s="4"/>
      <c r="I22" s="4"/>
      <c r="J22" s="4"/>
      <c r="K22" s="4"/>
      <c r="L22" s="4"/>
      <c r="M22" s="4"/>
      <c r="N22" s="32"/>
    </row>
    <row r="23" spans="1:14" ht="12.75">
      <c r="A23" s="12"/>
      <c r="D23" s="4"/>
      <c r="E23" s="4"/>
      <c r="F23" s="4"/>
      <c r="G23" s="4"/>
      <c r="H23" s="4"/>
      <c r="I23" s="4"/>
      <c r="J23" s="4"/>
      <c r="K23" s="4"/>
      <c r="L23" s="4">
        <f>SUM(L6:L22)</f>
        <v>66113114.419033945</v>
      </c>
      <c r="M23" s="4"/>
      <c r="N23" s="32"/>
    </row>
    <row r="24" spans="1:14" ht="12.75">
      <c r="A24" s="12"/>
      <c r="D24" s="4"/>
      <c r="E24" s="4"/>
      <c r="F24" s="4"/>
      <c r="G24" s="4"/>
      <c r="H24" s="4"/>
      <c r="I24" s="4"/>
      <c r="J24" s="4"/>
      <c r="K24" s="4"/>
      <c r="L24" s="5">
        <f>SUM(N6:N22)</f>
        <v>-6503553.422380653</v>
      </c>
      <c r="M24" s="5"/>
      <c r="N24" s="33"/>
    </row>
    <row r="25" spans="4:14" ht="12.7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4:14" ht="13.5" thickBot="1">
      <c r="D26" s="22">
        <f>SUM(D6:D25)</f>
        <v>191811839.912952</v>
      </c>
      <c r="E26" s="7"/>
      <c r="F26" s="22">
        <f>SUM(F6:F25)</f>
        <v>17100526.85</v>
      </c>
      <c r="G26" s="7"/>
      <c r="H26" s="22">
        <f>SUM(H6:H25)</f>
        <v>-142379436.3723685</v>
      </c>
      <c r="I26" s="7"/>
      <c r="J26" s="22">
        <f>SUM(J6:J25)</f>
        <v>-419815.97154953756</v>
      </c>
      <c r="K26" s="7"/>
      <c r="L26" s="22">
        <f>SUM(L23:L25)</f>
        <v>59609560.99665329</v>
      </c>
      <c r="M26" s="7"/>
      <c r="N26" s="4"/>
    </row>
    <row r="27" spans="4:14" ht="13.5" thickTop="1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sheetProtection/>
  <printOptions horizontalCentered="1"/>
  <pageMargins left="1" right="0.75" top="3" bottom="1" header="1" footer="0.5"/>
  <pageSetup fitToHeight="1" fitToWidth="1" horizontalDpi="600" verticalDpi="600" orientation="portrait" scale="59" r:id="rId1"/>
  <headerFooter alignWithMargins="0">
    <oddHeader>&amp;L&amp;D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M6"/>
  <sheetViews>
    <sheetView zoomScale="75" zoomScaleNormal="75" zoomScalePageLayoutView="0" workbookViewId="0" topLeftCell="DP1">
      <selection activeCell="A7" sqref="A7"/>
    </sheetView>
  </sheetViews>
  <sheetFormatPr defaultColWidth="9.140625" defaultRowHeight="12.75"/>
  <cols>
    <col min="2" max="2" width="46.28125" style="0" customWidth="1"/>
    <col min="5" max="12" width="16.421875" style="0" customWidth="1"/>
    <col min="13" max="13" width="13.7109375" style="0" customWidth="1"/>
    <col min="14" max="20" width="16.421875" style="0" customWidth="1"/>
    <col min="21" max="28" width="13.7109375" style="0" customWidth="1"/>
    <col min="29" max="87" width="16.421875" style="0" customWidth="1"/>
    <col min="88" max="88" width="18.00390625" style="0" bestFit="1" customWidth="1"/>
    <col min="89" max="141" width="16.421875" style="0" customWidth="1"/>
    <col min="142" max="142" width="2.28125" style="0" customWidth="1"/>
    <col min="143" max="143" width="19.7109375" style="2" customWidth="1"/>
  </cols>
  <sheetData>
    <row r="1" spans="5:141" ht="12.75">
      <c r="E1">
        <v>30</v>
      </c>
      <c r="F1">
        <v>40</v>
      </c>
      <c r="G1">
        <v>150</v>
      </c>
      <c r="H1">
        <v>170</v>
      </c>
      <c r="I1">
        <v>220</v>
      </c>
      <c r="J1">
        <v>230</v>
      </c>
      <c r="K1">
        <v>240</v>
      </c>
      <c r="L1">
        <v>260</v>
      </c>
      <c r="M1">
        <v>280</v>
      </c>
      <c r="N1">
        <v>300</v>
      </c>
      <c r="O1">
        <v>320</v>
      </c>
      <c r="P1">
        <v>350</v>
      </c>
      <c r="Q1">
        <v>360</v>
      </c>
      <c r="R1">
        <v>380</v>
      </c>
      <c r="S1">
        <v>390</v>
      </c>
      <c r="T1">
        <v>400</v>
      </c>
      <c r="U1">
        <v>410</v>
      </c>
      <c r="V1">
        <v>420</v>
      </c>
      <c r="W1">
        <v>440</v>
      </c>
      <c r="X1">
        <v>580</v>
      </c>
      <c r="Y1">
        <v>590</v>
      </c>
      <c r="Z1" t="s">
        <v>4</v>
      </c>
      <c r="AA1" t="s">
        <v>5</v>
      </c>
      <c r="AB1" t="s">
        <v>6</v>
      </c>
      <c r="AC1" t="s">
        <v>7</v>
      </c>
      <c r="AD1" t="s">
        <v>22</v>
      </c>
      <c r="AE1">
        <v>630</v>
      </c>
      <c r="AF1">
        <v>640</v>
      </c>
      <c r="AG1">
        <v>670</v>
      </c>
      <c r="AH1">
        <v>7020</v>
      </c>
      <c r="AI1">
        <v>710</v>
      </c>
      <c r="AJ1">
        <v>720</v>
      </c>
      <c r="AK1">
        <v>750</v>
      </c>
      <c r="AL1">
        <v>800</v>
      </c>
      <c r="AM1">
        <v>810</v>
      </c>
      <c r="AN1">
        <v>900</v>
      </c>
      <c r="AO1">
        <v>1000</v>
      </c>
      <c r="AP1">
        <v>1020</v>
      </c>
      <c r="AQ1">
        <v>1050</v>
      </c>
      <c r="AR1">
        <v>1100</v>
      </c>
      <c r="AS1">
        <v>1600</v>
      </c>
      <c r="AT1">
        <v>1900</v>
      </c>
      <c r="AU1">
        <v>1950</v>
      </c>
      <c r="AV1">
        <v>2000</v>
      </c>
      <c r="AW1">
        <v>2050</v>
      </c>
      <c r="AX1">
        <v>2080</v>
      </c>
      <c r="AY1">
        <v>2100</v>
      </c>
      <c r="AZ1">
        <v>2150</v>
      </c>
      <c r="BA1">
        <v>2170</v>
      </c>
      <c r="BB1">
        <v>2200</v>
      </c>
      <c r="BC1">
        <v>2250</v>
      </c>
      <c r="BD1">
        <v>2300</v>
      </c>
      <c r="BE1">
        <v>2350</v>
      </c>
      <c r="BF1">
        <v>2450</v>
      </c>
      <c r="BG1">
        <v>2500</v>
      </c>
      <c r="BH1">
        <v>2580</v>
      </c>
      <c r="BI1">
        <v>2600</v>
      </c>
      <c r="BJ1">
        <v>2610</v>
      </c>
      <c r="BK1">
        <v>2620</v>
      </c>
      <c r="BL1">
        <v>2630</v>
      </c>
      <c r="BM1">
        <v>2650</v>
      </c>
      <c r="BN1">
        <v>2750</v>
      </c>
      <c r="BO1">
        <v>2850</v>
      </c>
      <c r="BP1">
        <v>2860</v>
      </c>
      <c r="BQ1">
        <v>3000</v>
      </c>
      <c r="BR1">
        <v>3050</v>
      </c>
      <c r="BS1">
        <v>3100</v>
      </c>
      <c r="BT1">
        <v>3150</v>
      </c>
      <c r="BU1">
        <v>3400</v>
      </c>
      <c r="BV1">
        <v>3510</v>
      </c>
      <c r="BW1">
        <v>3850</v>
      </c>
      <c r="BX1">
        <v>4000</v>
      </c>
      <c r="BY1">
        <v>4050</v>
      </c>
      <c r="BZ1">
        <v>4100</v>
      </c>
      <c r="CA1">
        <v>4150</v>
      </c>
      <c r="CB1">
        <v>4200</v>
      </c>
      <c r="CC1">
        <v>4250</v>
      </c>
      <c r="CD1">
        <v>4300</v>
      </c>
      <c r="CE1">
        <v>4350</v>
      </c>
      <c r="CF1">
        <v>4400</v>
      </c>
      <c r="CG1">
        <v>4500</v>
      </c>
      <c r="CH1">
        <v>4600</v>
      </c>
      <c r="CI1">
        <v>4650</v>
      </c>
      <c r="CJ1">
        <v>4700</v>
      </c>
      <c r="CK1">
        <v>4800</v>
      </c>
      <c r="CL1">
        <v>4900</v>
      </c>
      <c r="CM1">
        <v>4950</v>
      </c>
      <c r="CN1">
        <v>4960</v>
      </c>
      <c r="CO1">
        <v>4970</v>
      </c>
      <c r="CP1">
        <v>4980</v>
      </c>
      <c r="CQ1">
        <v>5000</v>
      </c>
      <c r="CR1">
        <v>5020</v>
      </c>
      <c r="CS1">
        <v>5030</v>
      </c>
      <c r="CT1">
        <v>5050</v>
      </c>
      <c r="CU1">
        <v>5100</v>
      </c>
      <c r="CV1">
        <v>5500</v>
      </c>
      <c r="CW1">
        <v>5600</v>
      </c>
      <c r="CX1">
        <v>5700</v>
      </c>
      <c r="CY1">
        <v>5800</v>
      </c>
      <c r="CZ1">
        <v>6050</v>
      </c>
      <c r="DA1">
        <v>6100</v>
      </c>
      <c r="DB1">
        <v>6150</v>
      </c>
      <c r="DC1">
        <v>6151</v>
      </c>
      <c r="DD1">
        <v>7000</v>
      </c>
      <c r="DE1">
        <v>7030</v>
      </c>
      <c r="DF1">
        <v>7050</v>
      </c>
      <c r="DG1">
        <v>7100</v>
      </c>
      <c r="DH1">
        <v>7150</v>
      </c>
      <c r="DI1">
        <v>7180</v>
      </c>
      <c r="DJ1">
        <v>7190</v>
      </c>
      <c r="DK1">
        <v>7200</v>
      </c>
      <c r="DL1">
        <v>7280</v>
      </c>
      <c r="DM1">
        <v>7300</v>
      </c>
      <c r="DN1">
        <v>7350</v>
      </c>
      <c r="DO1">
        <v>7400</v>
      </c>
      <c r="DP1">
        <v>7410</v>
      </c>
      <c r="DQ1">
        <v>7500</v>
      </c>
      <c r="DR1">
        <v>7600</v>
      </c>
      <c r="DS1">
        <v>7700</v>
      </c>
      <c r="DT1">
        <v>7750</v>
      </c>
      <c r="DU1">
        <v>7800</v>
      </c>
      <c r="DV1">
        <v>7900</v>
      </c>
      <c r="DW1">
        <v>8000</v>
      </c>
      <c r="DX1">
        <v>8780</v>
      </c>
      <c r="DY1">
        <v>9010</v>
      </c>
      <c r="DZ1">
        <v>9020</v>
      </c>
      <c r="EA1">
        <v>9030</v>
      </c>
      <c r="EB1">
        <v>9040</v>
      </c>
      <c r="EC1">
        <v>9050</v>
      </c>
      <c r="ED1">
        <v>9060</v>
      </c>
      <c r="EE1">
        <v>9070</v>
      </c>
      <c r="EF1">
        <v>9080</v>
      </c>
      <c r="EG1">
        <v>9090</v>
      </c>
      <c r="EH1">
        <v>9100</v>
      </c>
      <c r="EI1">
        <v>9110</v>
      </c>
      <c r="EJ1">
        <v>9120</v>
      </c>
      <c r="EK1">
        <v>9900</v>
      </c>
    </row>
    <row r="2" ht="12.75">
      <c r="C2" t="s">
        <v>1</v>
      </c>
    </row>
    <row r="4" spans="5:143" ht="51"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  <c r="R4" s="3" t="s">
        <v>36</v>
      </c>
      <c r="S4" s="3" t="s">
        <v>37</v>
      </c>
      <c r="T4" s="3" t="s">
        <v>38</v>
      </c>
      <c r="U4" s="3" t="s">
        <v>39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22</v>
      </c>
      <c r="AE4" s="3" t="s">
        <v>48</v>
      </c>
      <c r="AF4" s="3" t="s">
        <v>49</v>
      </c>
      <c r="AG4" s="3" t="s">
        <v>50</v>
      </c>
      <c r="AH4" s="3" t="s">
        <v>51</v>
      </c>
      <c r="AI4" s="3" t="s">
        <v>52</v>
      </c>
      <c r="AJ4" s="3" t="s">
        <v>53</v>
      </c>
      <c r="AK4" s="3" t="s">
        <v>54</v>
      </c>
      <c r="AL4" s="3" t="s">
        <v>55</v>
      </c>
      <c r="AM4" s="3" t="s">
        <v>56</v>
      </c>
      <c r="AN4" s="3" t="s">
        <v>57</v>
      </c>
      <c r="AO4" s="3" t="s">
        <v>58</v>
      </c>
      <c r="AP4" s="3" t="s">
        <v>59</v>
      </c>
      <c r="AQ4" s="3" t="s">
        <v>60</v>
      </c>
      <c r="AR4" s="3" t="s">
        <v>61</v>
      </c>
      <c r="AS4" s="3" t="s">
        <v>62</v>
      </c>
      <c r="AT4" s="3" t="s">
        <v>63</v>
      </c>
      <c r="AU4" s="3" t="s">
        <v>64</v>
      </c>
      <c r="AV4" s="3" t="s">
        <v>65</v>
      </c>
      <c r="AW4" s="3" t="s">
        <v>66</v>
      </c>
      <c r="AX4" s="3" t="s">
        <v>67</v>
      </c>
      <c r="AY4" s="3" t="s">
        <v>68</v>
      </c>
      <c r="AZ4" s="3" t="s">
        <v>69</v>
      </c>
      <c r="BA4" s="3" t="s">
        <v>70</v>
      </c>
      <c r="BB4" s="3" t="s">
        <v>71</v>
      </c>
      <c r="BC4" s="3" t="s">
        <v>72</v>
      </c>
      <c r="BD4" s="3" t="s">
        <v>73</v>
      </c>
      <c r="BE4" s="3" t="s">
        <v>74</v>
      </c>
      <c r="BF4" s="3" t="s">
        <v>75</v>
      </c>
      <c r="BG4" s="3" t="s">
        <v>76</v>
      </c>
      <c r="BH4" s="3" t="s">
        <v>77</v>
      </c>
      <c r="BI4" s="3" t="s">
        <v>78</v>
      </c>
      <c r="BJ4" s="3" t="s">
        <v>79</v>
      </c>
      <c r="BK4" s="3" t="s">
        <v>80</v>
      </c>
      <c r="BL4" s="3" t="s">
        <v>81</v>
      </c>
      <c r="BM4" s="3" t="s">
        <v>82</v>
      </c>
      <c r="BN4" s="3" t="s">
        <v>83</v>
      </c>
      <c r="BO4" s="3" t="s">
        <v>84</v>
      </c>
      <c r="BP4" s="3" t="s">
        <v>85</v>
      </c>
      <c r="BQ4" s="3" t="s">
        <v>86</v>
      </c>
      <c r="BR4" s="3" t="s">
        <v>87</v>
      </c>
      <c r="BS4" s="3" t="s">
        <v>88</v>
      </c>
      <c r="BT4" s="3" t="s">
        <v>89</v>
      </c>
      <c r="BU4" s="3" t="s">
        <v>90</v>
      </c>
      <c r="BV4" s="3" t="s">
        <v>91</v>
      </c>
      <c r="BW4" s="3" t="s">
        <v>92</v>
      </c>
      <c r="BX4" s="3" t="s">
        <v>93</v>
      </c>
      <c r="BY4" s="3" t="s">
        <v>94</v>
      </c>
      <c r="BZ4" s="3" t="s">
        <v>95</v>
      </c>
      <c r="CA4" s="3" t="s">
        <v>96</v>
      </c>
      <c r="CB4" s="3" t="s">
        <v>97</v>
      </c>
      <c r="CC4" s="3" t="s">
        <v>98</v>
      </c>
      <c r="CD4" s="3" t="s">
        <v>99</v>
      </c>
      <c r="CE4" s="3" t="s">
        <v>100</v>
      </c>
      <c r="CF4" s="3" t="s">
        <v>101</v>
      </c>
      <c r="CG4" s="3" t="s">
        <v>102</v>
      </c>
      <c r="CH4" s="3" t="s">
        <v>103</v>
      </c>
      <c r="CI4" s="3" t="s">
        <v>104</v>
      </c>
      <c r="CJ4" s="3" t="s">
        <v>105</v>
      </c>
      <c r="CK4" s="3" t="s">
        <v>106</v>
      </c>
      <c r="CL4" s="3" t="s">
        <v>107</v>
      </c>
      <c r="CM4" s="3" t="s">
        <v>108</v>
      </c>
      <c r="CN4" s="3" t="s">
        <v>109</v>
      </c>
      <c r="CO4" s="3" t="s">
        <v>110</v>
      </c>
      <c r="CP4" s="3" t="s">
        <v>111</v>
      </c>
      <c r="CQ4" s="3" t="s">
        <v>112</v>
      </c>
      <c r="CR4" s="3" t="s">
        <v>113</v>
      </c>
      <c r="CS4" s="3" t="s">
        <v>114</v>
      </c>
      <c r="CT4" s="3" t="s">
        <v>115</v>
      </c>
      <c r="CU4" s="3" t="s">
        <v>116</v>
      </c>
      <c r="CV4" s="3" t="s">
        <v>117</v>
      </c>
      <c r="CW4" s="3" t="s">
        <v>118</v>
      </c>
      <c r="CX4" s="3" t="s">
        <v>119</v>
      </c>
      <c r="CY4" s="3" t="s">
        <v>120</v>
      </c>
      <c r="CZ4" s="3" t="s">
        <v>121</v>
      </c>
      <c r="DA4" s="3" t="s">
        <v>122</v>
      </c>
      <c r="DB4" s="3" t="s">
        <v>123</v>
      </c>
      <c r="DC4" s="3" t="s">
        <v>124</v>
      </c>
      <c r="DD4" s="3" t="s">
        <v>125</v>
      </c>
      <c r="DE4" s="3" t="s">
        <v>126</v>
      </c>
      <c r="DF4" s="3" t="s">
        <v>127</v>
      </c>
      <c r="DG4" s="3" t="s">
        <v>128</v>
      </c>
      <c r="DH4" s="3" t="s">
        <v>129</v>
      </c>
      <c r="DI4" s="3" t="s">
        <v>130</v>
      </c>
      <c r="DJ4" s="3" t="s">
        <v>131</v>
      </c>
      <c r="DK4" s="3" t="s">
        <v>132</v>
      </c>
      <c r="DL4" s="3" t="s">
        <v>133</v>
      </c>
      <c r="DM4" s="3" t="s">
        <v>134</v>
      </c>
      <c r="DN4" s="3" t="s">
        <v>135</v>
      </c>
      <c r="DO4" s="3" t="s">
        <v>136</v>
      </c>
      <c r="DP4" s="3" t="s">
        <v>137</v>
      </c>
      <c r="DQ4" s="3" t="s">
        <v>138</v>
      </c>
      <c r="DR4" s="3" t="s">
        <v>139</v>
      </c>
      <c r="DS4" s="3" t="s">
        <v>140</v>
      </c>
      <c r="DT4" s="3" t="s">
        <v>141</v>
      </c>
      <c r="DU4" s="3" t="s">
        <v>142</v>
      </c>
      <c r="DV4" s="3" t="s">
        <v>143</v>
      </c>
      <c r="DW4" s="3" t="s">
        <v>144</v>
      </c>
      <c r="DX4" s="3" t="s">
        <v>145</v>
      </c>
      <c r="DY4" s="3" t="s">
        <v>146</v>
      </c>
      <c r="DZ4" s="3" t="s">
        <v>147</v>
      </c>
      <c r="EA4" s="3" t="s">
        <v>148</v>
      </c>
      <c r="EB4" s="3" t="s">
        <v>149</v>
      </c>
      <c r="EC4" s="3" t="s">
        <v>150</v>
      </c>
      <c r="ED4" s="3" t="s">
        <v>151</v>
      </c>
      <c r="EE4" s="3" t="s">
        <v>152</v>
      </c>
      <c r="EF4" s="3" t="s">
        <v>153</v>
      </c>
      <c r="EG4" s="3" t="s">
        <v>154</v>
      </c>
      <c r="EH4" s="3" t="s">
        <v>155</v>
      </c>
      <c r="EI4" s="3" t="s">
        <v>156</v>
      </c>
      <c r="EJ4" s="3" t="s">
        <v>157</v>
      </c>
      <c r="EK4" s="3" t="s">
        <v>158</v>
      </c>
      <c r="EM4" s="3" t="s">
        <v>12</v>
      </c>
    </row>
    <row r="5" spans="2:143" ht="13.5" thickBot="1">
      <c r="B5" s="2" t="s">
        <v>20</v>
      </c>
      <c r="E5" s="7">
        <v>810878.402888702</v>
      </c>
      <c r="F5" s="7">
        <v>626150.2023540819</v>
      </c>
      <c r="G5" s="7">
        <v>6195.982040343702</v>
      </c>
      <c r="H5" s="7">
        <v>297603.08321654145</v>
      </c>
      <c r="I5" s="7">
        <v>660497.2959705313</v>
      </c>
      <c r="J5" s="7">
        <v>331825.49667231005</v>
      </c>
      <c r="K5" s="7">
        <v>487329.3751107772</v>
      </c>
      <c r="L5" s="7">
        <v>21453.464018220093</v>
      </c>
      <c r="M5" s="7">
        <v>5426.720740879093</v>
      </c>
      <c r="N5" s="7">
        <v>423928.15162411623</v>
      </c>
      <c r="O5" s="7">
        <v>349088.1021660211</v>
      </c>
      <c r="P5" s="7">
        <v>18005.24326913306</v>
      </c>
      <c r="Q5" s="7">
        <v>89154.28867208891</v>
      </c>
      <c r="R5" s="7">
        <v>212818.01863756985</v>
      </c>
      <c r="S5" s="7">
        <v>73433.23896087482</v>
      </c>
      <c r="T5" s="7">
        <v>662912.2230536195</v>
      </c>
      <c r="U5" s="7">
        <v>-0.8971713718585623</v>
      </c>
      <c r="V5" s="7">
        <v>7.104507683686668</v>
      </c>
      <c r="W5" s="7">
        <v>73473.92608188407</v>
      </c>
      <c r="X5" s="7">
        <v>43581.74808887729</v>
      </c>
      <c r="Y5" s="7">
        <v>0</v>
      </c>
      <c r="Z5" s="7">
        <v>35787.37921692219</v>
      </c>
      <c r="AA5" s="7">
        <v>1202920.6485633173</v>
      </c>
      <c r="AB5" s="7">
        <v>-36001.52161653794</v>
      </c>
      <c r="AC5" s="7">
        <v>-20.088623809425826</v>
      </c>
      <c r="AD5" s="7">
        <v>194246.37046028237</v>
      </c>
      <c r="AE5" s="7">
        <v>90261.12393769555</v>
      </c>
      <c r="AF5" s="7">
        <v>45984.690195485106</v>
      </c>
      <c r="AG5" s="7">
        <v>1417072.1217428758</v>
      </c>
      <c r="AH5" s="7">
        <v>30169.981373190232</v>
      </c>
      <c r="AI5" s="7">
        <v>148930.84435074704</v>
      </c>
      <c r="AJ5" s="7">
        <v>128767.75957211363</v>
      </c>
      <c r="AK5" s="7">
        <v>-22906.75536947123</v>
      </c>
      <c r="AL5" s="7">
        <v>642056.6782125405</v>
      </c>
      <c r="AM5" s="7">
        <v>-5003.477836106028</v>
      </c>
      <c r="AN5" s="7">
        <v>2524205.032701445</v>
      </c>
      <c r="AO5" s="7">
        <v>4644584.85110032</v>
      </c>
      <c r="AP5" s="7">
        <v>138087.9953213442</v>
      </c>
      <c r="AQ5" s="7">
        <v>0</v>
      </c>
      <c r="AR5" s="7">
        <v>513992.8035297832</v>
      </c>
      <c r="AS5" s="7">
        <v>111815.68759127094</v>
      </c>
      <c r="AT5" s="7">
        <v>206283.02392978422</v>
      </c>
      <c r="AU5" s="7">
        <v>1140.981543204196</v>
      </c>
      <c r="AV5" s="7">
        <v>-77918.89986592447</v>
      </c>
      <c r="AW5" s="7">
        <v>-141640.70694087658</v>
      </c>
      <c r="AX5" s="7">
        <v>87188.01565684598</v>
      </c>
      <c r="AY5" s="7">
        <v>172365.45755888344</v>
      </c>
      <c r="AZ5" s="7">
        <v>458890.9885460866</v>
      </c>
      <c r="BA5" s="7">
        <v>40192.80228498718</v>
      </c>
      <c r="BB5" s="7">
        <v>188868.73808813927</v>
      </c>
      <c r="BC5" s="7">
        <v>433391.3509866389</v>
      </c>
      <c r="BD5" s="7">
        <v>233230.7654840884</v>
      </c>
      <c r="BE5" s="7">
        <v>2050896.9019410252</v>
      </c>
      <c r="BF5" s="7">
        <v>20779.55976682823</v>
      </c>
      <c r="BG5" s="7">
        <v>614744.8521698985</v>
      </c>
      <c r="BH5" s="7">
        <v>222012.7831347058</v>
      </c>
      <c r="BI5" s="7">
        <v>190158.3934693312</v>
      </c>
      <c r="BJ5" s="7">
        <v>47347.7610961195</v>
      </c>
      <c r="BK5" s="7">
        <v>30709.14900028433</v>
      </c>
      <c r="BL5" s="7">
        <v>13636.505557734976</v>
      </c>
      <c r="BM5" s="7">
        <v>149157.25311738416</v>
      </c>
      <c r="BN5" s="7">
        <v>-18023.782515856496</v>
      </c>
      <c r="BO5" s="7">
        <v>37500.909934582225</v>
      </c>
      <c r="BP5" s="7">
        <v>6988.68928783451</v>
      </c>
      <c r="BQ5" s="7">
        <v>3668364.4381398545</v>
      </c>
      <c r="BR5" s="7">
        <v>228620.58326410735</v>
      </c>
      <c r="BS5" s="7">
        <v>19432.898779658703</v>
      </c>
      <c r="BT5" s="7">
        <v>22405.384287662928</v>
      </c>
      <c r="BU5" s="7">
        <v>296863.8767049799</v>
      </c>
      <c r="BV5" s="7">
        <v>208647.8294139112</v>
      </c>
      <c r="BW5" s="7">
        <v>1704626.1894607807</v>
      </c>
      <c r="BX5" s="7">
        <v>3906465.9863277087</v>
      </c>
      <c r="BY5" s="7">
        <v>3033524.7972940165</v>
      </c>
      <c r="BZ5" s="7">
        <v>243133.73448929543</v>
      </c>
      <c r="CA5" s="7">
        <v>8006.430272264784</v>
      </c>
      <c r="CB5" s="7">
        <v>-506.33843303228844</v>
      </c>
      <c r="CC5" s="7">
        <v>290138.3558575737</v>
      </c>
      <c r="CD5" s="7">
        <v>253422.41686032485</v>
      </c>
      <c r="CE5" s="7">
        <v>398234.2843936838</v>
      </c>
      <c r="CF5" s="7">
        <v>240002.79368736327</v>
      </c>
      <c r="CG5" s="7">
        <v>227374.54109992922</v>
      </c>
      <c r="CH5" s="7">
        <v>-68.40075335397778</v>
      </c>
      <c r="CI5" s="7">
        <v>1217.3783744275245</v>
      </c>
      <c r="CJ5" s="7">
        <v>-17160.30283343257</v>
      </c>
      <c r="CK5" s="7">
        <v>195.7614699197399</v>
      </c>
      <c r="CL5" s="7">
        <v>20.90805176007839</v>
      </c>
      <c r="CM5" s="7">
        <v>4552623.035468737</v>
      </c>
      <c r="CN5" s="7">
        <v>65296.63558743568</v>
      </c>
      <c r="CO5" s="7">
        <v>607606.5052028163</v>
      </c>
      <c r="CP5" s="7">
        <v>303469.5974561415</v>
      </c>
      <c r="CQ5" s="7">
        <v>1512618.7675146505</v>
      </c>
      <c r="CR5" s="7">
        <v>6847564.519764004</v>
      </c>
      <c r="CS5" s="7">
        <v>317426.2068977322</v>
      </c>
      <c r="CT5" s="7">
        <v>125565.52143285189</v>
      </c>
      <c r="CU5" s="7">
        <v>1167349.4142443351</v>
      </c>
      <c r="CV5" s="7">
        <v>128845.6943946718</v>
      </c>
      <c r="CW5" s="7">
        <v>183227.7478926898</v>
      </c>
      <c r="CX5" s="7">
        <v>289081.4972585797</v>
      </c>
      <c r="CY5" s="7">
        <v>227259.67763041455</v>
      </c>
      <c r="CZ5" s="7">
        <v>49353.71252196809</v>
      </c>
      <c r="DA5" s="7">
        <v>13047.8486419986</v>
      </c>
      <c r="DB5" s="7">
        <v>2137300.87224299</v>
      </c>
      <c r="DC5" s="7">
        <v>3732921.224203958</v>
      </c>
      <c r="DD5" s="7">
        <v>511418.21403934667</v>
      </c>
      <c r="DE5" s="7">
        <v>114906.54708781655</v>
      </c>
      <c r="DF5" s="7">
        <v>94838.54773378356</v>
      </c>
      <c r="DG5" s="7">
        <v>39900.331861292616</v>
      </c>
      <c r="DH5" s="7">
        <v>95863.33783599593</v>
      </c>
      <c r="DI5" s="7">
        <v>60252.30228640187</v>
      </c>
      <c r="DJ5" s="7">
        <v>143522.26828522733</v>
      </c>
      <c r="DK5" s="7">
        <v>53408.985900526895</v>
      </c>
      <c r="DL5" s="7">
        <v>18541.795367933148</v>
      </c>
      <c r="DM5" s="7">
        <v>260901.3852365474</v>
      </c>
      <c r="DN5" s="7">
        <v>36486.98624963779</v>
      </c>
      <c r="DO5" s="7">
        <v>111214.39581267734</v>
      </c>
      <c r="DP5" s="7">
        <v>7312.445750762357</v>
      </c>
      <c r="DQ5" s="7">
        <v>290292.5734904364</v>
      </c>
      <c r="DR5" s="7">
        <v>75336.74723937985</v>
      </c>
      <c r="DS5" s="7">
        <v>23987.654534730304</v>
      </c>
      <c r="DT5" s="7">
        <v>29957.27234467097</v>
      </c>
      <c r="DU5" s="7">
        <v>31750.65279114009</v>
      </c>
      <c r="DV5" s="7">
        <v>20252.23166512626</v>
      </c>
      <c r="DW5" s="7">
        <v>8432201.025604267</v>
      </c>
      <c r="DX5" s="7">
        <v>22387.0265991535</v>
      </c>
      <c r="DY5" s="7">
        <v>5171.692344246419</v>
      </c>
      <c r="DZ5" s="7">
        <v>19807.86936710797</v>
      </c>
      <c r="EA5" s="7">
        <v>-2175.87440201785</v>
      </c>
      <c r="EB5" s="7">
        <v>-78.65202359960064</v>
      </c>
      <c r="EC5" s="7">
        <v>0</v>
      </c>
      <c r="ED5" s="7">
        <v>0</v>
      </c>
      <c r="EE5" s="7">
        <v>173.72761922442874</v>
      </c>
      <c r="EF5" s="7">
        <v>44531.213019903684</v>
      </c>
      <c r="EG5" s="7">
        <v>210.01756365447753</v>
      </c>
      <c r="EH5" s="7">
        <v>-65.43792848403928</v>
      </c>
      <c r="EI5" s="7">
        <v>-181.4497221502441</v>
      </c>
      <c r="EJ5" s="7">
        <v>130.29571441832152</v>
      </c>
      <c r="EK5" s="7">
        <v>719811.361889105</v>
      </c>
      <c r="EM5" s="11">
        <v>70222204.30428167</v>
      </c>
    </row>
    <row r="6" spans="5:143" ht="13.5" thickTop="1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M6" s="9"/>
    </row>
  </sheetData>
  <sheetProtection/>
  <printOptions horizontalCentered="1"/>
  <pageMargins left="1" right="1" top="4" bottom="0.75" header="0.5" footer="0.5"/>
  <pageSetup fitToWidth="27" fitToHeight="1" horizontalDpi="600" verticalDpi="600" orientation="portrait" scale="64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user_account</dc:creator>
  <cp:keywords/>
  <dc:description/>
  <cp:lastModifiedBy>chrmiller</cp:lastModifiedBy>
  <cp:lastPrinted>2008-12-22T21:10:52Z</cp:lastPrinted>
  <dcterms:created xsi:type="dcterms:W3CDTF">2004-07-08T20:56:35Z</dcterms:created>
  <dcterms:modified xsi:type="dcterms:W3CDTF">2011-02-18T20:15:35Z</dcterms:modified>
  <cp:category/>
  <cp:version/>
  <cp:contentType/>
  <cp:contentStatus/>
</cp:coreProperties>
</file>