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P:\LDO\Workshops\Budgeting Workshops\Budget Workshop 2025\"/>
    </mc:Choice>
  </mc:AlternateContent>
  <xr:revisionPtr revIDLastSave="0" documentId="8_{EF810D14-638B-49F3-89FE-337BAD7E1A46}" xr6:coauthVersionLast="47" xr6:coauthVersionMax="47" xr10:uidLastSave="{00000000-0000-0000-0000-000000000000}"/>
  <bookViews>
    <workbookView xWindow="2364" yWindow="1980" windowWidth="18960" windowHeight="10236" xr2:uid="{00000000-000D-0000-FFFF-FFFF00000000}"/>
  </bookViews>
  <sheets>
    <sheet name="template" sheetId="1" r:id="rId1"/>
    <sheet name="Sample balanced" sheetId="2" r:id="rId2"/>
    <sheet name="Sample realistic" sheetId="3" r:id="rId3"/>
    <sheet name="Partial year sample" sheetId="4" r:id="rId4"/>
  </sheets>
  <definedNames>
    <definedName name="_xlnm.Print_Area" localSheetId="3">'Partial year sample'!$A$1:$P$33</definedName>
    <definedName name="_xlnm.Print_Area" localSheetId="1">'Sample balanced'!$A$1:$P$33</definedName>
    <definedName name="_xlnm.Print_Area" localSheetId="2">'Sample realistic'!$A$1:$P$33</definedName>
    <definedName name="_xlnm.Print_Area" localSheetId="0">template!$A$1:$P$33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4" l="1"/>
  <c r="R24" i="4"/>
  <c r="Q24" i="4"/>
  <c r="O24" i="4"/>
  <c r="N24" i="4"/>
  <c r="M24" i="4"/>
  <c r="M26" i="4" s="1"/>
  <c r="L24" i="4"/>
  <c r="K24" i="4"/>
  <c r="K26" i="4" s="1"/>
  <c r="J24" i="4"/>
  <c r="I24" i="4"/>
  <c r="H24" i="4"/>
  <c r="G24" i="4"/>
  <c r="F24" i="4"/>
  <c r="E24" i="4"/>
  <c r="E26" i="4" s="1"/>
  <c r="D24" i="4"/>
  <c r="C24" i="4"/>
  <c r="C26" i="4" s="1"/>
  <c r="C29" i="4" s="1"/>
  <c r="D27" i="4" s="1"/>
  <c r="P22" i="4"/>
  <c r="P21" i="4"/>
  <c r="P20" i="4"/>
  <c r="P19" i="4"/>
  <c r="P24" i="4" s="1"/>
  <c r="R16" i="4"/>
  <c r="Q16" i="4"/>
  <c r="N16" i="4"/>
  <c r="N26" i="4" s="1"/>
  <c r="M16" i="4"/>
  <c r="L16" i="4"/>
  <c r="L26" i="4" s="1"/>
  <c r="K16" i="4"/>
  <c r="J16" i="4"/>
  <c r="J26" i="4" s="1"/>
  <c r="I16" i="4"/>
  <c r="I26" i="4" s="1"/>
  <c r="H16" i="4"/>
  <c r="H26" i="4" s="1"/>
  <c r="G16" i="4"/>
  <c r="G26" i="4" s="1"/>
  <c r="F16" i="4"/>
  <c r="F26" i="4" s="1"/>
  <c r="E16" i="4"/>
  <c r="D16" i="4"/>
  <c r="D26" i="4" s="1"/>
  <c r="C16" i="4"/>
  <c r="P14" i="4"/>
  <c r="P13" i="4"/>
  <c r="P12" i="4"/>
  <c r="P9" i="4"/>
  <c r="P16" i="4" s="1"/>
  <c r="P26" i="4" s="1"/>
  <c r="P29" i="4" s="1"/>
  <c r="P27" i="3"/>
  <c r="L26" i="3"/>
  <c r="J26" i="3"/>
  <c r="D26" i="3"/>
  <c r="R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P22" i="3"/>
  <c r="P21" i="3"/>
  <c r="P20" i="3"/>
  <c r="P19" i="3"/>
  <c r="P24" i="3" s="1"/>
  <c r="R16" i="3"/>
  <c r="N16" i="3"/>
  <c r="N26" i="3" s="1"/>
  <c r="M16" i="3"/>
  <c r="M26" i="3" s="1"/>
  <c r="L16" i="3"/>
  <c r="K16" i="3"/>
  <c r="K26" i="3" s="1"/>
  <c r="J16" i="3"/>
  <c r="I16" i="3"/>
  <c r="I26" i="3" s="1"/>
  <c r="H16" i="3"/>
  <c r="H26" i="3" s="1"/>
  <c r="G16" i="3"/>
  <c r="G26" i="3" s="1"/>
  <c r="F16" i="3"/>
  <c r="F26" i="3" s="1"/>
  <c r="E16" i="3"/>
  <c r="E26" i="3" s="1"/>
  <c r="D16" i="3"/>
  <c r="C16" i="3"/>
  <c r="C26" i="3" s="1"/>
  <c r="C29" i="3" s="1"/>
  <c r="D27" i="3" s="1"/>
  <c r="P14" i="3"/>
  <c r="P13" i="3"/>
  <c r="P12" i="3"/>
  <c r="P9" i="3"/>
  <c r="P16" i="3" s="1"/>
  <c r="P27" i="2"/>
  <c r="I26" i="2"/>
  <c r="G26" i="2"/>
  <c r="R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P22" i="2"/>
  <c r="P21" i="2"/>
  <c r="P20" i="2"/>
  <c r="P24" i="2" s="1"/>
  <c r="P19" i="2"/>
  <c r="R16" i="2"/>
  <c r="N16" i="2"/>
  <c r="N26" i="2" s="1"/>
  <c r="M16" i="2"/>
  <c r="M26" i="2" s="1"/>
  <c r="L16" i="2"/>
  <c r="L26" i="2" s="1"/>
  <c r="K16" i="2"/>
  <c r="K26" i="2" s="1"/>
  <c r="J16" i="2"/>
  <c r="J26" i="2" s="1"/>
  <c r="I16" i="2"/>
  <c r="H16" i="2"/>
  <c r="H26" i="2" s="1"/>
  <c r="G16" i="2"/>
  <c r="F16" i="2"/>
  <c r="F26" i="2" s="1"/>
  <c r="E16" i="2"/>
  <c r="E26" i="2" s="1"/>
  <c r="D16" i="2"/>
  <c r="D26" i="2" s="1"/>
  <c r="C16" i="2"/>
  <c r="C26" i="2" s="1"/>
  <c r="C29" i="2" s="1"/>
  <c r="D27" i="2" s="1"/>
  <c r="P14" i="2"/>
  <c r="P13" i="2"/>
  <c r="P12" i="2"/>
  <c r="P9" i="2"/>
  <c r="P16" i="2" s="1"/>
  <c r="P26" i="2" s="1"/>
  <c r="P29" i="2" s="1"/>
  <c r="P27" i="1"/>
  <c r="N26" i="1"/>
  <c r="L26" i="1"/>
  <c r="F26" i="1"/>
  <c r="D26" i="1"/>
  <c r="D29" i="1" s="1"/>
  <c r="E27" i="1" s="1"/>
  <c r="R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P22" i="1"/>
  <c r="P21" i="1"/>
  <c r="P20" i="1"/>
  <c r="P19" i="1"/>
  <c r="P24" i="1" s="1"/>
  <c r="R16" i="1"/>
  <c r="N16" i="1"/>
  <c r="M16" i="1"/>
  <c r="M26" i="1" s="1"/>
  <c r="L16" i="1"/>
  <c r="K16" i="1"/>
  <c r="K26" i="1" s="1"/>
  <c r="J16" i="1"/>
  <c r="J26" i="1" s="1"/>
  <c r="I16" i="1"/>
  <c r="I26" i="1" s="1"/>
  <c r="H16" i="1"/>
  <c r="H26" i="1" s="1"/>
  <c r="G16" i="1"/>
  <c r="G26" i="1" s="1"/>
  <c r="F16" i="1"/>
  <c r="E16" i="1"/>
  <c r="E26" i="1" s="1"/>
  <c r="D16" i="1"/>
  <c r="C16" i="1"/>
  <c r="C26" i="1" s="1"/>
  <c r="C29" i="1" s="1"/>
  <c r="D27" i="1" s="1"/>
  <c r="P14" i="1"/>
  <c r="P13" i="1"/>
  <c r="P12" i="1"/>
  <c r="P9" i="1"/>
  <c r="P16" i="1" s="1"/>
  <c r="P26" i="1" s="1"/>
  <c r="P29" i="1" s="1"/>
  <c r="F29" i="1" l="1"/>
  <c r="G27" i="1" s="1"/>
  <c r="G29" i="1" s="1"/>
  <c r="H27" i="1" s="1"/>
  <c r="H29" i="1" s="1"/>
  <c r="I27" i="1" s="1"/>
  <c r="I29" i="1" s="1"/>
  <c r="J27" i="1" s="1"/>
  <c r="J29" i="1" s="1"/>
  <c r="K27" i="1" s="1"/>
  <c r="K29" i="1" s="1"/>
  <c r="L27" i="1" s="1"/>
  <c r="L29" i="1" s="1"/>
  <c r="M27" i="1" s="1"/>
  <c r="M29" i="1" s="1"/>
  <c r="N27" i="1" s="1"/>
  <c r="N29" i="1" s="1"/>
  <c r="P32" i="4"/>
  <c r="P31" i="4"/>
  <c r="E29" i="4"/>
  <c r="F27" i="4" s="1"/>
  <c r="E29" i="1"/>
  <c r="F27" i="1" s="1"/>
  <c r="P26" i="3"/>
  <c r="P29" i="3" s="1"/>
  <c r="D29" i="2"/>
  <c r="E27" i="2" s="1"/>
  <c r="E29" i="2" s="1"/>
  <c r="F27" i="2" s="1"/>
  <c r="F29" i="2" s="1"/>
  <c r="G27" i="2" s="1"/>
  <c r="G29" i="2" s="1"/>
  <c r="H27" i="2" s="1"/>
  <c r="H29" i="2" s="1"/>
  <c r="I27" i="2" s="1"/>
  <c r="I29" i="2" s="1"/>
  <c r="J27" i="2" s="1"/>
  <c r="J29" i="2" s="1"/>
  <c r="K27" i="2" s="1"/>
  <c r="K29" i="2" s="1"/>
  <c r="L27" i="2" s="1"/>
  <c r="L29" i="2" s="1"/>
  <c r="M27" i="2" s="1"/>
  <c r="M29" i="2" s="1"/>
  <c r="N27" i="2" s="1"/>
  <c r="N29" i="2" s="1"/>
  <c r="P31" i="2"/>
  <c r="P32" i="2"/>
  <c r="D29" i="3"/>
  <c r="E27" i="3" s="1"/>
  <c r="E29" i="3"/>
  <c r="F27" i="3" s="1"/>
  <c r="F29" i="3" s="1"/>
  <c r="G27" i="3" s="1"/>
  <c r="G29" i="3" s="1"/>
  <c r="H27" i="3" s="1"/>
  <c r="H29" i="3" s="1"/>
  <c r="I27" i="3" s="1"/>
  <c r="I29" i="3" s="1"/>
  <c r="J27" i="3" s="1"/>
  <c r="J29" i="3" s="1"/>
  <c r="K27" i="3" s="1"/>
  <c r="K29" i="3" s="1"/>
  <c r="L27" i="3" s="1"/>
  <c r="L29" i="3" s="1"/>
  <c r="M27" i="3" s="1"/>
  <c r="M29" i="3" s="1"/>
  <c r="N27" i="3" s="1"/>
  <c r="N29" i="3" s="1"/>
  <c r="F29" i="4"/>
  <c r="G27" i="4" s="1"/>
  <c r="G29" i="4" s="1"/>
  <c r="H27" i="4" s="1"/>
  <c r="H29" i="4" s="1"/>
  <c r="I27" i="4" s="1"/>
  <c r="I29" i="4" s="1"/>
  <c r="J27" i="4" s="1"/>
  <c r="J29" i="4" s="1"/>
  <c r="K27" i="4" s="1"/>
  <c r="K29" i="4" s="1"/>
  <c r="L27" i="4" s="1"/>
  <c r="L29" i="4" s="1"/>
  <c r="M27" i="4" s="1"/>
  <c r="M29" i="4" s="1"/>
  <c r="N27" i="4" s="1"/>
  <c r="N29" i="4" s="1"/>
  <c r="P32" i="1"/>
  <c r="P31" i="1"/>
  <c r="D29" i="4"/>
  <c r="E27" i="4" s="1"/>
  <c r="P31" i="3" l="1"/>
  <c r="P3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4" authorId="0" shapeId="0" xr:uid="{00000000-0006-0000-0100-000001000000}">
      <text>
        <r>
          <rPr>
            <sz val="10"/>
            <color rgb="FF000000"/>
            <rFont val="Arial"/>
            <scheme val="minor"/>
          </rPr>
          <t>fines, fees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4" authorId="0" shapeId="0" xr:uid="{00000000-0006-0000-0200-000001000000}">
      <text>
        <r>
          <rPr>
            <sz val="10"/>
            <color rgb="FF000000"/>
            <rFont val="Arial"/>
            <scheme val="minor"/>
          </rPr>
          <t>fines, fees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4" authorId="0" shapeId="0" xr:uid="{00000000-0006-0000-0300-000001000000}">
      <text>
        <r>
          <rPr>
            <sz val="10"/>
            <color rgb="FF000000"/>
            <rFont val="Arial"/>
            <scheme val="minor"/>
          </rPr>
          <t>fines, fees</t>
        </r>
      </text>
    </comment>
  </commentList>
</comments>
</file>

<file path=xl/sharedStrings.xml><?xml version="1.0" encoding="utf-8"?>
<sst xmlns="http://schemas.openxmlformats.org/spreadsheetml/2006/main" count="154" uniqueCount="46">
  <si>
    <t xml:space="preserve">        Monthly balanced cash flow </t>
  </si>
  <si>
    <t>pre-1782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</si>
  <si>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</si>
  <si>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</si>
  <si>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</si>
  <si>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</si>
  <si>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</si>
  <si>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</si>
  <si>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</si>
  <si>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</si>
  <si>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</si>
  <si>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</si>
  <si>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</si>
  <si>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</si>
  <si>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Totals</t>
  </si>
  <si>
    <t>projected</t>
  </si>
  <si>
    <t>Receipts:</t>
  </si>
  <si>
    <t>Property Tax</t>
  </si>
  <si>
    <t>Circuit Breaker Tax Credits</t>
  </si>
  <si>
    <t>Property Tax shortfall (3%)</t>
  </si>
  <si>
    <t>Auto Excise, CVET, FIT</t>
  </si>
  <si>
    <t>LIT</t>
  </si>
  <si>
    <t>Other Misc. Revenues</t>
  </si>
  <si>
    <t>Total Receipts</t>
  </si>
  <si>
    <t>Disbursements:</t>
  </si>
  <si>
    <t>Personal Services</t>
  </si>
  <si>
    <t>Supplies</t>
  </si>
  <si>
    <t>Other Services and Charges</t>
  </si>
  <si>
    <t>Capital Outlays</t>
  </si>
  <si>
    <t>FUND TRANSFERS</t>
  </si>
  <si>
    <t>Total Disbursements</t>
  </si>
  <si>
    <t>Net Cash Flow</t>
  </si>
  <si>
    <t>Beginning Cash</t>
  </si>
  <si>
    <t>Estimated Ending Cash</t>
  </si>
  <si>
    <t>Rainy Day?</t>
  </si>
  <si>
    <t>Beginning balance ensuing year</t>
  </si>
  <si>
    <t>Cash Reserve Percentage (15% is good, 50% is best)</t>
  </si>
  <si>
    <t>NOTE:  This is an example of a small library with significant CB loss trying to determine a balanced budget</t>
  </si>
  <si>
    <t>1782 &amp; LIT</t>
  </si>
  <si>
    <t>planned</t>
  </si>
  <si>
    <t>Local Option Income Tax (CAGIT/CAGIT PTRC/COIT)</t>
  </si>
  <si>
    <t>Beginning balance 2024</t>
  </si>
  <si>
    <t>Note:  This is an example of the same small library with more realistic and actual costs which show how much in the red to expect to start trying to correct</t>
  </si>
  <si>
    <t>realistic</t>
  </si>
  <si>
    <t xml:space="preserve">Note: This is the same small library with actual revenue/expenses for first half of year showing effect and anticipated issues.  </t>
  </si>
  <si>
    <t xml:space="preserve">Negative cash flow can't be sustained indefinitely and forcasting can help know limits and plan to turn the tide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</si>
</sst>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9" x14ac:knownFonts="1">
    <font>
      <sz val="10"/>
      <color rgb="FF000000"/>
      <name val="Arial"/>
      <scheme val="minor"/>
    </font>
    <font>
      <b/>
      <sz val="12"/>
      <color rgb="FF000000"/>
      <name val="Times New Roman"/>
    </font>
    <font>
      <sz val="12"/>
      <color rgb="FF000000"/>
      <name val="Times New Roman"/>
    </font>
    <font>
      <sz val="10"/>
      <color theme="1"/>
      <name val="Arial"/>
      <scheme val="minor"/>
    </font>
    <font>
      <b/>
      <i/>
      <sz val="12"/>
      <color rgb="FFFF0000"/>
      <name val="Times New Roman"/>
    </font>
    <font>
      <b/>
      <sz val="10"/>
      <color theme="1"/>
      <name val="Arial"/>
      <scheme val="minor"/>
    </font>
    <font>
      <i/>
      <sz val="12"/>
      <color rgb="FF000000"/>
      <name val="Times New Roman"/>
    </font>
    <font>
      <b/>
      <i/>
      <sz val="12"/>
      <color rgb="FF000000"/>
      <name val="Times New Roman"/>
    </font>
    <font>
      <i/>
      <sz val="12"/>
      <color rgb="FFFF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0" xfId="0" applyFont="1"/>
    <xf numFmtId="0" fontId="1" fillId="2" borderId="5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9" xfId="0" applyFont="1" applyBorder="1"/>
    <xf numFmtId="0" fontId="2" fillId="0" borderId="0" xfId="0" applyFont="1" applyAlignment="1">
      <alignment horizontal="left"/>
    </xf>
    <xf numFmtId="164" fontId="1" fillId="0" borderId="0" xfId="0" applyNumberFormat="1" applyFont="1"/>
    <xf numFmtId="164" fontId="4" fillId="0" borderId="0" xfId="0" applyNumberFormat="1" applyFont="1"/>
    <xf numFmtId="0" fontId="5" fillId="0" borderId="0" xfId="0" applyFont="1"/>
    <xf numFmtId="164" fontId="2" fillId="0" borderId="0" xfId="0" applyNumberFormat="1" applyFont="1"/>
    <xf numFmtId="164" fontId="1" fillId="2" borderId="10" xfId="0" applyNumberFormat="1" applyFont="1" applyFill="1" applyBorder="1"/>
    <xf numFmtId="165" fontId="1" fillId="0" borderId="0" xfId="0" applyNumberFormat="1" applyFont="1"/>
    <xf numFmtId="165" fontId="2" fillId="0" borderId="0" xfId="0" applyNumberFormat="1" applyFont="1"/>
    <xf numFmtId="165" fontId="1" fillId="2" borderId="10" xfId="0" applyNumberFormat="1" applyFont="1" applyFill="1" applyBorder="1"/>
    <xf numFmtId="0" fontId="2" fillId="0" borderId="0" xfId="0" applyFont="1" applyAlignment="1">
      <alignment horizontal="left" wrapText="1"/>
    </xf>
    <xf numFmtId="165" fontId="1" fillId="0" borderId="9" xfId="0" applyNumberFormat="1" applyFont="1" applyBorder="1"/>
    <xf numFmtId="165" fontId="2" fillId="2" borderId="10" xfId="0" applyNumberFormat="1" applyFont="1" applyFill="1" applyBorder="1"/>
    <xf numFmtId="0" fontId="4" fillId="0" borderId="0" xfId="0" applyFont="1"/>
    <xf numFmtId="165" fontId="4" fillId="0" borderId="0" xfId="0" applyNumberFormat="1" applyFont="1"/>
    <xf numFmtId="164" fontId="1" fillId="2" borderId="11" xfId="0" applyNumberFormat="1" applyFont="1" applyFill="1" applyBorder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166" fontId="7" fillId="2" borderId="11" xfId="0" applyNumberFormat="1" applyFont="1" applyFill="1" applyBorder="1"/>
    <xf numFmtId="43" fontId="2" fillId="0" borderId="0" xfId="0" applyNumberFormat="1" applyFont="1"/>
    <xf numFmtId="0" fontId="3" fillId="0" borderId="0" xfId="0" applyFont="1"/>
    <xf numFmtId="164" fontId="8" fillId="0" borderId="0" xfId="0" applyNumberFormat="1" applyFont="1"/>
    <xf numFmtId="165" fontId="8" fillId="0" borderId="0" xfId="0" applyNumberFormat="1" applyFont="1"/>
    <xf numFmtId="164" fontId="2" fillId="2" borderId="11" xfId="0" applyNumberFormat="1" applyFont="1" applyFill="1" applyBorder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37"/>
  <sheetViews>
    <sheetView tabSelected="1" workbookViewId="0">
      <pane xSplit="1" topLeftCell="B1" activePane="topRight" state="frozen"/>
      <selection pane="topRight" activeCell="C2" sqref="C2"/>
    </sheetView>
  </sheetViews>
  <sheetFormatPr defaultColWidth="12.6640625" defaultRowHeight="15.75" customHeight="1" x14ac:dyDescent="0.25"/>
  <cols>
    <col min="1" max="1" width="26" customWidth="1"/>
    <col min="2" max="2" width="8" hidden="1" customWidth="1"/>
    <col min="3" max="3" width="11.21875" customWidth="1"/>
    <col min="4" max="5" width="13.44140625" customWidth="1"/>
    <col min="6" max="6" width="12.88671875" customWidth="1"/>
    <col min="7" max="7" width="11.21875" customWidth="1"/>
    <col min="8" max="9" width="13.33203125" customWidth="1"/>
    <col min="10" max="10" width="13.44140625" customWidth="1"/>
    <col min="11" max="11" width="17.6640625" customWidth="1"/>
    <col min="12" max="12" width="14.21875" customWidth="1"/>
    <col min="13" max="13" width="13.33203125" customWidth="1"/>
    <col min="14" max="14" width="13.21875" customWidth="1"/>
    <col min="15" max="15" width="3" hidden="1" customWidth="1"/>
    <col min="16" max="16" width="16.88671875" customWidth="1"/>
    <col min="17" max="17" width="9" customWidth="1"/>
    <col min="18" max="18" width="14" customWidth="1"/>
  </cols>
  <sheetData>
    <row r="1" spans="1:18" ht="16.5" customHeight="1" x14ac:dyDescent="0.25"/>
    <row r="2" spans="1:18" ht="15.6" x14ac:dyDescent="0.3">
      <c r="A2" s="1" t="s">
        <v>0</v>
      </c>
      <c r="B2" s="2"/>
      <c r="C2" s="3"/>
      <c r="D2" s="3"/>
      <c r="E2" s="3"/>
      <c r="F2" s="4"/>
      <c r="G2" s="5"/>
      <c r="H2" s="6"/>
      <c r="I2" s="6"/>
    </row>
    <row r="3" spans="1:18" ht="16.5" customHeight="1" x14ac:dyDescent="0.3">
      <c r="A3" s="7"/>
      <c r="B3" s="8"/>
      <c r="C3" s="9"/>
      <c r="D3" s="9"/>
      <c r="E3" s="9"/>
      <c r="F3" s="9"/>
      <c r="G3" s="10"/>
      <c r="H3" s="6"/>
      <c r="I3" s="6"/>
    </row>
    <row r="4" spans="1:18" ht="15.6" x14ac:dyDescent="0.3">
      <c r="A4" s="1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15.6" x14ac:dyDescent="0.3">
      <c r="A5" s="1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13.2" x14ac:dyDescent="0.25">
      <c r="R6" s="12" t="s">
        <v>1</v>
      </c>
    </row>
    <row r="7" spans="1:18" ht="15.6" x14ac:dyDescent="0.3">
      <c r="A7" s="13"/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13"/>
      <c r="P7" s="14" t="s">
        <v>14</v>
      </c>
      <c r="Q7" s="13"/>
      <c r="R7" s="13" t="s">
        <v>15</v>
      </c>
    </row>
    <row r="8" spans="1:18" ht="15.6" x14ac:dyDescent="0.3">
      <c r="A8" s="6" t="s">
        <v>16</v>
      </c>
      <c r="B8" s="6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6"/>
      <c r="P8" s="16"/>
    </row>
    <row r="9" spans="1:18" ht="16.2" x14ac:dyDescent="0.35">
      <c r="A9" s="17" t="s">
        <v>17</v>
      </c>
      <c r="B9" s="6"/>
      <c r="C9" s="18"/>
      <c r="D9" s="18"/>
      <c r="E9" s="18"/>
      <c r="F9" s="15"/>
      <c r="G9" s="18"/>
      <c r="H9" s="18"/>
      <c r="I9" s="18"/>
      <c r="J9" s="19"/>
      <c r="K9" s="20"/>
      <c r="L9" s="18"/>
      <c r="M9" s="18"/>
      <c r="N9" s="18"/>
      <c r="O9" s="21"/>
      <c r="P9" s="22">
        <f>SUM(C9:N9)</f>
        <v>0</v>
      </c>
      <c r="R9" s="21">
        <v>550143</v>
      </c>
    </row>
    <row r="10" spans="1:18" ht="15.6" x14ac:dyDescent="0.3">
      <c r="A10" s="17" t="s">
        <v>18</v>
      </c>
      <c r="B10" s="6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1"/>
      <c r="P10" s="22">
        <v>0</v>
      </c>
      <c r="R10" s="21">
        <v>-7000</v>
      </c>
    </row>
    <row r="11" spans="1:18" ht="15.6" x14ac:dyDescent="0.3">
      <c r="A11" s="17" t="s">
        <v>19</v>
      </c>
      <c r="B11" s="6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1"/>
      <c r="P11" s="22">
        <v>0</v>
      </c>
      <c r="R11" s="21">
        <v>-16504</v>
      </c>
    </row>
    <row r="12" spans="1:18" ht="15.6" x14ac:dyDescent="0.3">
      <c r="A12" s="17" t="s">
        <v>20</v>
      </c>
      <c r="B12" s="6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4"/>
      <c r="P12" s="25">
        <f t="shared" ref="P12:P14" si="0">SUM(C12:N12)</f>
        <v>0</v>
      </c>
      <c r="R12" s="21">
        <v>50000</v>
      </c>
    </row>
    <row r="13" spans="1:18" ht="23.25" customHeight="1" x14ac:dyDescent="0.3">
      <c r="A13" s="26" t="s">
        <v>21</v>
      </c>
      <c r="B13" s="6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4"/>
      <c r="P13" s="25">
        <f t="shared" si="0"/>
        <v>0</v>
      </c>
      <c r="R13" s="21">
        <v>312000</v>
      </c>
    </row>
    <row r="14" spans="1:18" ht="15.6" x14ac:dyDescent="0.3">
      <c r="A14" s="17" t="s">
        <v>22</v>
      </c>
      <c r="B14" s="6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>
        <v>2100</v>
      </c>
      <c r="P14" s="25">
        <f t="shared" si="0"/>
        <v>0</v>
      </c>
      <c r="R14" s="21">
        <v>27600</v>
      </c>
    </row>
    <row r="15" spans="1:18" ht="15.6" x14ac:dyDescent="0.3">
      <c r="A15" s="6"/>
      <c r="B15" s="6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  <c r="P15" s="27"/>
      <c r="R15" s="21"/>
    </row>
    <row r="16" spans="1:18" ht="15.6" x14ac:dyDescent="0.3">
      <c r="A16" s="6" t="s">
        <v>23</v>
      </c>
      <c r="B16" s="6"/>
      <c r="C16" s="25">
        <f t="shared" ref="C16:N16" si="1">SUM(C9:C14)</f>
        <v>0</v>
      </c>
      <c r="D16" s="25">
        <f t="shared" si="1"/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  <c r="H16" s="25">
        <f t="shared" si="1"/>
        <v>0</v>
      </c>
      <c r="I16" s="25">
        <f t="shared" si="1"/>
        <v>0</v>
      </c>
      <c r="J16" s="25">
        <f t="shared" si="1"/>
        <v>0</v>
      </c>
      <c r="K16" s="25">
        <f t="shared" si="1"/>
        <v>0</v>
      </c>
      <c r="L16" s="25">
        <f t="shared" si="1"/>
        <v>0</v>
      </c>
      <c r="M16" s="25">
        <f t="shared" si="1"/>
        <v>0</v>
      </c>
      <c r="N16" s="25">
        <f t="shared" si="1"/>
        <v>0</v>
      </c>
      <c r="O16" s="28"/>
      <c r="P16" s="25">
        <f>SUM(P9:P14)</f>
        <v>0</v>
      </c>
      <c r="R16" s="21">
        <f>SUM(R9:R15)</f>
        <v>916239</v>
      </c>
    </row>
    <row r="17" spans="1:18" ht="15.6" x14ac:dyDescent="0.3">
      <c r="A17" s="6"/>
      <c r="B17" s="6"/>
      <c r="C17" s="23"/>
      <c r="D17" s="23"/>
      <c r="E17" s="23"/>
      <c r="F17" s="23"/>
      <c r="G17" s="23"/>
      <c r="H17" s="23"/>
      <c r="I17" s="23"/>
      <c r="J17" s="24"/>
      <c r="K17" s="23"/>
      <c r="L17" s="23"/>
      <c r="M17" s="23"/>
      <c r="N17" s="23"/>
      <c r="O17" s="24"/>
      <c r="P17" s="27"/>
    </row>
    <row r="18" spans="1:18" ht="15.6" x14ac:dyDescent="0.3">
      <c r="A18" s="6" t="s">
        <v>24</v>
      </c>
      <c r="B18" s="6"/>
      <c r="C18" s="23"/>
      <c r="D18" s="23"/>
      <c r="E18" s="23"/>
      <c r="F18" s="23"/>
      <c r="G18" s="23"/>
      <c r="H18" s="23"/>
      <c r="I18" s="23"/>
      <c r="J18" s="24"/>
      <c r="K18" s="23"/>
      <c r="L18" s="23"/>
      <c r="M18" s="23"/>
      <c r="N18" s="23"/>
      <c r="O18" s="24"/>
      <c r="P18" s="23"/>
    </row>
    <row r="19" spans="1:18" ht="15.6" x14ac:dyDescent="0.3">
      <c r="A19" s="17" t="s">
        <v>25</v>
      </c>
      <c r="B19" s="6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4"/>
      <c r="P19" s="25">
        <f t="shared" ref="P19:P22" si="2">SUM(C19:N19)</f>
        <v>0</v>
      </c>
      <c r="R19" s="21">
        <v>642000</v>
      </c>
    </row>
    <row r="20" spans="1:18" ht="15.6" x14ac:dyDescent="0.3">
      <c r="A20" s="17" t="s">
        <v>26</v>
      </c>
      <c r="B20" s="6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4"/>
      <c r="P20" s="25">
        <f t="shared" si="2"/>
        <v>0</v>
      </c>
      <c r="R20" s="21">
        <v>22400</v>
      </c>
    </row>
    <row r="21" spans="1:18" ht="15.6" x14ac:dyDescent="0.3">
      <c r="A21" s="17" t="s">
        <v>27</v>
      </c>
      <c r="B21" s="6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4">
        <v>11394</v>
      </c>
      <c r="P21" s="25">
        <f t="shared" si="2"/>
        <v>0</v>
      </c>
      <c r="R21" s="21">
        <v>162200</v>
      </c>
    </row>
    <row r="22" spans="1:18" ht="15.6" x14ac:dyDescent="0.3">
      <c r="A22" s="17" t="s">
        <v>28</v>
      </c>
      <c r="B22" s="6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4"/>
      <c r="P22" s="25">
        <f t="shared" si="2"/>
        <v>0</v>
      </c>
      <c r="R22" s="21">
        <v>90000</v>
      </c>
    </row>
    <row r="23" spans="1:18" ht="16.2" x14ac:dyDescent="0.35">
      <c r="A23" s="29" t="s">
        <v>29</v>
      </c>
      <c r="B23" s="6"/>
      <c r="C23" s="23"/>
      <c r="D23" s="23"/>
      <c r="E23" s="23"/>
      <c r="F23" s="23"/>
      <c r="G23" s="23"/>
      <c r="H23" s="23"/>
      <c r="I23" s="23"/>
      <c r="J23" s="30"/>
      <c r="K23" s="20"/>
      <c r="L23" s="30"/>
      <c r="M23" s="23"/>
      <c r="N23" s="23"/>
      <c r="O23" s="24"/>
      <c r="P23" s="27"/>
      <c r="R23" s="21"/>
    </row>
    <row r="24" spans="1:18" ht="15.6" x14ac:dyDescent="0.3">
      <c r="A24" s="6" t="s">
        <v>30</v>
      </c>
      <c r="B24" s="6"/>
      <c r="C24" s="25">
        <f t="shared" ref="C24:P24" si="3">SUM(C19:C23)</f>
        <v>0</v>
      </c>
      <c r="D24" s="25">
        <f t="shared" si="3"/>
        <v>0</v>
      </c>
      <c r="E24" s="25">
        <f t="shared" si="3"/>
        <v>0</v>
      </c>
      <c r="F24" s="25">
        <f t="shared" si="3"/>
        <v>0</v>
      </c>
      <c r="G24" s="25">
        <f t="shared" si="3"/>
        <v>0</v>
      </c>
      <c r="H24" s="25">
        <f t="shared" si="3"/>
        <v>0</v>
      </c>
      <c r="I24" s="25">
        <f t="shared" si="3"/>
        <v>0</v>
      </c>
      <c r="J24" s="25">
        <f t="shared" si="3"/>
        <v>0</v>
      </c>
      <c r="K24" s="25">
        <f t="shared" si="3"/>
        <v>0</v>
      </c>
      <c r="L24" s="25">
        <f t="shared" si="3"/>
        <v>0</v>
      </c>
      <c r="M24" s="25">
        <f t="shared" si="3"/>
        <v>0</v>
      </c>
      <c r="N24" s="25">
        <f t="shared" si="3"/>
        <v>0</v>
      </c>
      <c r="O24" s="28">
        <f t="shared" si="3"/>
        <v>11394</v>
      </c>
      <c r="P24" s="25">
        <f t="shared" si="3"/>
        <v>0</v>
      </c>
      <c r="R24" s="21">
        <f>SUM(R19:R23)</f>
        <v>916600</v>
      </c>
    </row>
    <row r="25" spans="1:18" ht="15.6" x14ac:dyDescent="0.3">
      <c r="A25" s="6"/>
      <c r="B25" s="6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4"/>
      <c r="P25" s="27"/>
    </row>
    <row r="26" spans="1:18" ht="15.6" x14ac:dyDescent="0.3">
      <c r="A26" s="6" t="s">
        <v>31</v>
      </c>
      <c r="B26" s="6"/>
      <c r="C26" s="25">
        <f t="shared" ref="C26:N26" si="4">C16-C24</f>
        <v>0</v>
      </c>
      <c r="D26" s="25">
        <f t="shared" si="4"/>
        <v>0</v>
      </c>
      <c r="E26" s="25">
        <f t="shared" si="4"/>
        <v>0</v>
      </c>
      <c r="F26" s="25">
        <f t="shared" si="4"/>
        <v>0</v>
      </c>
      <c r="G26" s="25">
        <f t="shared" si="4"/>
        <v>0</v>
      </c>
      <c r="H26" s="25">
        <f t="shared" si="4"/>
        <v>0</v>
      </c>
      <c r="I26" s="25">
        <f t="shared" si="4"/>
        <v>0</v>
      </c>
      <c r="J26" s="25">
        <f t="shared" si="4"/>
        <v>0</v>
      </c>
      <c r="K26" s="25">
        <f t="shared" si="4"/>
        <v>0</v>
      </c>
      <c r="L26" s="25">
        <f t="shared" si="4"/>
        <v>0</v>
      </c>
      <c r="M26" s="25">
        <f t="shared" si="4"/>
        <v>0</v>
      </c>
      <c r="N26" s="25">
        <f t="shared" si="4"/>
        <v>0</v>
      </c>
      <c r="O26" s="28"/>
      <c r="P26" s="25">
        <f>P16-P24</f>
        <v>0</v>
      </c>
    </row>
    <row r="27" spans="1:18" ht="15.6" x14ac:dyDescent="0.3">
      <c r="A27" s="6" t="s">
        <v>32</v>
      </c>
      <c r="B27" s="6"/>
      <c r="C27" s="23">
        <v>154134</v>
      </c>
      <c r="D27" s="23">
        <f t="shared" ref="D27:N27" si="5">C29</f>
        <v>154134</v>
      </c>
      <c r="E27" s="23">
        <f t="shared" si="5"/>
        <v>154134</v>
      </c>
      <c r="F27" s="23">
        <f t="shared" si="5"/>
        <v>154134</v>
      </c>
      <c r="G27" s="23">
        <f t="shared" si="5"/>
        <v>154134</v>
      </c>
      <c r="H27" s="23">
        <f t="shared" si="5"/>
        <v>154134</v>
      </c>
      <c r="I27" s="23">
        <f t="shared" si="5"/>
        <v>154134</v>
      </c>
      <c r="J27" s="23">
        <f t="shared" si="5"/>
        <v>154134</v>
      </c>
      <c r="K27" s="23">
        <f t="shared" si="5"/>
        <v>154134</v>
      </c>
      <c r="L27" s="23">
        <f t="shared" si="5"/>
        <v>154134</v>
      </c>
      <c r="M27" s="23">
        <f t="shared" si="5"/>
        <v>154134</v>
      </c>
      <c r="N27" s="23">
        <f t="shared" si="5"/>
        <v>154134</v>
      </c>
      <c r="O27" s="24"/>
      <c r="P27" s="25">
        <f>C27</f>
        <v>154134</v>
      </c>
    </row>
    <row r="28" spans="1:18" ht="15.6" x14ac:dyDescent="0.3">
      <c r="A28" s="6"/>
      <c r="B28" s="6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4"/>
      <c r="P28" s="27"/>
    </row>
    <row r="29" spans="1:18" ht="16.5" customHeight="1" x14ac:dyDescent="0.3">
      <c r="A29" s="6" t="s">
        <v>33</v>
      </c>
      <c r="B29" s="6"/>
      <c r="C29" s="31">
        <f t="shared" ref="C29:N29" si="6">SUM(C26:C28)</f>
        <v>154134</v>
      </c>
      <c r="D29" s="31">
        <f t="shared" si="6"/>
        <v>154134</v>
      </c>
      <c r="E29" s="31">
        <f t="shared" si="6"/>
        <v>154134</v>
      </c>
      <c r="F29" s="31">
        <f t="shared" si="6"/>
        <v>154134</v>
      </c>
      <c r="G29" s="31">
        <f t="shared" si="6"/>
        <v>154134</v>
      </c>
      <c r="H29" s="31">
        <f t="shared" si="6"/>
        <v>154134</v>
      </c>
      <c r="I29" s="31">
        <f t="shared" si="6"/>
        <v>154134</v>
      </c>
      <c r="J29" s="31">
        <f t="shared" si="6"/>
        <v>154134</v>
      </c>
      <c r="K29" s="31">
        <f t="shared" si="6"/>
        <v>154134</v>
      </c>
      <c r="L29" s="31">
        <f t="shared" si="6"/>
        <v>154134</v>
      </c>
      <c r="M29" s="31">
        <f t="shared" si="6"/>
        <v>154134</v>
      </c>
      <c r="N29" s="31">
        <f t="shared" si="6"/>
        <v>154134</v>
      </c>
      <c r="O29" s="28"/>
      <c r="P29" s="31">
        <f>SUM(P26:P28)</f>
        <v>154134</v>
      </c>
    </row>
    <row r="30" spans="1:18" ht="16.5" customHeight="1" x14ac:dyDescent="0.3">
      <c r="A30" s="6"/>
      <c r="B30" s="6"/>
      <c r="C30" s="6"/>
      <c r="D30" s="6"/>
      <c r="E30" s="6"/>
      <c r="F30" s="6"/>
      <c r="G30" s="6"/>
      <c r="H30" s="15"/>
      <c r="I30" s="6"/>
      <c r="J30" s="6"/>
      <c r="K30" s="6"/>
      <c r="L30" s="6"/>
      <c r="M30" s="6"/>
      <c r="N30" s="6" t="s">
        <v>34</v>
      </c>
      <c r="O30" s="6"/>
      <c r="P30" s="6">
        <v>50000</v>
      </c>
      <c r="Q30" s="32"/>
    </row>
    <row r="31" spans="1:18" ht="15.6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 t="s">
        <v>35</v>
      </c>
      <c r="N31" s="6"/>
      <c r="O31" s="6"/>
      <c r="P31" s="18">
        <f>P29-P30</f>
        <v>104134</v>
      </c>
    </row>
    <row r="32" spans="1:18" ht="16.5" customHeight="1" x14ac:dyDescent="0.35">
      <c r="A32" s="33" t="s">
        <v>36</v>
      </c>
      <c r="B32" s="34"/>
      <c r="C32" s="34"/>
      <c r="D32" s="34"/>
      <c r="E32" s="34"/>
      <c r="F32" s="6"/>
      <c r="G32" s="34"/>
      <c r="H32" s="34"/>
      <c r="I32" s="34"/>
      <c r="J32" s="34"/>
      <c r="K32" s="34"/>
      <c r="L32" s="34"/>
      <c r="M32" s="34"/>
      <c r="N32" s="34"/>
      <c r="O32" s="34"/>
      <c r="P32" s="35" t="e">
        <f>P29/P24</f>
        <v>#DIV/0!</v>
      </c>
      <c r="Q32" s="34"/>
      <c r="R32" s="34"/>
    </row>
    <row r="33" spans="1:16" ht="16.5" customHeight="1" x14ac:dyDescent="0.3">
      <c r="A33" s="6"/>
      <c r="B33" s="6"/>
      <c r="C33" s="6"/>
      <c r="D33" s="6"/>
      <c r="E33" s="6"/>
      <c r="F33" s="6"/>
      <c r="G33" s="6"/>
      <c r="H33" s="34"/>
      <c r="I33" s="6"/>
      <c r="J33" s="6"/>
      <c r="K33" s="6"/>
      <c r="L33" s="6"/>
      <c r="M33" s="6"/>
      <c r="N33" s="6"/>
      <c r="O33" s="6"/>
      <c r="P33" s="6"/>
    </row>
    <row r="34" spans="1:16" ht="15.6" x14ac:dyDescent="0.3">
      <c r="A34" s="6"/>
      <c r="B34" s="6"/>
      <c r="C34" s="6"/>
      <c r="D34" s="6"/>
      <c r="E34" s="6"/>
      <c r="F34" s="3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15.6" x14ac:dyDescent="0.3">
      <c r="A35" s="6"/>
      <c r="B35" s="6"/>
      <c r="C35" s="6"/>
      <c r="D35" s="6"/>
      <c r="E35" s="6"/>
      <c r="F35" s="3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15.6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15.6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R37"/>
  <sheetViews>
    <sheetView workbookViewId="0">
      <pane xSplit="1" topLeftCell="B1" activePane="topRight" state="frozen"/>
      <selection pane="topRight" activeCell="C2" sqref="C2"/>
    </sheetView>
  </sheetViews>
  <sheetFormatPr defaultColWidth="12.6640625" defaultRowHeight="15.75" customHeight="1" x14ac:dyDescent="0.25"/>
  <cols>
    <col min="1" max="1" width="26" customWidth="1"/>
    <col min="2" max="2" width="8" hidden="1" customWidth="1"/>
    <col min="3" max="3" width="11.21875" customWidth="1"/>
    <col min="4" max="5" width="13.44140625" customWidth="1"/>
    <col min="6" max="6" width="12.88671875" customWidth="1"/>
    <col min="7" max="7" width="11.21875" customWidth="1"/>
    <col min="8" max="9" width="13.33203125" customWidth="1"/>
    <col min="10" max="10" width="13.44140625" customWidth="1"/>
    <col min="11" max="11" width="17.6640625" customWidth="1"/>
    <col min="12" max="12" width="14.21875" customWidth="1"/>
    <col min="13" max="13" width="13.33203125" customWidth="1"/>
    <col min="14" max="14" width="13.21875" customWidth="1"/>
    <col min="15" max="15" width="3" hidden="1" customWidth="1"/>
    <col min="16" max="16" width="16.88671875" customWidth="1"/>
    <col min="17" max="17" width="9.77734375" customWidth="1"/>
    <col min="18" max="18" width="14" customWidth="1"/>
  </cols>
  <sheetData>
    <row r="1" spans="1:18" ht="16.5" customHeight="1" x14ac:dyDescent="0.25"/>
    <row r="2" spans="1:18" ht="15.6" x14ac:dyDescent="0.3">
      <c r="A2" s="1" t="s">
        <v>0</v>
      </c>
      <c r="B2" s="2"/>
      <c r="C2" s="3"/>
      <c r="D2" s="3"/>
      <c r="E2" s="3"/>
      <c r="F2" s="4"/>
      <c r="G2" s="5"/>
      <c r="H2" s="6" t="s">
        <v>37</v>
      </c>
      <c r="I2" s="6"/>
    </row>
    <row r="3" spans="1:18" ht="16.5" customHeight="1" x14ac:dyDescent="0.3">
      <c r="A3" s="7"/>
      <c r="B3" s="8"/>
      <c r="C3" s="9"/>
      <c r="D3" s="9"/>
      <c r="E3" s="9"/>
      <c r="F3" s="9"/>
      <c r="G3" s="10"/>
      <c r="H3" s="6"/>
      <c r="I3" s="6"/>
    </row>
    <row r="4" spans="1:18" ht="15.6" x14ac:dyDescent="0.3">
      <c r="A4" s="1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15.6" x14ac:dyDescent="0.3">
      <c r="A5" s="1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13.2" x14ac:dyDescent="0.25">
      <c r="Q6" s="37" t="s">
        <v>38</v>
      </c>
      <c r="R6" s="12" t="s">
        <v>1</v>
      </c>
    </row>
    <row r="7" spans="1:18" ht="15.6" x14ac:dyDescent="0.3">
      <c r="A7" s="13"/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3" t="s">
        <v>13</v>
      </c>
      <c r="O7" s="13"/>
      <c r="P7" s="14" t="s">
        <v>14</v>
      </c>
      <c r="Q7" s="13"/>
      <c r="R7" s="13" t="s">
        <v>39</v>
      </c>
    </row>
    <row r="8" spans="1:18" ht="15.6" x14ac:dyDescent="0.3">
      <c r="A8" s="6" t="s">
        <v>16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6"/>
    </row>
    <row r="9" spans="1:18" ht="15.6" x14ac:dyDescent="0.3">
      <c r="A9" s="17" t="s">
        <v>17</v>
      </c>
      <c r="B9" s="6"/>
      <c r="C9" s="21"/>
      <c r="D9" s="21"/>
      <c r="E9" s="21"/>
      <c r="F9" s="6"/>
      <c r="G9" s="21"/>
      <c r="H9" s="21"/>
      <c r="I9" s="21"/>
      <c r="J9" s="38"/>
      <c r="L9" s="21"/>
      <c r="M9" s="21"/>
      <c r="N9" s="21">
        <v>120720</v>
      </c>
      <c r="O9" s="21"/>
      <c r="P9" s="22">
        <f>SUM(C9:N9)</f>
        <v>120720</v>
      </c>
      <c r="Q9" s="21"/>
      <c r="R9" s="21">
        <v>120720</v>
      </c>
    </row>
    <row r="10" spans="1:18" ht="15.6" x14ac:dyDescent="0.3">
      <c r="A10" s="17" t="s">
        <v>18</v>
      </c>
      <c r="B10" s="6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2">
        <v>-28000</v>
      </c>
      <c r="Q10" s="21"/>
      <c r="R10" s="21">
        <v>-28000</v>
      </c>
    </row>
    <row r="11" spans="1:18" ht="15.6" x14ac:dyDescent="0.3">
      <c r="A11" s="17" t="s">
        <v>19</v>
      </c>
      <c r="B11" s="6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2">
        <v>0</v>
      </c>
      <c r="Q11" s="21"/>
      <c r="R11" s="21">
        <v>0</v>
      </c>
    </row>
    <row r="12" spans="1:18" ht="15.6" x14ac:dyDescent="0.3">
      <c r="A12" s="17" t="s">
        <v>20</v>
      </c>
      <c r="B12" s="6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>
        <v>6000</v>
      </c>
      <c r="O12" s="24"/>
      <c r="P12" s="25">
        <f t="shared" ref="P12:P14" si="0">SUM(C12:N12)</f>
        <v>6000</v>
      </c>
      <c r="Q12" s="21"/>
      <c r="R12" s="21">
        <v>6000</v>
      </c>
    </row>
    <row r="13" spans="1:18" ht="47.25" customHeight="1" x14ac:dyDescent="0.3">
      <c r="A13" s="26" t="s">
        <v>40</v>
      </c>
      <c r="B13" s="6"/>
      <c r="C13" s="24">
        <v>792</v>
      </c>
      <c r="D13" s="24">
        <v>792</v>
      </c>
      <c r="E13" s="24">
        <v>792</v>
      </c>
      <c r="F13" s="24">
        <v>792</v>
      </c>
      <c r="G13" s="24">
        <v>792</v>
      </c>
      <c r="H13" s="24">
        <v>792</v>
      </c>
      <c r="I13" s="24">
        <v>792</v>
      </c>
      <c r="J13" s="24">
        <v>792</v>
      </c>
      <c r="K13" s="24">
        <v>792</v>
      </c>
      <c r="L13" s="24">
        <v>792</v>
      </c>
      <c r="M13" s="24">
        <v>792</v>
      </c>
      <c r="N13" s="24">
        <v>792</v>
      </c>
      <c r="O13" s="24"/>
      <c r="P13" s="25">
        <f t="shared" si="0"/>
        <v>9504</v>
      </c>
      <c r="Q13" s="21"/>
      <c r="R13" s="21">
        <v>9504</v>
      </c>
    </row>
    <row r="14" spans="1:18" ht="15.6" x14ac:dyDescent="0.3">
      <c r="A14" s="17" t="s">
        <v>22</v>
      </c>
      <c r="B14" s="6"/>
      <c r="C14" s="24">
        <v>150</v>
      </c>
      <c r="D14" s="24">
        <v>150</v>
      </c>
      <c r="E14" s="24">
        <v>150</v>
      </c>
      <c r="F14" s="24">
        <v>150</v>
      </c>
      <c r="G14" s="24">
        <v>150</v>
      </c>
      <c r="H14" s="24">
        <v>150</v>
      </c>
      <c r="I14" s="24">
        <v>150</v>
      </c>
      <c r="J14" s="24">
        <v>150</v>
      </c>
      <c r="K14" s="24">
        <v>150</v>
      </c>
      <c r="L14" s="24">
        <v>150</v>
      </c>
      <c r="M14" s="24">
        <v>150</v>
      </c>
      <c r="N14" s="24">
        <v>150</v>
      </c>
      <c r="O14" s="24">
        <v>2100</v>
      </c>
      <c r="P14" s="25">
        <f t="shared" si="0"/>
        <v>1800</v>
      </c>
      <c r="Q14" s="21"/>
      <c r="R14" s="21">
        <v>1800</v>
      </c>
    </row>
    <row r="15" spans="1:18" ht="15.6" x14ac:dyDescent="0.3">
      <c r="A15" s="6"/>
      <c r="B15" s="6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7"/>
      <c r="R15" s="21"/>
    </row>
    <row r="16" spans="1:18" ht="15.6" x14ac:dyDescent="0.3">
      <c r="A16" s="6" t="s">
        <v>23</v>
      </c>
      <c r="B16" s="6"/>
      <c r="C16" s="28">
        <f t="shared" ref="C16:N16" si="1">SUM(C9:C14)</f>
        <v>942</v>
      </c>
      <c r="D16" s="28">
        <f t="shared" si="1"/>
        <v>942</v>
      </c>
      <c r="E16" s="28">
        <f t="shared" si="1"/>
        <v>942</v>
      </c>
      <c r="F16" s="28">
        <f t="shared" si="1"/>
        <v>942</v>
      </c>
      <c r="G16" s="28">
        <f t="shared" si="1"/>
        <v>942</v>
      </c>
      <c r="H16" s="28">
        <f t="shared" si="1"/>
        <v>942</v>
      </c>
      <c r="I16" s="28">
        <f t="shared" si="1"/>
        <v>942</v>
      </c>
      <c r="J16" s="28">
        <f t="shared" si="1"/>
        <v>942</v>
      </c>
      <c r="K16" s="28">
        <f t="shared" si="1"/>
        <v>942</v>
      </c>
      <c r="L16" s="28">
        <f t="shared" si="1"/>
        <v>942</v>
      </c>
      <c r="M16" s="28">
        <f t="shared" si="1"/>
        <v>942</v>
      </c>
      <c r="N16" s="28">
        <f t="shared" si="1"/>
        <v>127662</v>
      </c>
      <c r="O16" s="28"/>
      <c r="P16" s="25">
        <f>SUM(P9:P14)</f>
        <v>110024</v>
      </c>
      <c r="R16" s="21">
        <f>SUM(R9:R15)</f>
        <v>110024</v>
      </c>
    </row>
    <row r="17" spans="1:18" ht="15.6" x14ac:dyDescent="0.3">
      <c r="A17" s="6"/>
      <c r="B17" s="6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7"/>
    </row>
    <row r="18" spans="1:18" ht="15.6" x14ac:dyDescent="0.3">
      <c r="A18" s="6" t="s">
        <v>24</v>
      </c>
      <c r="B18" s="6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3"/>
    </row>
    <row r="19" spans="1:18" ht="15.6" x14ac:dyDescent="0.3">
      <c r="A19" s="17" t="s">
        <v>25</v>
      </c>
      <c r="B19" s="6"/>
      <c r="C19" s="24">
        <v>5231</v>
      </c>
      <c r="D19" s="24">
        <v>5231</v>
      </c>
      <c r="E19" s="24">
        <v>5231</v>
      </c>
      <c r="F19" s="24">
        <v>5231</v>
      </c>
      <c r="G19" s="24">
        <v>7845</v>
      </c>
      <c r="H19" s="24">
        <v>5231</v>
      </c>
      <c r="I19" s="24">
        <v>5231</v>
      </c>
      <c r="J19" s="24">
        <v>5231</v>
      </c>
      <c r="K19" s="24">
        <v>5231</v>
      </c>
      <c r="L19" s="24">
        <v>7845</v>
      </c>
      <c r="M19" s="24">
        <v>5231</v>
      </c>
      <c r="N19" s="24">
        <v>5231</v>
      </c>
      <c r="O19" s="24"/>
      <c r="P19" s="25">
        <f t="shared" ref="P19:P22" si="2">SUM(C19:N19)</f>
        <v>68000</v>
      </c>
      <c r="R19" s="21">
        <v>68000</v>
      </c>
    </row>
    <row r="20" spans="1:18" ht="15.6" x14ac:dyDescent="0.3">
      <c r="A20" s="17" t="s">
        <v>26</v>
      </c>
      <c r="B20" s="6"/>
      <c r="C20" s="24">
        <v>335</v>
      </c>
      <c r="D20" s="24">
        <v>335</v>
      </c>
      <c r="E20" s="24">
        <v>335</v>
      </c>
      <c r="F20" s="24">
        <v>335</v>
      </c>
      <c r="G20" s="24">
        <v>335</v>
      </c>
      <c r="H20" s="24">
        <v>335</v>
      </c>
      <c r="I20" s="24">
        <v>335</v>
      </c>
      <c r="J20" s="24">
        <v>335</v>
      </c>
      <c r="K20" s="24">
        <v>335</v>
      </c>
      <c r="L20" s="24">
        <v>335</v>
      </c>
      <c r="M20" s="24">
        <v>335</v>
      </c>
      <c r="N20" s="24">
        <v>335</v>
      </c>
      <c r="O20" s="24"/>
      <c r="P20" s="25">
        <f t="shared" si="2"/>
        <v>4020</v>
      </c>
      <c r="R20" s="21">
        <v>4024</v>
      </c>
    </row>
    <row r="21" spans="1:18" ht="15.6" x14ac:dyDescent="0.3">
      <c r="A21" s="17" t="s">
        <v>27</v>
      </c>
      <c r="B21" s="6"/>
      <c r="C21" s="24">
        <v>2085</v>
      </c>
      <c r="D21" s="24">
        <v>2085</v>
      </c>
      <c r="E21" s="24">
        <v>2085</v>
      </c>
      <c r="F21" s="24">
        <v>2085</v>
      </c>
      <c r="G21" s="24">
        <v>2085</v>
      </c>
      <c r="H21" s="24">
        <v>7065</v>
      </c>
      <c r="I21" s="24">
        <v>2085</v>
      </c>
      <c r="J21" s="24">
        <v>2085</v>
      </c>
      <c r="K21" s="24">
        <v>2085</v>
      </c>
      <c r="L21" s="24">
        <v>2085</v>
      </c>
      <c r="M21" s="24">
        <v>2085</v>
      </c>
      <c r="N21" s="24">
        <v>2085</v>
      </c>
      <c r="O21" s="24">
        <v>11394</v>
      </c>
      <c r="P21" s="25">
        <f t="shared" si="2"/>
        <v>30000</v>
      </c>
      <c r="R21" s="21">
        <v>30000</v>
      </c>
    </row>
    <row r="22" spans="1:18" ht="15.6" x14ac:dyDescent="0.3">
      <c r="A22" s="17" t="s">
        <v>28</v>
      </c>
      <c r="B22" s="6"/>
      <c r="C22" s="24">
        <v>667</v>
      </c>
      <c r="D22" s="24">
        <v>667</v>
      </c>
      <c r="E22" s="24">
        <v>667</v>
      </c>
      <c r="F22" s="24">
        <v>667</v>
      </c>
      <c r="G22" s="24">
        <v>667</v>
      </c>
      <c r="H22" s="24">
        <v>667</v>
      </c>
      <c r="I22" s="24">
        <v>667</v>
      </c>
      <c r="J22" s="24">
        <v>667</v>
      </c>
      <c r="K22" s="24">
        <v>667</v>
      </c>
      <c r="L22" s="24">
        <v>667</v>
      </c>
      <c r="M22" s="24">
        <v>667</v>
      </c>
      <c r="N22" s="24">
        <v>667</v>
      </c>
      <c r="O22" s="24"/>
      <c r="P22" s="25">
        <f t="shared" si="2"/>
        <v>8004</v>
      </c>
      <c r="R22" s="21">
        <v>8000</v>
      </c>
    </row>
    <row r="23" spans="1:18" ht="16.2" x14ac:dyDescent="0.35">
      <c r="A23" s="29" t="s">
        <v>29</v>
      </c>
      <c r="B23" s="6"/>
      <c r="C23" s="24"/>
      <c r="D23" s="24"/>
      <c r="E23" s="24"/>
      <c r="F23" s="24"/>
      <c r="G23" s="24"/>
      <c r="H23" s="24"/>
      <c r="I23" s="24"/>
      <c r="J23" s="39"/>
      <c r="L23" s="39"/>
      <c r="M23" s="24"/>
      <c r="N23" s="24"/>
      <c r="O23" s="24"/>
      <c r="P23" s="27"/>
      <c r="R23" s="21"/>
    </row>
    <row r="24" spans="1:18" ht="15.6" x14ac:dyDescent="0.3">
      <c r="A24" s="6" t="s">
        <v>30</v>
      </c>
      <c r="B24" s="6"/>
      <c r="C24" s="28">
        <f t="shared" ref="C24:P24" si="3">SUM(C19:C23)</f>
        <v>8318</v>
      </c>
      <c r="D24" s="28">
        <f t="shared" si="3"/>
        <v>8318</v>
      </c>
      <c r="E24" s="28">
        <f t="shared" si="3"/>
        <v>8318</v>
      </c>
      <c r="F24" s="28">
        <f t="shared" si="3"/>
        <v>8318</v>
      </c>
      <c r="G24" s="28">
        <f t="shared" si="3"/>
        <v>10932</v>
      </c>
      <c r="H24" s="28">
        <f t="shared" si="3"/>
        <v>13298</v>
      </c>
      <c r="I24" s="28">
        <f t="shared" si="3"/>
        <v>8318</v>
      </c>
      <c r="J24" s="28">
        <f t="shared" si="3"/>
        <v>8318</v>
      </c>
      <c r="K24" s="28">
        <f t="shared" si="3"/>
        <v>8318</v>
      </c>
      <c r="L24" s="28">
        <f t="shared" si="3"/>
        <v>10932</v>
      </c>
      <c r="M24" s="28">
        <f t="shared" si="3"/>
        <v>8318</v>
      </c>
      <c r="N24" s="28">
        <f t="shared" si="3"/>
        <v>8318</v>
      </c>
      <c r="O24" s="28">
        <f t="shared" si="3"/>
        <v>11394</v>
      </c>
      <c r="P24" s="25">
        <f t="shared" si="3"/>
        <v>110024</v>
      </c>
      <c r="R24" s="21">
        <f>SUM(R19:R23)</f>
        <v>110024</v>
      </c>
    </row>
    <row r="25" spans="1:18" ht="15.6" x14ac:dyDescent="0.3">
      <c r="A25" s="6"/>
      <c r="B25" s="6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7"/>
    </row>
    <row r="26" spans="1:18" ht="15.6" x14ac:dyDescent="0.3">
      <c r="A26" s="6" t="s">
        <v>31</v>
      </c>
      <c r="B26" s="6"/>
      <c r="C26" s="28">
        <f t="shared" ref="C26:N26" si="4">C16-C24</f>
        <v>-7376</v>
      </c>
      <c r="D26" s="28">
        <f t="shared" si="4"/>
        <v>-7376</v>
      </c>
      <c r="E26" s="28">
        <f t="shared" si="4"/>
        <v>-7376</v>
      </c>
      <c r="F26" s="28">
        <f t="shared" si="4"/>
        <v>-7376</v>
      </c>
      <c r="G26" s="28">
        <f t="shared" si="4"/>
        <v>-9990</v>
      </c>
      <c r="H26" s="28">
        <f t="shared" si="4"/>
        <v>-12356</v>
      </c>
      <c r="I26" s="28">
        <f t="shared" si="4"/>
        <v>-7376</v>
      </c>
      <c r="J26" s="28">
        <f t="shared" si="4"/>
        <v>-7376</v>
      </c>
      <c r="K26" s="28">
        <f t="shared" si="4"/>
        <v>-7376</v>
      </c>
      <c r="L26" s="28">
        <f t="shared" si="4"/>
        <v>-9990</v>
      </c>
      <c r="M26" s="28">
        <f t="shared" si="4"/>
        <v>-7376</v>
      </c>
      <c r="N26" s="28">
        <f t="shared" si="4"/>
        <v>119344</v>
      </c>
      <c r="O26" s="28"/>
      <c r="P26" s="25">
        <f>P16-P24</f>
        <v>0</v>
      </c>
    </row>
    <row r="27" spans="1:18" ht="15.6" x14ac:dyDescent="0.3">
      <c r="A27" s="6" t="s">
        <v>32</v>
      </c>
      <c r="B27" s="6"/>
      <c r="C27" s="24">
        <v>90000</v>
      </c>
      <c r="D27" s="24">
        <f t="shared" ref="D27:N27" si="5">C29</f>
        <v>82624</v>
      </c>
      <c r="E27" s="24">
        <f t="shared" si="5"/>
        <v>75248</v>
      </c>
      <c r="F27" s="24">
        <f t="shared" si="5"/>
        <v>67872</v>
      </c>
      <c r="G27" s="24">
        <f t="shared" si="5"/>
        <v>60496</v>
      </c>
      <c r="H27" s="24">
        <f t="shared" si="5"/>
        <v>50506</v>
      </c>
      <c r="I27" s="24">
        <f t="shared" si="5"/>
        <v>38150</v>
      </c>
      <c r="J27" s="24">
        <f t="shared" si="5"/>
        <v>30774</v>
      </c>
      <c r="K27" s="24">
        <f t="shared" si="5"/>
        <v>23398</v>
      </c>
      <c r="L27" s="24">
        <f t="shared" si="5"/>
        <v>16022</v>
      </c>
      <c r="M27" s="24">
        <f t="shared" si="5"/>
        <v>6032</v>
      </c>
      <c r="N27" s="24">
        <f t="shared" si="5"/>
        <v>-1344</v>
      </c>
      <c r="O27" s="24"/>
      <c r="P27" s="25">
        <f>C27</f>
        <v>90000</v>
      </c>
    </row>
    <row r="28" spans="1:18" ht="15.6" x14ac:dyDescent="0.3">
      <c r="A28" s="6"/>
      <c r="B28" s="6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7"/>
    </row>
    <row r="29" spans="1:18" ht="16.5" customHeight="1" x14ac:dyDescent="0.3">
      <c r="A29" s="6" t="s">
        <v>33</v>
      </c>
      <c r="B29" s="6"/>
      <c r="C29" s="40">
        <f t="shared" ref="C29:N29" si="6">SUM(C26:C28)</f>
        <v>82624</v>
      </c>
      <c r="D29" s="40">
        <f t="shared" si="6"/>
        <v>75248</v>
      </c>
      <c r="E29" s="40">
        <f t="shared" si="6"/>
        <v>67872</v>
      </c>
      <c r="F29" s="40">
        <f t="shared" si="6"/>
        <v>60496</v>
      </c>
      <c r="G29" s="40">
        <f t="shared" si="6"/>
        <v>50506</v>
      </c>
      <c r="H29" s="40">
        <f t="shared" si="6"/>
        <v>38150</v>
      </c>
      <c r="I29" s="40">
        <f t="shared" si="6"/>
        <v>30774</v>
      </c>
      <c r="J29" s="40">
        <f t="shared" si="6"/>
        <v>23398</v>
      </c>
      <c r="K29" s="40">
        <f t="shared" si="6"/>
        <v>16022</v>
      </c>
      <c r="L29" s="40">
        <f t="shared" si="6"/>
        <v>6032</v>
      </c>
      <c r="M29" s="40">
        <f t="shared" si="6"/>
        <v>-1344</v>
      </c>
      <c r="N29" s="40">
        <f t="shared" si="6"/>
        <v>118000</v>
      </c>
      <c r="O29" s="28"/>
      <c r="P29" s="31">
        <f>SUM(P26:P28)</f>
        <v>90000</v>
      </c>
    </row>
    <row r="30" spans="1:18" ht="16.5" customHeight="1" x14ac:dyDescent="0.3">
      <c r="A30" s="6"/>
      <c r="B30" s="6"/>
      <c r="C30" s="6"/>
      <c r="D30" s="6"/>
      <c r="E30" s="6"/>
      <c r="F30" s="6"/>
      <c r="G30" s="6"/>
      <c r="H30" s="15"/>
      <c r="I30" s="6"/>
      <c r="J30" s="6"/>
      <c r="K30" s="6"/>
      <c r="L30" s="6"/>
      <c r="M30" s="6"/>
      <c r="N30" s="6" t="s">
        <v>34</v>
      </c>
      <c r="O30" s="6"/>
      <c r="P30" s="6">
        <v>0</v>
      </c>
      <c r="Q30" s="32"/>
    </row>
    <row r="31" spans="1:18" ht="15.6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 t="s">
        <v>41</v>
      </c>
      <c r="N31" s="6"/>
      <c r="O31" s="6"/>
      <c r="P31" s="18">
        <f>P29-P30</f>
        <v>90000</v>
      </c>
    </row>
    <row r="32" spans="1:18" ht="16.5" customHeight="1" x14ac:dyDescent="0.35">
      <c r="A32" s="33" t="s">
        <v>36</v>
      </c>
      <c r="B32" s="34"/>
      <c r="C32" s="34"/>
      <c r="D32" s="34"/>
      <c r="E32" s="34"/>
      <c r="F32" s="6"/>
      <c r="G32" s="34"/>
      <c r="H32" s="34"/>
      <c r="I32" s="34"/>
      <c r="J32" s="34"/>
      <c r="K32" s="34"/>
      <c r="L32" s="34"/>
      <c r="M32" s="34"/>
      <c r="N32" s="34"/>
      <c r="O32" s="34"/>
      <c r="P32" s="35">
        <f>P29/P24</f>
        <v>0.81800334472478731</v>
      </c>
      <c r="Q32" s="34"/>
      <c r="R32" s="34"/>
    </row>
    <row r="33" spans="1:16" ht="16.5" customHeight="1" x14ac:dyDescent="0.3">
      <c r="A33" s="6"/>
      <c r="B33" s="6"/>
      <c r="C33" s="6"/>
      <c r="D33" s="6"/>
      <c r="E33" s="6"/>
      <c r="F33" s="6"/>
      <c r="G33" s="6"/>
      <c r="H33" s="34"/>
      <c r="I33" s="6"/>
      <c r="J33" s="6"/>
      <c r="K33" s="6"/>
      <c r="L33" s="6"/>
      <c r="M33" s="6"/>
      <c r="N33" s="6"/>
      <c r="O33" s="6"/>
      <c r="P33" s="6"/>
    </row>
    <row r="34" spans="1:16" ht="15.6" x14ac:dyDescent="0.3">
      <c r="A34" s="6"/>
      <c r="B34" s="6"/>
      <c r="C34" s="6"/>
      <c r="D34" s="6"/>
      <c r="E34" s="6"/>
      <c r="F34" s="3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15.6" x14ac:dyDescent="0.3">
      <c r="A35" s="6"/>
      <c r="B35" s="6"/>
      <c r="C35" s="6"/>
      <c r="D35" s="6"/>
      <c r="E35" s="6"/>
      <c r="F35" s="3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15.6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15.6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R37"/>
  <sheetViews>
    <sheetView workbookViewId="0">
      <pane xSplit="1" topLeftCell="B1" activePane="topRight" state="frozen"/>
      <selection pane="topRight" activeCell="C2" sqref="C2"/>
    </sheetView>
  </sheetViews>
  <sheetFormatPr defaultColWidth="12.6640625" defaultRowHeight="15.75" customHeight="1" x14ac:dyDescent="0.25"/>
  <cols>
    <col min="1" max="1" width="26" customWidth="1"/>
    <col min="2" max="2" width="8" hidden="1" customWidth="1"/>
    <col min="3" max="3" width="11.21875" customWidth="1"/>
    <col min="4" max="5" width="13.44140625" customWidth="1"/>
    <col min="6" max="6" width="12.88671875" customWidth="1"/>
    <col min="7" max="7" width="11.21875" customWidth="1"/>
    <col min="8" max="9" width="13.33203125" customWidth="1"/>
    <col min="10" max="10" width="13.44140625" customWidth="1"/>
    <col min="11" max="11" width="17.6640625" customWidth="1"/>
    <col min="12" max="12" width="14.21875" customWidth="1"/>
    <col min="13" max="13" width="13.33203125" customWidth="1"/>
    <col min="14" max="14" width="13.21875" customWidth="1"/>
    <col min="15" max="15" width="3" hidden="1" customWidth="1"/>
    <col min="16" max="16" width="16.88671875" customWidth="1"/>
    <col min="17" max="17" width="9.77734375" customWidth="1"/>
    <col min="18" max="18" width="14" customWidth="1"/>
  </cols>
  <sheetData>
    <row r="1" spans="1:18" ht="16.5" customHeight="1" x14ac:dyDescent="0.25"/>
    <row r="2" spans="1:18" ht="15.6" x14ac:dyDescent="0.3">
      <c r="A2" s="1" t="s">
        <v>0</v>
      </c>
      <c r="B2" s="2"/>
      <c r="C2" s="3"/>
      <c r="D2" s="3"/>
      <c r="E2" s="3"/>
      <c r="F2" s="4"/>
      <c r="G2" s="5"/>
      <c r="H2" s="6" t="s">
        <v>42</v>
      </c>
      <c r="I2" s="6"/>
    </row>
    <row r="3" spans="1:18" ht="16.5" customHeight="1" x14ac:dyDescent="0.3">
      <c r="A3" s="7"/>
      <c r="B3" s="8"/>
      <c r="C3" s="9"/>
      <c r="D3" s="9"/>
      <c r="E3" s="9"/>
      <c r="F3" s="9"/>
      <c r="G3" s="10"/>
      <c r="H3" s="6"/>
      <c r="I3" s="6"/>
    </row>
    <row r="4" spans="1:18" ht="15.6" x14ac:dyDescent="0.3">
      <c r="A4" s="1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15.6" x14ac:dyDescent="0.3">
      <c r="A5" s="1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13.2" x14ac:dyDescent="0.25">
      <c r="R6" s="12" t="s">
        <v>1</v>
      </c>
    </row>
    <row r="7" spans="1:18" ht="15.6" x14ac:dyDescent="0.3">
      <c r="A7" s="13"/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3" t="s">
        <v>13</v>
      </c>
      <c r="O7" s="13"/>
      <c r="P7" s="14" t="s">
        <v>14</v>
      </c>
      <c r="Q7" s="13"/>
      <c r="R7" s="13" t="s">
        <v>43</v>
      </c>
    </row>
    <row r="8" spans="1:18" ht="15.6" x14ac:dyDescent="0.3">
      <c r="A8" s="6" t="s">
        <v>16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6"/>
    </row>
    <row r="9" spans="1:18" ht="15.6" x14ac:dyDescent="0.3">
      <c r="A9" s="17" t="s">
        <v>17</v>
      </c>
      <c r="B9" s="6"/>
      <c r="C9" s="21"/>
      <c r="D9" s="21"/>
      <c r="E9" s="21"/>
      <c r="F9" s="6"/>
      <c r="G9" s="21"/>
      <c r="H9" s="21"/>
      <c r="I9" s="21"/>
      <c r="J9" s="38"/>
      <c r="L9" s="21"/>
      <c r="M9" s="21"/>
      <c r="N9" s="21">
        <v>120720</v>
      </c>
      <c r="O9" s="21"/>
      <c r="P9" s="22">
        <f>SUM(C9:N9)</f>
        <v>120720</v>
      </c>
      <c r="Q9" s="21"/>
      <c r="R9" s="21">
        <v>120720</v>
      </c>
    </row>
    <row r="10" spans="1:18" ht="15.6" x14ac:dyDescent="0.3">
      <c r="A10" s="17" t="s">
        <v>18</v>
      </c>
      <c r="B10" s="6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2">
        <v>-28000</v>
      </c>
      <c r="Q10" s="21"/>
      <c r="R10" s="21">
        <v>-28000</v>
      </c>
    </row>
    <row r="11" spans="1:18" ht="15.6" x14ac:dyDescent="0.3">
      <c r="A11" s="17" t="s">
        <v>19</v>
      </c>
      <c r="B11" s="6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2">
        <v>0</v>
      </c>
      <c r="Q11" s="21"/>
      <c r="R11" s="21">
        <v>0</v>
      </c>
    </row>
    <row r="12" spans="1:18" ht="15.6" x14ac:dyDescent="0.3">
      <c r="A12" s="17" t="s">
        <v>20</v>
      </c>
      <c r="B12" s="6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>
        <v>6000</v>
      </c>
      <c r="O12" s="24"/>
      <c r="P12" s="25">
        <f t="shared" ref="P12:P14" si="0">SUM(C12:N12)</f>
        <v>6000</v>
      </c>
      <c r="Q12" s="21"/>
      <c r="R12" s="21">
        <v>6000</v>
      </c>
    </row>
    <row r="13" spans="1:18" ht="47.25" customHeight="1" x14ac:dyDescent="0.3">
      <c r="A13" s="26" t="s">
        <v>40</v>
      </c>
      <c r="B13" s="6"/>
      <c r="C13" s="24">
        <v>792</v>
      </c>
      <c r="D13" s="24">
        <v>792</v>
      </c>
      <c r="E13" s="24">
        <v>792</v>
      </c>
      <c r="F13" s="24">
        <v>792</v>
      </c>
      <c r="G13" s="24">
        <v>792</v>
      </c>
      <c r="H13" s="24">
        <v>792</v>
      </c>
      <c r="I13" s="24">
        <v>792</v>
      </c>
      <c r="J13" s="24">
        <v>792</v>
      </c>
      <c r="K13" s="24">
        <v>792</v>
      </c>
      <c r="L13" s="24">
        <v>792</v>
      </c>
      <c r="M13" s="24">
        <v>792</v>
      </c>
      <c r="N13" s="24">
        <v>792</v>
      </c>
      <c r="O13" s="24"/>
      <c r="P13" s="25">
        <f t="shared" si="0"/>
        <v>9504</v>
      </c>
      <c r="Q13" s="21"/>
      <c r="R13" s="21">
        <v>9504</v>
      </c>
    </row>
    <row r="14" spans="1:18" ht="15.6" x14ac:dyDescent="0.3">
      <c r="A14" s="17" t="s">
        <v>22</v>
      </c>
      <c r="B14" s="6"/>
      <c r="C14" s="24">
        <v>150</v>
      </c>
      <c r="D14" s="24">
        <v>150</v>
      </c>
      <c r="E14" s="24">
        <v>150</v>
      </c>
      <c r="F14" s="24">
        <v>150</v>
      </c>
      <c r="G14" s="24">
        <v>150</v>
      </c>
      <c r="H14" s="24">
        <v>150</v>
      </c>
      <c r="I14" s="24">
        <v>150</v>
      </c>
      <c r="J14" s="24">
        <v>150</v>
      </c>
      <c r="K14" s="24">
        <v>150</v>
      </c>
      <c r="L14" s="24">
        <v>150</v>
      </c>
      <c r="M14" s="24">
        <v>150</v>
      </c>
      <c r="N14" s="24">
        <v>150</v>
      </c>
      <c r="O14" s="24">
        <v>2100</v>
      </c>
      <c r="P14" s="25">
        <f t="shared" si="0"/>
        <v>1800</v>
      </c>
      <c r="Q14" s="21"/>
      <c r="R14" s="21">
        <v>1800</v>
      </c>
    </row>
    <row r="15" spans="1:18" ht="15.6" x14ac:dyDescent="0.3">
      <c r="A15" s="6"/>
      <c r="B15" s="6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7"/>
    </row>
    <row r="16" spans="1:18" ht="15.6" x14ac:dyDescent="0.3">
      <c r="A16" s="6" t="s">
        <v>23</v>
      </c>
      <c r="B16" s="6"/>
      <c r="C16" s="28">
        <f t="shared" ref="C16:N16" si="1">SUM(C9:C14)</f>
        <v>942</v>
      </c>
      <c r="D16" s="28">
        <f t="shared" si="1"/>
        <v>942</v>
      </c>
      <c r="E16" s="28">
        <f t="shared" si="1"/>
        <v>942</v>
      </c>
      <c r="F16" s="28">
        <f t="shared" si="1"/>
        <v>942</v>
      </c>
      <c r="G16" s="28">
        <f t="shared" si="1"/>
        <v>942</v>
      </c>
      <c r="H16" s="28">
        <f t="shared" si="1"/>
        <v>942</v>
      </c>
      <c r="I16" s="28">
        <f t="shared" si="1"/>
        <v>942</v>
      </c>
      <c r="J16" s="28">
        <f t="shared" si="1"/>
        <v>942</v>
      </c>
      <c r="K16" s="28">
        <f t="shared" si="1"/>
        <v>942</v>
      </c>
      <c r="L16" s="28">
        <f t="shared" si="1"/>
        <v>942</v>
      </c>
      <c r="M16" s="28">
        <f t="shared" si="1"/>
        <v>942</v>
      </c>
      <c r="N16" s="28">
        <f t="shared" si="1"/>
        <v>127662</v>
      </c>
      <c r="O16" s="28"/>
      <c r="P16" s="25">
        <f>SUM(P9:P14)</f>
        <v>110024</v>
      </c>
      <c r="R16" s="41">
        <f>SUM(R9:R15)</f>
        <v>110024</v>
      </c>
    </row>
    <row r="17" spans="1:18" ht="15.6" x14ac:dyDescent="0.3">
      <c r="A17" s="6"/>
      <c r="B17" s="6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7"/>
    </row>
    <row r="18" spans="1:18" ht="15.6" x14ac:dyDescent="0.3">
      <c r="A18" s="6" t="s">
        <v>24</v>
      </c>
      <c r="B18" s="6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3"/>
    </row>
    <row r="19" spans="1:18" ht="15.6" x14ac:dyDescent="0.3">
      <c r="A19" s="17" t="s">
        <v>25</v>
      </c>
      <c r="B19" s="6"/>
      <c r="C19" s="24">
        <v>5846</v>
      </c>
      <c r="D19" s="24">
        <v>5846</v>
      </c>
      <c r="E19" s="24">
        <v>5846</v>
      </c>
      <c r="F19" s="24">
        <v>5846</v>
      </c>
      <c r="G19" s="24">
        <v>8770</v>
      </c>
      <c r="H19" s="24">
        <v>5846</v>
      </c>
      <c r="I19" s="24">
        <v>5846</v>
      </c>
      <c r="J19" s="24">
        <v>5846</v>
      </c>
      <c r="K19" s="24">
        <v>5846</v>
      </c>
      <c r="L19" s="24">
        <v>8770</v>
      </c>
      <c r="M19" s="24">
        <v>5846</v>
      </c>
      <c r="N19" s="24">
        <v>5846</v>
      </c>
      <c r="O19" s="24"/>
      <c r="P19" s="25">
        <f t="shared" ref="P19:P22" si="2">SUM(C19:N19)</f>
        <v>76000</v>
      </c>
      <c r="R19" s="37">
        <v>76000</v>
      </c>
    </row>
    <row r="20" spans="1:18" ht="15.6" x14ac:dyDescent="0.3">
      <c r="A20" s="17" t="s">
        <v>26</v>
      </c>
      <c r="B20" s="6"/>
      <c r="C20" s="24">
        <v>670</v>
      </c>
      <c r="D20" s="24">
        <v>666</v>
      </c>
      <c r="E20" s="24">
        <v>666</v>
      </c>
      <c r="F20" s="24">
        <v>666</v>
      </c>
      <c r="G20" s="24">
        <v>666</v>
      </c>
      <c r="H20" s="24">
        <v>666</v>
      </c>
      <c r="I20" s="24">
        <v>670</v>
      </c>
      <c r="J20" s="24">
        <v>666</v>
      </c>
      <c r="K20" s="24">
        <v>666</v>
      </c>
      <c r="L20" s="24">
        <v>666</v>
      </c>
      <c r="M20" s="24">
        <v>666</v>
      </c>
      <c r="N20" s="24">
        <v>666</v>
      </c>
      <c r="O20" s="24"/>
      <c r="P20" s="25">
        <f t="shared" si="2"/>
        <v>8000</v>
      </c>
      <c r="R20" s="37">
        <v>8000</v>
      </c>
    </row>
    <row r="21" spans="1:18" ht="15.6" x14ac:dyDescent="0.3">
      <c r="A21" s="17" t="s">
        <v>27</v>
      </c>
      <c r="B21" s="6"/>
      <c r="C21" s="24">
        <v>2750</v>
      </c>
      <c r="D21" s="24">
        <v>2750</v>
      </c>
      <c r="E21" s="24">
        <v>2750</v>
      </c>
      <c r="F21" s="24">
        <v>2750</v>
      </c>
      <c r="G21" s="24">
        <v>2750</v>
      </c>
      <c r="H21" s="24">
        <v>7750</v>
      </c>
      <c r="I21" s="24">
        <v>2750</v>
      </c>
      <c r="J21" s="24">
        <v>2750</v>
      </c>
      <c r="K21" s="24">
        <v>2750</v>
      </c>
      <c r="L21" s="24">
        <v>2750</v>
      </c>
      <c r="M21" s="24">
        <v>2750</v>
      </c>
      <c r="N21" s="24">
        <v>2750</v>
      </c>
      <c r="O21" s="24">
        <v>11394</v>
      </c>
      <c r="P21" s="25">
        <f t="shared" si="2"/>
        <v>38000</v>
      </c>
      <c r="R21" s="37">
        <v>38000</v>
      </c>
    </row>
    <row r="22" spans="1:18" ht="15.6" x14ac:dyDescent="0.3">
      <c r="A22" s="17" t="s">
        <v>28</v>
      </c>
      <c r="B22" s="6"/>
      <c r="C22" s="24">
        <v>750</v>
      </c>
      <c r="D22" s="24">
        <v>750</v>
      </c>
      <c r="E22" s="24">
        <v>750</v>
      </c>
      <c r="F22" s="24">
        <v>750</v>
      </c>
      <c r="G22" s="24">
        <v>750</v>
      </c>
      <c r="H22" s="24">
        <v>750</v>
      </c>
      <c r="I22" s="24">
        <v>750</v>
      </c>
      <c r="J22" s="24">
        <v>750</v>
      </c>
      <c r="K22" s="24">
        <v>750</v>
      </c>
      <c r="L22" s="24">
        <v>750</v>
      </c>
      <c r="M22" s="24">
        <v>750</v>
      </c>
      <c r="N22" s="24">
        <v>750</v>
      </c>
      <c r="O22" s="24"/>
      <c r="P22" s="25">
        <f t="shared" si="2"/>
        <v>9000</v>
      </c>
      <c r="R22" s="37">
        <v>9000</v>
      </c>
    </row>
    <row r="23" spans="1:18" ht="16.2" x14ac:dyDescent="0.35">
      <c r="A23" s="29" t="s">
        <v>29</v>
      </c>
      <c r="B23" s="6"/>
      <c r="C23" s="24"/>
      <c r="D23" s="24"/>
      <c r="E23" s="24"/>
      <c r="F23" s="24"/>
      <c r="G23" s="24"/>
      <c r="H23" s="24"/>
      <c r="I23" s="24"/>
      <c r="J23" s="39"/>
      <c r="L23" s="39"/>
      <c r="M23" s="24"/>
      <c r="N23" s="24"/>
      <c r="O23" s="24"/>
      <c r="P23" s="27"/>
    </row>
    <row r="24" spans="1:18" ht="15.6" x14ac:dyDescent="0.3">
      <c r="A24" s="6" t="s">
        <v>30</v>
      </c>
      <c r="B24" s="6"/>
      <c r="C24" s="28">
        <f t="shared" ref="C24:P24" si="3">SUM(C19:C23)</f>
        <v>10016</v>
      </c>
      <c r="D24" s="28">
        <f t="shared" si="3"/>
        <v>10012</v>
      </c>
      <c r="E24" s="28">
        <f t="shared" si="3"/>
        <v>10012</v>
      </c>
      <c r="F24" s="28">
        <f t="shared" si="3"/>
        <v>10012</v>
      </c>
      <c r="G24" s="28">
        <f t="shared" si="3"/>
        <v>12936</v>
      </c>
      <c r="H24" s="28">
        <f t="shared" si="3"/>
        <v>15012</v>
      </c>
      <c r="I24" s="28">
        <f t="shared" si="3"/>
        <v>10016</v>
      </c>
      <c r="J24" s="28">
        <f t="shared" si="3"/>
        <v>10012</v>
      </c>
      <c r="K24" s="28">
        <f t="shared" si="3"/>
        <v>10012</v>
      </c>
      <c r="L24" s="28">
        <f t="shared" si="3"/>
        <v>12936</v>
      </c>
      <c r="M24" s="28">
        <f t="shared" si="3"/>
        <v>10012</v>
      </c>
      <c r="N24" s="28">
        <f t="shared" si="3"/>
        <v>10012</v>
      </c>
      <c r="O24" s="28">
        <f t="shared" si="3"/>
        <v>11394</v>
      </c>
      <c r="P24" s="25">
        <f t="shared" si="3"/>
        <v>131000</v>
      </c>
      <c r="R24" s="37">
        <f>SUM(R19:R23)</f>
        <v>131000</v>
      </c>
    </row>
    <row r="25" spans="1:18" ht="15.6" x14ac:dyDescent="0.3">
      <c r="A25" s="6"/>
      <c r="B25" s="6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7"/>
    </row>
    <row r="26" spans="1:18" ht="15.6" x14ac:dyDescent="0.3">
      <c r="A26" s="6" t="s">
        <v>31</v>
      </c>
      <c r="B26" s="6"/>
      <c r="C26" s="28">
        <f t="shared" ref="C26:N26" si="4">C16-C24</f>
        <v>-9074</v>
      </c>
      <c r="D26" s="28">
        <f t="shared" si="4"/>
        <v>-9070</v>
      </c>
      <c r="E26" s="28">
        <f t="shared" si="4"/>
        <v>-9070</v>
      </c>
      <c r="F26" s="28">
        <f t="shared" si="4"/>
        <v>-9070</v>
      </c>
      <c r="G26" s="28">
        <f t="shared" si="4"/>
        <v>-11994</v>
      </c>
      <c r="H26" s="28">
        <f t="shared" si="4"/>
        <v>-14070</v>
      </c>
      <c r="I26" s="28">
        <f t="shared" si="4"/>
        <v>-9074</v>
      </c>
      <c r="J26" s="28">
        <f t="shared" si="4"/>
        <v>-9070</v>
      </c>
      <c r="K26" s="28">
        <f t="shared" si="4"/>
        <v>-9070</v>
      </c>
      <c r="L26" s="28">
        <f t="shared" si="4"/>
        <v>-11994</v>
      </c>
      <c r="M26" s="28">
        <f t="shared" si="4"/>
        <v>-9070</v>
      </c>
      <c r="N26" s="28">
        <f t="shared" si="4"/>
        <v>117650</v>
      </c>
      <c r="O26" s="28"/>
      <c r="P26" s="25">
        <f>P16-P24</f>
        <v>-20976</v>
      </c>
    </row>
    <row r="27" spans="1:18" ht="15.6" x14ac:dyDescent="0.3">
      <c r="A27" s="6" t="s">
        <v>32</v>
      </c>
      <c r="B27" s="6"/>
      <c r="C27" s="24">
        <v>90000</v>
      </c>
      <c r="D27" s="24">
        <f t="shared" ref="D27:N27" si="5">C29</f>
        <v>80926</v>
      </c>
      <c r="E27" s="24">
        <f t="shared" si="5"/>
        <v>71856</v>
      </c>
      <c r="F27" s="24">
        <f t="shared" si="5"/>
        <v>62786</v>
      </c>
      <c r="G27" s="24">
        <f t="shared" si="5"/>
        <v>53716</v>
      </c>
      <c r="H27" s="24">
        <f t="shared" si="5"/>
        <v>41722</v>
      </c>
      <c r="I27" s="24">
        <f t="shared" si="5"/>
        <v>27652</v>
      </c>
      <c r="J27" s="24">
        <f t="shared" si="5"/>
        <v>18578</v>
      </c>
      <c r="K27" s="24">
        <f t="shared" si="5"/>
        <v>9508</v>
      </c>
      <c r="L27" s="24">
        <f t="shared" si="5"/>
        <v>438</v>
      </c>
      <c r="M27" s="24">
        <f t="shared" si="5"/>
        <v>-11556</v>
      </c>
      <c r="N27" s="24">
        <f t="shared" si="5"/>
        <v>-20626</v>
      </c>
      <c r="O27" s="24"/>
      <c r="P27" s="25">
        <f>C27</f>
        <v>90000</v>
      </c>
    </row>
    <row r="28" spans="1:18" ht="15.6" x14ac:dyDescent="0.3">
      <c r="A28" s="6"/>
      <c r="B28" s="6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7"/>
    </row>
    <row r="29" spans="1:18" ht="16.5" customHeight="1" x14ac:dyDescent="0.3">
      <c r="A29" s="6" t="s">
        <v>33</v>
      </c>
      <c r="B29" s="6"/>
      <c r="C29" s="40">
        <f t="shared" ref="C29:N29" si="6">SUM(C26:C28)</f>
        <v>80926</v>
      </c>
      <c r="D29" s="40">
        <f t="shared" si="6"/>
        <v>71856</v>
      </c>
      <c r="E29" s="40">
        <f t="shared" si="6"/>
        <v>62786</v>
      </c>
      <c r="F29" s="40">
        <f t="shared" si="6"/>
        <v>53716</v>
      </c>
      <c r="G29" s="40">
        <f t="shared" si="6"/>
        <v>41722</v>
      </c>
      <c r="H29" s="40">
        <f t="shared" si="6"/>
        <v>27652</v>
      </c>
      <c r="I29" s="40">
        <f t="shared" si="6"/>
        <v>18578</v>
      </c>
      <c r="J29" s="40">
        <f t="shared" si="6"/>
        <v>9508</v>
      </c>
      <c r="K29" s="40">
        <f t="shared" si="6"/>
        <v>438</v>
      </c>
      <c r="L29" s="40">
        <f t="shared" si="6"/>
        <v>-11556</v>
      </c>
      <c r="M29" s="40">
        <f t="shared" si="6"/>
        <v>-20626</v>
      </c>
      <c r="N29" s="40">
        <f t="shared" si="6"/>
        <v>97024</v>
      </c>
      <c r="O29" s="28"/>
      <c r="P29" s="31">
        <f>SUM(P26:P28)</f>
        <v>69024</v>
      </c>
    </row>
    <row r="30" spans="1:18" ht="16.5" customHeight="1" x14ac:dyDescent="0.3">
      <c r="A30" s="6"/>
      <c r="B30" s="6"/>
      <c r="C30" s="6"/>
      <c r="D30" s="6"/>
      <c r="E30" s="6"/>
      <c r="F30" s="6"/>
      <c r="G30" s="6"/>
      <c r="H30" s="15"/>
      <c r="I30" s="6"/>
      <c r="J30" s="6"/>
      <c r="K30" s="6"/>
      <c r="L30" s="6"/>
      <c r="M30" s="6"/>
      <c r="N30" s="6" t="s">
        <v>34</v>
      </c>
      <c r="O30" s="6"/>
      <c r="P30" s="6">
        <v>0</v>
      </c>
      <c r="Q30" s="32"/>
    </row>
    <row r="31" spans="1:18" ht="15.6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 t="s">
        <v>41</v>
      </c>
      <c r="N31" s="6"/>
      <c r="O31" s="6"/>
      <c r="P31" s="18">
        <f>P29-P30</f>
        <v>69024</v>
      </c>
    </row>
    <row r="32" spans="1:18" ht="16.5" customHeight="1" x14ac:dyDescent="0.35">
      <c r="A32" s="33" t="s">
        <v>36</v>
      </c>
      <c r="B32" s="34"/>
      <c r="C32" s="34"/>
      <c r="D32" s="34"/>
      <c r="E32" s="34"/>
      <c r="F32" s="6"/>
      <c r="G32" s="34"/>
      <c r="H32" s="34"/>
      <c r="I32" s="34"/>
      <c r="J32" s="34"/>
      <c r="K32" s="34"/>
      <c r="L32" s="34"/>
      <c r="M32" s="34"/>
      <c r="N32" s="34"/>
      <c r="O32" s="34"/>
      <c r="P32" s="35">
        <f>P29/P24</f>
        <v>0.52690076335877867</v>
      </c>
      <c r="Q32" s="34"/>
      <c r="R32" s="34"/>
    </row>
    <row r="33" spans="1:16" ht="16.5" customHeight="1" x14ac:dyDescent="0.3">
      <c r="A33" s="6"/>
      <c r="B33" s="6"/>
      <c r="C33" s="6"/>
      <c r="D33" s="6"/>
      <c r="E33" s="6"/>
      <c r="F33" s="6"/>
      <c r="G33" s="6"/>
      <c r="H33" s="34"/>
      <c r="I33" s="6"/>
      <c r="J33" s="6"/>
      <c r="K33" s="6"/>
      <c r="L33" s="6"/>
      <c r="M33" s="6"/>
      <c r="N33" s="6"/>
      <c r="O33" s="6"/>
      <c r="P33" s="6"/>
    </row>
    <row r="34" spans="1:16" ht="15.6" x14ac:dyDescent="0.3">
      <c r="A34" s="6"/>
      <c r="B34" s="6"/>
      <c r="C34" s="6"/>
      <c r="D34" s="6"/>
      <c r="E34" s="6"/>
      <c r="F34" s="3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15.6" x14ac:dyDescent="0.3">
      <c r="A35" s="6"/>
      <c r="B35" s="6"/>
      <c r="C35" s="6"/>
      <c r="D35" s="6"/>
      <c r="E35" s="6"/>
      <c r="F35" s="3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15.6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15.6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R37"/>
  <sheetViews>
    <sheetView workbookViewId="0">
      <pane xSplit="1" topLeftCell="B1" activePane="topRight" state="frozen"/>
      <selection pane="topRight" activeCell="C2" sqref="C2"/>
    </sheetView>
  </sheetViews>
  <sheetFormatPr defaultColWidth="12.6640625" defaultRowHeight="15.75" customHeight="1" x14ac:dyDescent="0.25"/>
  <cols>
    <col min="1" max="1" width="26" customWidth="1"/>
    <col min="2" max="2" width="8" hidden="1" customWidth="1"/>
    <col min="3" max="3" width="11.21875" customWidth="1"/>
    <col min="4" max="5" width="13.44140625" customWidth="1"/>
    <col min="6" max="6" width="12.88671875" customWidth="1"/>
    <col min="7" max="7" width="11.21875" customWidth="1"/>
    <col min="8" max="9" width="13.33203125" customWidth="1"/>
    <col min="10" max="10" width="13.44140625" customWidth="1"/>
    <col min="11" max="11" width="17.6640625" customWidth="1"/>
    <col min="12" max="12" width="14.21875" customWidth="1"/>
    <col min="13" max="13" width="13.33203125" customWidth="1"/>
    <col min="14" max="14" width="13.21875" customWidth="1"/>
    <col min="15" max="15" width="3" hidden="1" customWidth="1"/>
    <col min="16" max="16" width="16.88671875" customWidth="1"/>
    <col min="17" max="17" width="9.77734375" customWidth="1"/>
    <col min="18" max="18" width="14" customWidth="1"/>
  </cols>
  <sheetData>
    <row r="1" spans="1:18" ht="16.5" customHeight="1" x14ac:dyDescent="0.25"/>
    <row r="2" spans="1:18" ht="15.6" x14ac:dyDescent="0.3">
      <c r="A2" s="1" t="s">
        <v>0</v>
      </c>
      <c r="B2" s="2"/>
      <c r="C2" s="3"/>
      <c r="D2" s="3"/>
      <c r="E2" s="3"/>
      <c r="F2" s="4"/>
      <c r="G2" s="5"/>
      <c r="H2" s="6" t="s">
        <v>44</v>
      </c>
      <c r="I2" s="6"/>
    </row>
    <row r="3" spans="1:18" ht="16.5" customHeight="1" x14ac:dyDescent="0.3">
      <c r="A3" s="7"/>
      <c r="B3" s="8"/>
      <c r="C3" s="9"/>
      <c r="D3" s="9"/>
      <c r="E3" s="9"/>
      <c r="F3" s="9"/>
      <c r="G3" s="10"/>
      <c r="H3" s="6" t="s">
        <v>45</v>
      </c>
      <c r="I3" s="6"/>
    </row>
    <row r="4" spans="1:18" ht="15.6" x14ac:dyDescent="0.3">
      <c r="A4" s="1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15.6" x14ac:dyDescent="0.3">
      <c r="A5" s="1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13.2" x14ac:dyDescent="0.25">
      <c r="Q6" s="37" t="s">
        <v>38</v>
      </c>
      <c r="R6" s="12" t="s">
        <v>1</v>
      </c>
    </row>
    <row r="7" spans="1:18" ht="15.6" x14ac:dyDescent="0.3">
      <c r="A7" s="13"/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3" t="s">
        <v>13</v>
      </c>
      <c r="O7" s="13"/>
      <c r="P7" s="14" t="s">
        <v>14</v>
      </c>
      <c r="Q7" s="13"/>
      <c r="R7" s="13" t="s">
        <v>43</v>
      </c>
    </row>
    <row r="8" spans="1:18" ht="15.6" x14ac:dyDescent="0.3">
      <c r="A8" s="6" t="s">
        <v>16</v>
      </c>
      <c r="B8" s="6"/>
      <c r="C8" s="15"/>
      <c r="D8" s="15"/>
      <c r="E8" s="15"/>
      <c r="F8" s="15"/>
      <c r="G8" s="15"/>
      <c r="H8" s="15"/>
      <c r="I8" s="6"/>
      <c r="J8" s="6"/>
      <c r="K8" s="6"/>
      <c r="L8" s="6"/>
      <c r="M8" s="6"/>
      <c r="N8" s="6"/>
      <c r="O8" s="6"/>
      <c r="P8" s="16"/>
    </row>
    <row r="9" spans="1:18" ht="15.6" x14ac:dyDescent="0.3">
      <c r="A9" s="17" t="s">
        <v>17</v>
      </c>
      <c r="B9" s="6"/>
      <c r="C9" s="18"/>
      <c r="D9" s="18"/>
      <c r="E9" s="18"/>
      <c r="F9" s="15"/>
      <c r="G9" s="18"/>
      <c r="H9" s="18">
        <v>75360</v>
      </c>
      <c r="I9" s="21"/>
      <c r="J9" s="38"/>
      <c r="L9" s="21"/>
      <c r="M9" s="21"/>
      <c r="N9" s="21">
        <v>45360</v>
      </c>
      <c r="O9" s="21"/>
      <c r="P9" s="22">
        <f>SUM(C9:N9)</f>
        <v>120720</v>
      </c>
      <c r="Q9" s="21">
        <v>120986</v>
      </c>
      <c r="R9" s="21">
        <v>120720</v>
      </c>
    </row>
    <row r="10" spans="1:18" ht="15.6" x14ac:dyDescent="0.3">
      <c r="A10" s="17" t="s">
        <v>18</v>
      </c>
      <c r="B10" s="6"/>
      <c r="C10" s="18"/>
      <c r="D10" s="18"/>
      <c r="E10" s="18"/>
      <c r="F10" s="18"/>
      <c r="G10" s="18"/>
      <c r="H10" s="18"/>
      <c r="I10" s="21"/>
      <c r="J10" s="21"/>
      <c r="K10" s="21"/>
      <c r="L10" s="21"/>
      <c r="M10" s="21"/>
      <c r="N10" s="21"/>
      <c r="O10" s="21"/>
      <c r="P10" s="22">
        <v>-30000</v>
      </c>
      <c r="Q10" s="21">
        <v>-30850</v>
      </c>
      <c r="R10" s="21">
        <v>-28000</v>
      </c>
    </row>
    <row r="11" spans="1:18" ht="15.6" x14ac:dyDescent="0.3">
      <c r="A11" s="17" t="s">
        <v>19</v>
      </c>
      <c r="B11" s="6"/>
      <c r="C11" s="18"/>
      <c r="D11" s="18"/>
      <c r="E11" s="18"/>
      <c r="F11" s="18"/>
      <c r="G11" s="18"/>
      <c r="H11" s="18"/>
      <c r="I11" s="21"/>
      <c r="J11" s="21"/>
      <c r="K11" s="21"/>
      <c r="L11" s="21"/>
      <c r="M11" s="21"/>
      <c r="N11" s="21"/>
      <c r="O11" s="21"/>
      <c r="P11" s="22">
        <v>0</v>
      </c>
      <c r="Q11" s="21"/>
      <c r="R11" s="21">
        <v>0</v>
      </c>
    </row>
    <row r="12" spans="1:18" ht="15.6" x14ac:dyDescent="0.3">
      <c r="A12" s="17" t="s">
        <v>20</v>
      </c>
      <c r="B12" s="6"/>
      <c r="C12" s="23"/>
      <c r="D12" s="23"/>
      <c r="E12" s="23"/>
      <c r="F12" s="23"/>
      <c r="G12" s="23"/>
      <c r="H12" s="23">
        <v>3315</v>
      </c>
      <c r="I12" s="24"/>
      <c r="J12" s="24"/>
      <c r="K12" s="24"/>
      <c r="L12" s="24"/>
      <c r="M12" s="24"/>
      <c r="N12" s="24">
        <v>2685</v>
      </c>
      <c r="O12" s="24"/>
      <c r="P12" s="25">
        <f t="shared" ref="P12:P14" si="0">SUM(C12:N12)</f>
        <v>6000</v>
      </c>
      <c r="Q12" s="21">
        <v>5768</v>
      </c>
      <c r="R12" s="21">
        <v>6000</v>
      </c>
    </row>
    <row r="13" spans="1:18" ht="47.25" customHeight="1" x14ac:dyDescent="0.3">
      <c r="A13" s="26" t="s">
        <v>40</v>
      </c>
      <c r="B13" s="6"/>
      <c r="C13" s="23">
        <v>792</v>
      </c>
      <c r="D13" s="23">
        <v>792</v>
      </c>
      <c r="E13" s="23">
        <v>792</v>
      </c>
      <c r="F13" s="23">
        <v>792</v>
      </c>
      <c r="G13" s="23">
        <v>989</v>
      </c>
      <c r="H13" s="23">
        <v>792</v>
      </c>
      <c r="I13" s="24">
        <v>792</v>
      </c>
      <c r="J13" s="24">
        <v>792</v>
      </c>
      <c r="K13" s="24">
        <v>792</v>
      </c>
      <c r="L13" s="24">
        <v>792</v>
      </c>
      <c r="M13" s="24">
        <v>792</v>
      </c>
      <c r="N13" s="24">
        <v>792</v>
      </c>
      <c r="O13" s="24"/>
      <c r="P13" s="25">
        <f t="shared" si="0"/>
        <v>9701</v>
      </c>
      <c r="Q13" s="21">
        <v>9505</v>
      </c>
      <c r="R13" s="21">
        <v>9800</v>
      </c>
    </row>
    <row r="14" spans="1:18" ht="15.6" x14ac:dyDescent="0.3">
      <c r="A14" s="17" t="s">
        <v>22</v>
      </c>
      <c r="B14" s="6"/>
      <c r="C14" s="23">
        <v>212</v>
      </c>
      <c r="D14" s="23">
        <v>143</v>
      </c>
      <c r="E14" s="23">
        <v>123</v>
      </c>
      <c r="F14" s="23">
        <v>185</v>
      </c>
      <c r="G14" s="23">
        <v>121</v>
      </c>
      <c r="H14" s="23">
        <v>178</v>
      </c>
      <c r="I14" s="24">
        <v>150</v>
      </c>
      <c r="J14" s="24">
        <v>150</v>
      </c>
      <c r="K14" s="24">
        <v>150</v>
      </c>
      <c r="L14" s="24">
        <v>150</v>
      </c>
      <c r="M14" s="24">
        <v>150</v>
      </c>
      <c r="N14" s="24">
        <v>150</v>
      </c>
      <c r="O14" s="24">
        <v>2100</v>
      </c>
      <c r="P14" s="25">
        <f t="shared" si="0"/>
        <v>1862</v>
      </c>
      <c r="Q14" s="21">
        <v>1800</v>
      </c>
      <c r="R14" s="21">
        <v>1800</v>
      </c>
    </row>
    <row r="15" spans="1:18" ht="15.6" x14ac:dyDescent="0.3">
      <c r="A15" s="6"/>
      <c r="B15" s="6"/>
      <c r="C15" s="23"/>
      <c r="D15" s="23"/>
      <c r="E15" s="23"/>
      <c r="F15" s="23"/>
      <c r="G15" s="23"/>
      <c r="H15" s="23"/>
      <c r="I15" s="24"/>
      <c r="J15" s="24"/>
      <c r="K15" s="24"/>
      <c r="L15" s="24"/>
      <c r="M15" s="24"/>
      <c r="N15" s="24"/>
      <c r="O15" s="24"/>
      <c r="P15" s="27"/>
    </row>
    <row r="16" spans="1:18" ht="15.6" x14ac:dyDescent="0.3">
      <c r="A16" s="6" t="s">
        <v>23</v>
      </c>
      <c r="B16" s="6"/>
      <c r="C16" s="25">
        <f t="shared" ref="C16:N16" si="1">SUM(C9:C14)</f>
        <v>1004</v>
      </c>
      <c r="D16" s="25">
        <f t="shared" si="1"/>
        <v>935</v>
      </c>
      <c r="E16" s="25">
        <f t="shared" si="1"/>
        <v>915</v>
      </c>
      <c r="F16" s="25">
        <f t="shared" si="1"/>
        <v>977</v>
      </c>
      <c r="G16" s="25">
        <f t="shared" si="1"/>
        <v>1110</v>
      </c>
      <c r="H16" s="25">
        <f t="shared" si="1"/>
        <v>79645</v>
      </c>
      <c r="I16" s="28">
        <f t="shared" si="1"/>
        <v>942</v>
      </c>
      <c r="J16" s="28">
        <f t="shared" si="1"/>
        <v>942</v>
      </c>
      <c r="K16" s="28">
        <f t="shared" si="1"/>
        <v>942</v>
      </c>
      <c r="L16" s="28">
        <f t="shared" si="1"/>
        <v>942</v>
      </c>
      <c r="M16" s="28">
        <f t="shared" si="1"/>
        <v>942</v>
      </c>
      <c r="N16" s="28">
        <f t="shared" si="1"/>
        <v>48987</v>
      </c>
      <c r="O16" s="28"/>
      <c r="P16" s="25">
        <f>SUM(P9:P14)</f>
        <v>108283</v>
      </c>
      <c r="Q16" s="41">
        <f>SUM(Q9:Q15)</f>
        <v>107209</v>
      </c>
      <c r="R16" s="41">
        <f>SUM(R9:R15)</f>
        <v>110320</v>
      </c>
    </row>
    <row r="17" spans="1:18" ht="15.6" x14ac:dyDescent="0.3">
      <c r="A17" s="6"/>
      <c r="B17" s="6"/>
      <c r="C17" s="23"/>
      <c r="D17" s="23"/>
      <c r="E17" s="23"/>
      <c r="F17" s="23"/>
      <c r="G17" s="23"/>
      <c r="H17" s="23"/>
      <c r="I17" s="24"/>
      <c r="J17" s="24"/>
      <c r="K17" s="24"/>
      <c r="L17" s="24"/>
      <c r="M17" s="24"/>
      <c r="N17" s="24"/>
      <c r="O17" s="24"/>
      <c r="P17" s="27"/>
    </row>
    <row r="18" spans="1:18" ht="15.6" x14ac:dyDescent="0.3">
      <c r="A18" s="6" t="s">
        <v>24</v>
      </c>
      <c r="B18" s="6"/>
      <c r="C18" s="23"/>
      <c r="D18" s="23"/>
      <c r="E18" s="23"/>
      <c r="F18" s="23"/>
      <c r="G18" s="23"/>
      <c r="H18" s="23"/>
      <c r="I18" s="24"/>
      <c r="J18" s="24"/>
      <c r="K18" s="24"/>
      <c r="L18" s="24"/>
      <c r="M18" s="24"/>
      <c r="N18" s="24"/>
      <c r="O18" s="24"/>
      <c r="P18" s="23"/>
    </row>
    <row r="19" spans="1:18" ht="15.6" x14ac:dyDescent="0.3">
      <c r="A19" s="17" t="s">
        <v>25</v>
      </c>
      <c r="B19" s="6"/>
      <c r="C19" s="23">
        <v>5761</v>
      </c>
      <c r="D19" s="23">
        <v>5639</v>
      </c>
      <c r="E19" s="23">
        <v>5792</v>
      </c>
      <c r="F19" s="23">
        <v>5743</v>
      </c>
      <c r="G19" s="23">
        <v>8165</v>
      </c>
      <c r="H19" s="23">
        <v>5613</v>
      </c>
      <c r="I19" s="24">
        <v>5846</v>
      </c>
      <c r="J19" s="24">
        <v>5846</v>
      </c>
      <c r="K19" s="24">
        <v>5846</v>
      </c>
      <c r="L19" s="24">
        <v>8770</v>
      </c>
      <c r="M19" s="24">
        <v>5846</v>
      </c>
      <c r="N19" s="24">
        <v>5846</v>
      </c>
      <c r="O19" s="24"/>
      <c r="P19" s="25">
        <f t="shared" ref="P19:P22" si="2">SUM(C19:N19)</f>
        <v>74713</v>
      </c>
      <c r="Q19" s="37">
        <v>76000</v>
      </c>
      <c r="R19" s="37">
        <v>76000</v>
      </c>
    </row>
    <row r="20" spans="1:18" ht="15.6" x14ac:dyDescent="0.3">
      <c r="A20" s="17" t="s">
        <v>26</v>
      </c>
      <c r="B20" s="6"/>
      <c r="C20" s="23">
        <v>486</v>
      </c>
      <c r="D20" s="23">
        <v>815</v>
      </c>
      <c r="E20" s="23">
        <v>325</v>
      </c>
      <c r="F20" s="23">
        <v>534</v>
      </c>
      <c r="G20" s="23">
        <v>789</v>
      </c>
      <c r="H20" s="23">
        <v>589</v>
      </c>
      <c r="I20" s="24">
        <v>670</v>
      </c>
      <c r="J20" s="24">
        <v>666</v>
      </c>
      <c r="K20" s="24">
        <v>666</v>
      </c>
      <c r="L20" s="24">
        <v>666</v>
      </c>
      <c r="M20" s="24">
        <v>666</v>
      </c>
      <c r="N20" s="24">
        <v>666</v>
      </c>
      <c r="O20" s="24"/>
      <c r="P20" s="25">
        <f t="shared" si="2"/>
        <v>7538</v>
      </c>
      <c r="Q20" s="37">
        <v>8000</v>
      </c>
      <c r="R20" s="37">
        <v>8000</v>
      </c>
    </row>
    <row r="21" spans="1:18" ht="15.6" x14ac:dyDescent="0.3">
      <c r="A21" s="17" t="s">
        <v>27</v>
      </c>
      <c r="B21" s="6"/>
      <c r="C21" s="23">
        <v>3259</v>
      </c>
      <c r="D21" s="23">
        <v>2462</v>
      </c>
      <c r="E21" s="23">
        <v>2897</v>
      </c>
      <c r="F21" s="23">
        <v>3685</v>
      </c>
      <c r="G21" s="23">
        <v>2615</v>
      </c>
      <c r="H21" s="23">
        <v>7621</v>
      </c>
      <c r="I21" s="24">
        <v>2750</v>
      </c>
      <c r="J21" s="24">
        <v>2750</v>
      </c>
      <c r="K21" s="24">
        <v>2750</v>
      </c>
      <c r="L21" s="24">
        <v>2750</v>
      </c>
      <c r="M21" s="24">
        <v>2750</v>
      </c>
      <c r="N21" s="24">
        <v>2750</v>
      </c>
      <c r="O21" s="24">
        <v>11394</v>
      </c>
      <c r="P21" s="25">
        <f t="shared" si="2"/>
        <v>39039</v>
      </c>
      <c r="Q21" s="37">
        <v>38000</v>
      </c>
      <c r="R21" s="37">
        <v>38000</v>
      </c>
    </row>
    <row r="22" spans="1:18" ht="15.6" x14ac:dyDescent="0.3">
      <c r="A22" s="17" t="s">
        <v>28</v>
      </c>
      <c r="B22" s="6"/>
      <c r="C22" s="23">
        <v>512</v>
      </c>
      <c r="D22" s="23">
        <v>812</v>
      </c>
      <c r="E22" s="23">
        <v>691</v>
      </c>
      <c r="F22" s="23">
        <v>915</v>
      </c>
      <c r="G22" s="23">
        <v>342</v>
      </c>
      <c r="H22" s="23">
        <v>854</v>
      </c>
      <c r="I22" s="24">
        <v>750</v>
      </c>
      <c r="J22" s="24">
        <v>750</v>
      </c>
      <c r="K22" s="24">
        <v>750</v>
      </c>
      <c r="L22" s="24">
        <v>750</v>
      </c>
      <c r="M22" s="24">
        <v>750</v>
      </c>
      <c r="N22" s="24">
        <v>750</v>
      </c>
      <c r="O22" s="24"/>
      <c r="P22" s="25">
        <f t="shared" si="2"/>
        <v>8626</v>
      </c>
      <c r="Q22" s="37">
        <v>9000</v>
      </c>
      <c r="R22" s="37">
        <v>9000</v>
      </c>
    </row>
    <row r="23" spans="1:18" ht="16.2" x14ac:dyDescent="0.35">
      <c r="A23" s="29" t="s">
        <v>29</v>
      </c>
      <c r="B23" s="6"/>
      <c r="C23" s="23"/>
      <c r="D23" s="23"/>
      <c r="E23" s="23"/>
      <c r="F23" s="23"/>
      <c r="G23" s="23"/>
      <c r="H23" s="23"/>
      <c r="I23" s="24"/>
      <c r="J23" s="39"/>
      <c r="L23" s="39"/>
      <c r="M23" s="24"/>
      <c r="N23" s="24"/>
      <c r="O23" s="24"/>
      <c r="P23" s="27"/>
    </row>
    <row r="24" spans="1:18" ht="15.6" x14ac:dyDescent="0.3">
      <c r="A24" s="6" t="s">
        <v>30</v>
      </c>
      <c r="B24" s="6"/>
      <c r="C24" s="25">
        <f t="shared" ref="C24:Q24" si="3">SUM(C19:C23)</f>
        <v>10018</v>
      </c>
      <c r="D24" s="25">
        <f t="shared" si="3"/>
        <v>9728</v>
      </c>
      <c r="E24" s="25">
        <f t="shared" si="3"/>
        <v>9705</v>
      </c>
      <c r="F24" s="25">
        <f t="shared" si="3"/>
        <v>10877</v>
      </c>
      <c r="G24" s="25">
        <f t="shared" si="3"/>
        <v>11911</v>
      </c>
      <c r="H24" s="25">
        <f t="shared" si="3"/>
        <v>14677</v>
      </c>
      <c r="I24" s="28">
        <f t="shared" si="3"/>
        <v>10016</v>
      </c>
      <c r="J24" s="28">
        <f t="shared" si="3"/>
        <v>10012</v>
      </c>
      <c r="K24" s="28">
        <f t="shared" si="3"/>
        <v>10012</v>
      </c>
      <c r="L24" s="28">
        <f t="shared" si="3"/>
        <v>12936</v>
      </c>
      <c r="M24" s="28">
        <f t="shared" si="3"/>
        <v>10012</v>
      </c>
      <c r="N24" s="28">
        <f t="shared" si="3"/>
        <v>10012</v>
      </c>
      <c r="O24" s="28">
        <f t="shared" si="3"/>
        <v>11394</v>
      </c>
      <c r="P24" s="25">
        <f t="shared" si="3"/>
        <v>129916</v>
      </c>
      <c r="Q24" s="37">
        <f t="shared" si="3"/>
        <v>131000</v>
      </c>
      <c r="R24" s="37">
        <f>SUM(R19:R23)</f>
        <v>131000</v>
      </c>
    </row>
    <row r="25" spans="1:18" ht="15.6" x14ac:dyDescent="0.3">
      <c r="A25" s="6"/>
      <c r="B25" s="6"/>
      <c r="C25" s="23"/>
      <c r="D25" s="23"/>
      <c r="E25" s="23"/>
      <c r="F25" s="23"/>
      <c r="G25" s="23"/>
      <c r="H25" s="23"/>
      <c r="I25" s="24"/>
      <c r="J25" s="24"/>
      <c r="K25" s="24"/>
      <c r="L25" s="24"/>
      <c r="M25" s="24"/>
      <c r="N25" s="24"/>
      <c r="O25" s="24"/>
      <c r="P25" s="27"/>
    </row>
    <row r="26" spans="1:18" ht="15.6" x14ac:dyDescent="0.3">
      <c r="A26" s="6" t="s">
        <v>31</v>
      </c>
      <c r="B26" s="6"/>
      <c r="C26" s="25">
        <f t="shared" ref="C26:N26" si="4">C16-C24</f>
        <v>-9014</v>
      </c>
      <c r="D26" s="25">
        <f t="shared" si="4"/>
        <v>-8793</v>
      </c>
      <c r="E26" s="25">
        <f t="shared" si="4"/>
        <v>-8790</v>
      </c>
      <c r="F26" s="25">
        <f t="shared" si="4"/>
        <v>-9900</v>
      </c>
      <c r="G26" s="25">
        <f t="shared" si="4"/>
        <v>-10801</v>
      </c>
      <c r="H26" s="25">
        <f t="shared" si="4"/>
        <v>64968</v>
      </c>
      <c r="I26" s="28">
        <f t="shared" si="4"/>
        <v>-9074</v>
      </c>
      <c r="J26" s="28">
        <f t="shared" si="4"/>
        <v>-9070</v>
      </c>
      <c r="K26" s="28">
        <f t="shared" si="4"/>
        <v>-9070</v>
      </c>
      <c r="L26" s="28">
        <f t="shared" si="4"/>
        <v>-11994</v>
      </c>
      <c r="M26" s="28">
        <f t="shared" si="4"/>
        <v>-9070</v>
      </c>
      <c r="N26" s="28">
        <f t="shared" si="4"/>
        <v>38975</v>
      </c>
      <c r="O26" s="28"/>
      <c r="P26" s="25">
        <f>P16-P24</f>
        <v>-21633</v>
      </c>
    </row>
    <row r="27" spans="1:18" ht="15.6" x14ac:dyDescent="0.3">
      <c r="A27" s="6" t="s">
        <v>32</v>
      </c>
      <c r="B27" s="6"/>
      <c r="C27" s="23">
        <v>90000</v>
      </c>
      <c r="D27" s="23">
        <f t="shared" ref="D27:N27" si="5">C29</f>
        <v>80986</v>
      </c>
      <c r="E27" s="23">
        <f t="shared" si="5"/>
        <v>72193</v>
      </c>
      <c r="F27" s="23">
        <f t="shared" si="5"/>
        <v>63403</v>
      </c>
      <c r="G27" s="23">
        <f t="shared" si="5"/>
        <v>53503</v>
      </c>
      <c r="H27" s="23">
        <f t="shared" si="5"/>
        <v>42702</v>
      </c>
      <c r="I27" s="24">
        <f t="shared" si="5"/>
        <v>107670</v>
      </c>
      <c r="J27" s="24">
        <f t="shared" si="5"/>
        <v>98596</v>
      </c>
      <c r="K27" s="24">
        <f t="shared" si="5"/>
        <v>89526</v>
      </c>
      <c r="L27" s="24">
        <f t="shared" si="5"/>
        <v>80456</v>
      </c>
      <c r="M27" s="24">
        <f t="shared" si="5"/>
        <v>68462</v>
      </c>
      <c r="N27" s="24">
        <f t="shared" si="5"/>
        <v>59392</v>
      </c>
      <c r="O27" s="24"/>
      <c r="P27" s="25">
        <f>C27</f>
        <v>90000</v>
      </c>
    </row>
    <row r="28" spans="1:18" ht="15.6" x14ac:dyDescent="0.3">
      <c r="A28" s="6"/>
      <c r="B28" s="6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7"/>
    </row>
    <row r="29" spans="1:18" ht="16.5" customHeight="1" x14ac:dyDescent="0.3">
      <c r="A29" s="6" t="s">
        <v>33</v>
      </c>
      <c r="B29" s="6"/>
      <c r="C29" s="40">
        <f t="shared" ref="C29:N29" si="6">SUM(C26:C28)</f>
        <v>80986</v>
      </c>
      <c r="D29" s="40">
        <f t="shared" si="6"/>
        <v>72193</v>
      </c>
      <c r="E29" s="40">
        <f t="shared" si="6"/>
        <v>63403</v>
      </c>
      <c r="F29" s="40">
        <f t="shared" si="6"/>
        <v>53503</v>
      </c>
      <c r="G29" s="40">
        <f t="shared" si="6"/>
        <v>42702</v>
      </c>
      <c r="H29" s="40">
        <f t="shared" si="6"/>
        <v>107670</v>
      </c>
      <c r="I29" s="40">
        <f t="shared" si="6"/>
        <v>98596</v>
      </c>
      <c r="J29" s="40">
        <f t="shared" si="6"/>
        <v>89526</v>
      </c>
      <c r="K29" s="40">
        <f t="shared" si="6"/>
        <v>80456</v>
      </c>
      <c r="L29" s="40">
        <f t="shared" si="6"/>
        <v>68462</v>
      </c>
      <c r="M29" s="40">
        <f t="shared" si="6"/>
        <v>59392</v>
      </c>
      <c r="N29" s="40">
        <f t="shared" si="6"/>
        <v>98367</v>
      </c>
      <c r="O29" s="28"/>
      <c r="P29" s="31">
        <f>SUM(P26:P28)</f>
        <v>68367</v>
      </c>
    </row>
    <row r="30" spans="1:18" ht="16.5" customHeight="1" x14ac:dyDescent="0.3">
      <c r="A30" s="6"/>
      <c r="B30" s="6"/>
      <c r="C30" s="6"/>
      <c r="D30" s="6"/>
      <c r="E30" s="6"/>
      <c r="F30" s="6"/>
      <c r="G30" s="6"/>
      <c r="H30" s="15"/>
      <c r="I30" s="6"/>
      <c r="J30" s="6"/>
      <c r="K30" s="6"/>
      <c r="L30" s="6"/>
      <c r="M30" s="6"/>
      <c r="N30" s="6" t="s">
        <v>34</v>
      </c>
      <c r="O30" s="6"/>
      <c r="P30" s="6">
        <v>0</v>
      </c>
      <c r="Q30" s="32"/>
    </row>
    <row r="31" spans="1:18" ht="15.6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 t="s">
        <v>41</v>
      </c>
      <c r="N31" s="6"/>
      <c r="O31" s="6"/>
      <c r="P31" s="18">
        <f>P29-P30</f>
        <v>68367</v>
      </c>
    </row>
    <row r="32" spans="1:18" ht="16.5" customHeight="1" x14ac:dyDescent="0.35">
      <c r="A32" s="33" t="s">
        <v>36</v>
      </c>
      <c r="B32" s="34"/>
      <c r="C32" s="34"/>
      <c r="D32" s="34"/>
      <c r="E32" s="34"/>
      <c r="F32" s="6"/>
      <c r="G32" s="34"/>
      <c r="H32" s="34"/>
      <c r="I32" s="34"/>
      <c r="J32" s="34"/>
      <c r="K32" s="34"/>
      <c r="L32" s="34"/>
      <c r="M32" s="34"/>
      <c r="N32" s="34"/>
      <c r="O32" s="34"/>
      <c r="P32" s="35">
        <f>P29/P24</f>
        <v>0.52624003202069025</v>
      </c>
      <c r="Q32" s="34"/>
      <c r="R32" s="34"/>
    </row>
    <row r="33" spans="1:16" ht="16.5" customHeight="1" x14ac:dyDescent="0.3">
      <c r="A33" s="6"/>
      <c r="B33" s="6"/>
      <c r="C33" s="6"/>
      <c r="D33" s="6"/>
      <c r="E33" s="6"/>
      <c r="F33" s="6"/>
      <c r="G33" s="6"/>
      <c r="H33" s="34"/>
      <c r="I33" s="6"/>
      <c r="J33" s="6"/>
      <c r="K33" s="6"/>
      <c r="L33" s="6"/>
      <c r="M33" s="6"/>
      <c r="N33" s="6"/>
      <c r="O33" s="6"/>
      <c r="P33" s="6"/>
    </row>
    <row r="34" spans="1:16" ht="15.6" x14ac:dyDescent="0.3">
      <c r="A34" s="6"/>
      <c r="B34" s="6"/>
      <c r="C34" s="6"/>
      <c r="D34" s="6"/>
      <c r="E34" s="6"/>
      <c r="F34" s="3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15.6" x14ac:dyDescent="0.3">
      <c r="A35" s="6"/>
      <c r="B35" s="6"/>
      <c r="C35" s="6"/>
      <c r="D35" s="6"/>
      <c r="E35" s="6"/>
      <c r="F35" s="3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15.6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15.6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template</vt:lpstr>
      <vt:lpstr>Sample balanced</vt:lpstr>
      <vt:lpstr>Sample realistic</vt:lpstr>
      <vt:lpstr>Partial year sample</vt:lpstr>
      <vt:lpstr>'Partial year sample'!Print_Area</vt:lpstr>
      <vt:lpstr>'Sample balanced'!Print_Area</vt:lpstr>
      <vt:lpstr>'Sample realistic'!Print_Area</vt:lpstr>
      <vt:lpstr>template!Print_Area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Trefun, Hayley</dc:creator>
  <cp:lastModifiedBy>Trefun, Hayley</cp:lastModifiedBy>
  <dcterms:created xsi:type="dcterms:W3CDTF">2025-05-21T18:36:31Z</dcterms:created>
  <dcterms:modified xsi:type="dcterms:W3CDTF">2025-05-21T18:36:31Z</dcterms:modified>
</cp:coreProperties>
</file>