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2"/>
  <workbookPr/>
  <mc:AlternateContent xmlns:mc="http://schemas.openxmlformats.org/markup-compatibility/2006">
    <mc:Choice Requires="x15">
      <x15ac:absPath xmlns:x15ac="http://schemas.microsoft.com/office/spreadsheetml/2010/11/ac" url="https://ingov.sharepoint.com/sites/INDOTTrafficEngineering/Shared Documents/Office of Traffic Safety/TSAM and SFT Business Rules Update/"/>
    </mc:Choice>
  </mc:AlternateContent>
  <xr:revisionPtr revIDLastSave="0" documentId="8_{D901F5C0-4ED2-43C1-B448-F3472F6C1F79}" xr6:coauthVersionLast="47" xr6:coauthVersionMax="47" xr10:uidLastSave="{00000000-0000-0000-0000-000000000000}"/>
  <bookViews>
    <workbookView xWindow="28680" yWindow="-5775" windowWidth="29040" windowHeight="15720" tabRatio="592" xr2:uid="{00000000-000D-0000-FFFF-FFFF00000000}"/>
  </bookViews>
  <sheets>
    <sheet name="Cover Sheet" sheetId="3" r:id="rId1"/>
    <sheet name="Factor Equations" sheetId="4" state="hidden" r:id="rId2"/>
    <sheet name="No Vehicle Data (Obselete)" sheetId="2" state="hidden" r:id="rId3"/>
    <sheet name="Median Income Data (Obselete)" sheetId="5" state="hidden" r:id="rId4"/>
    <sheet name="County Lookup" sheetId="6" state="hidden" r:id="rId5"/>
    <sheet name="Data" sheetId="7" state="hidden" r:id="rId6"/>
  </sheets>
  <definedNames>
    <definedName name="_xlnm._FilterDatabase" localSheetId="3" hidden="1">'Median Income Data (Obselete)'!$A$1:$L$1509</definedName>
    <definedName name="_xlnm._FilterDatabase" localSheetId="2" hidden="1">'No Vehicle Data (Obselete)'!$A$1:$M$1509</definedName>
    <definedName name="_xlnm.Print_Area" localSheetId="0">'Cover Sheet'!$A$1:$J$59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2" i="4" l="1"/>
  <c r="D85" i="4" l="1"/>
  <c r="D161" i="4"/>
  <c r="D175" i="4"/>
  <c r="D176" i="4"/>
  <c r="D177" i="4"/>
  <c r="D178" i="4"/>
  <c r="D179" i="4"/>
  <c r="D180" i="4"/>
  <c r="D181" i="4"/>
  <c r="D182" i="4"/>
  <c r="D169" i="4"/>
  <c r="C170" i="4"/>
  <c r="C171" i="4" s="1"/>
  <c r="C172" i="4" s="1"/>
  <c r="C173" i="4" s="1"/>
  <c r="C174" i="4" s="1"/>
  <c r="C175" i="4" s="1"/>
  <c r="C176" i="4" s="1"/>
  <c r="C177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69" i="4"/>
  <c r="D158" i="4"/>
  <c r="D157" i="4"/>
  <c r="H35" i="3"/>
  <c r="H3" i="3"/>
  <c r="D164" i="4"/>
  <c r="D163" i="4"/>
  <c r="H133" i="4"/>
  <c r="H150" i="4"/>
  <c r="F134" i="4"/>
  <c r="F123" i="4"/>
  <c r="N110" i="4"/>
  <c r="N109" i="4"/>
  <c r="N107" i="4"/>
  <c r="N106" i="4"/>
  <c r="G23" i="3"/>
  <c r="G22" i="3"/>
  <c r="G21" i="3"/>
  <c r="H25" i="3"/>
  <c r="H18" i="3"/>
  <c r="G24" i="3"/>
  <c r="C95" i="4"/>
  <c r="C96" i="4" s="1"/>
  <c r="C97" i="4" s="1"/>
  <c r="C98" i="4" s="1"/>
  <c r="C86" i="4"/>
  <c r="C87" i="4" s="1"/>
  <c r="C88" i="4" s="1"/>
  <c r="C89" i="4" s="1"/>
  <c r="C90" i="4" s="1"/>
  <c r="C91" i="4" s="1"/>
  <c r="C92" i="4" s="1"/>
  <c r="C93" i="4" s="1"/>
  <c r="C94" i="4" s="1"/>
  <c r="C85" i="4"/>
  <c r="D75" i="4"/>
  <c r="L63" i="4"/>
  <c r="K64" i="4"/>
  <c r="L64" i="4" s="1"/>
  <c r="K63" i="4"/>
  <c r="K62" i="4"/>
  <c r="L62" i="4" s="1"/>
  <c r="K61" i="4"/>
  <c r="L61" i="4" s="1"/>
  <c r="K60" i="4"/>
  <c r="L60" i="4" s="1"/>
  <c r="K59" i="4"/>
  <c r="L59" i="4" s="1"/>
  <c r="K58" i="4"/>
  <c r="L58" i="4" s="1"/>
  <c r="D84" i="4" l="1"/>
  <c r="D87" i="4"/>
  <c r="D86" i="4"/>
  <c r="G25" i="3"/>
  <c r="C35" i="4"/>
  <c r="C36" i="4" s="1"/>
  <c r="G28" i="4"/>
  <c r="G27" i="4"/>
  <c r="F16" i="3"/>
  <c r="G15" i="3"/>
  <c r="G42" i="3"/>
  <c r="G38" i="3"/>
  <c r="G32" i="3"/>
  <c r="G41" i="3"/>
  <c r="B54" i="3"/>
  <c r="B52" i="3"/>
  <c r="B48" i="3"/>
  <c r="E2" i="4"/>
  <c r="H43" i="3"/>
  <c r="H149" i="4"/>
  <c r="H139" i="4"/>
  <c r="H140" i="4"/>
  <c r="H141" i="4"/>
  <c r="H142" i="4"/>
  <c r="H143" i="4"/>
  <c r="H144" i="4"/>
  <c r="H145" i="4"/>
  <c r="H146" i="4"/>
  <c r="H147" i="4"/>
  <c r="H148" i="4"/>
  <c r="H134" i="4"/>
  <c r="H135" i="4"/>
  <c r="H136" i="4"/>
  <c r="H137" i="4"/>
  <c r="H138" i="4"/>
  <c r="F124" i="4"/>
  <c r="F125" i="4"/>
  <c r="F126" i="4"/>
  <c r="F127" i="4"/>
  <c r="F128" i="4"/>
  <c r="F129" i="4"/>
  <c r="F130" i="4"/>
  <c r="F131" i="4"/>
  <c r="F132" i="4"/>
  <c r="F133" i="4"/>
  <c r="G110" i="4"/>
  <c r="G109" i="4"/>
  <c r="G107" i="4"/>
  <c r="G106" i="4"/>
  <c r="F8" i="2"/>
  <c r="F2" i="2"/>
  <c r="F4" i="2"/>
  <c r="F7" i="2"/>
  <c r="F3" i="2"/>
  <c r="F6" i="2"/>
  <c r="F16" i="2"/>
  <c r="F9" i="2"/>
  <c r="F10" i="2"/>
  <c r="F12" i="2"/>
  <c r="F13" i="2"/>
  <c r="F15" i="2"/>
  <c r="F17" i="2"/>
  <c r="F18" i="2"/>
  <c r="F11" i="2"/>
  <c r="F14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3" i="2"/>
  <c r="F40" i="2"/>
  <c r="F34" i="2"/>
  <c r="F35" i="2"/>
  <c r="F37" i="2"/>
  <c r="F39" i="2"/>
  <c r="F41" i="2"/>
  <c r="F42" i="2"/>
  <c r="F32" i="2"/>
  <c r="F36" i="2"/>
  <c r="F38" i="2"/>
  <c r="F43" i="2"/>
  <c r="F44" i="2"/>
  <c r="F45" i="2"/>
  <c r="F46" i="2"/>
  <c r="F47" i="2"/>
  <c r="F48" i="2"/>
  <c r="F49" i="2"/>
  <c r="F50" i="2"/>
  <c r="F52" i="2"/>
  <c r="F51" i="2"/>
  <c r="F56" i="2"/>
  <c r="F55" i="2"/>
  <c r="F57" i="2"/>
  <c r="F53" i="2"/>
  <c r="F54" i="2"/>
  <c r="F59" i="2"/>
  <c r="F60" i="2"/>
  <c r="F58" i="2"/>
  <c r="F63" i="2"/>
  <c r="F62" i="2"/>
  <c r="F61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9" i="2"/>
  <c r="F80" i="2"/>
  <c r="F81" i="2"/>
  <c r="F78" i="2"/>
  <c r="F82" i="2"/>
  <c r="F83" i="2"/>
  <c r="F84" i="2"/>
  <c r="F85" i="2"/>
  <c r="F86" i="2"/>
  <c r="F87" i="2"/>
  <c r="F88" i="2"/>
  <c r="F90" i="2"/>
  <c r="F91" i="2"/>
  <c r="F92" i="2"/>
  <c r="F94" i="2"/>
  <c r="F96" i="2"/>
  <c r="F98" i="2"/>
  <c r="F89" i="2"/>
  <c r="F93" i="2"/>
  <c r="F95" i="2"/>
  <c r="F97" i="2"/>
  <c r="F99" i="2"/>
  <c r="F100" i="2"/>
  <c r="F102" i="2"/>
  <c r="F109" i="2"/>
  <c r="F103" i="2"/>
  <c r="F104" i="2"/>
  <c r="F106" i="2"/>
  <c r="F108" i="2"/>
  <c r="F110" i="2"/>
  <c r="F111" i="2"/>
  <c r="F105" i="2"/>
  <c r="F107" i="2"/>
  <c r="F101" i="2"/>
  <c r="F112" i="2"/>
  <c r="F119" i="2"/>
  <c r="F113" i="2"/>
  <c r="F114" i="2"/>
  <c r="F116" i="2"/>
  <c r="F118" i="2"/>
  <c r="F120" i="2"/>
  <c r="F121" i="2"/>
  <c r="F115" i="2"/>
  <c r="F117" i="2"/>
  <c r="F122" i="2"/>
  <c r="F123" i="2"/>
  <c r="F124" i="2"/>
  <c r="F125" i="2"/>
  <c r="F126" i="2"/>
  <c r="F131" i="2"/>
  <c r="F127" i="2"/>
  <c r="F128" i="2"/>
  <c r="F130" i="2"/>
  <c r="F132" i="2"/>
  <c r="F129" i="2"/>
  <c r="F133" i="2"/>
  <c r="F134" i="2"/>
  <c r="F135" i="2"/>
  <c r="F136" i="2"/>
  <c r="F137" i="2"/>
  <c r="F138" i="2"/>
  <c r="F139" i="2"/>
  <c r="F140" i="2"/>
  <c r="F142" i="2"/>
  <c r="F143" i="2"/>
  <c r="F141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8" i="2"/>
  <c r="F160" i="2"/>
  <c r="F159" i="2"/>
  <c r="F161" i="2"/>
  <c r="F157" i="2"/>
  <c r="F162" i="2"/>
  <c r="F163" i="2"/>
  <c r="F171" i="2"/>
  <c r="F164" i="2"/>
  <c r="F165" i="2"/>
  <c r="F167" i="2"/>
  <c r="F168" i="2"/>
  <c r="F170" i="2"/>
  <c r="F172" i="2"/>
  <c r="F173" i="2"/>
  <c r="F166" i="2"/>
  <c r="F169" i="2"/>
  <c r="F174" i="2"/>
  <c r="F175" i="2"/>
  <c r="F176" i="2"/>
  <c r="F178" i="2"/>
  <c r="F177" i="2"/>
  <c r="F180" i="2"/>
  <c r="F182" i="2"/>
  <c r="F179" i="2"/>
  <c r="F181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6" i="2"/>
  <c r="F215" i="2"/>
  <c r="F218" i="2"/>
  <c r="F220" i="2"/>
  <c r="F221" i="2"/>
  <c r="F217" i="2"/>
  <c r="F219" i="2"/>
  <c r="F222" i="2"/>
  <c r="F223" i="2"/>
  <c r="F224" i="2"/>
  <c r="F225" i="2"/>
  <c r="F226" i="2"/>
  <c r="F227" i="2"/>
  <c r="F228" i="2"/>
  <c r="F229" i="2"/>
  <c r="F230" i="2"/>
  <c r="F232" i="2"/>
  <c r="F231" i="2"/>
  <c r="F233" i="2"/>
  <c r="F234" i="2"/>
  <c r="F235" i="2"/>
  <c r="F236" i="2"/>
  <c r="F237" i="2"/>
  <c r="F238" i="2"/>
  <c r="F239" i="2"/>
  <c r="F240" i="2"/>
  <c r="F242" i="2"/>
  <c r="F241" i="2"/>
  <c r="F243" i="2"/>
  <c r="F244" i="2"/>
  <c r="F245" i="2"/>
  <c r="F246" i="2"/>
  <c r="F247" i="2"/>
  <c r="F248" i="2"/>
  <c r="F249" i="2"/>
  <c r="F250" i="2"/>
  <c r="F251" i="2"/>
  <c r="F252" i="2"/>
  <c r="F254" i="2"/>
  <c r="F253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1" i="2"/>
  <c r="F270" i="2"/>
  <c r="F272" i="2"/>
  <c r="F273" i="2"/>
  <c r="F274" i="2"/>
  <c r="F275" i="2"/>
  <c r="F276" i="2"/>
  <c r="F277" i="2"/>
  <c r="F278" i="2"/>
  <c r="F279" i="2"/>
  <c r="F280" i="2"/>
  <c r="F282" i="2"/>
  <c r="F281" i="2"/>
  <c r="F283" i="2"/>
  <c r="F284" i="2"/>
  <c r="F285" i="2"/>
  <c r="F286" i="2"/>
  <c r="F288" i="2"/>
  <c r="F287" i="2"/>
  <c r="F289" i="2"/>
  <c r="F290" i="2"/>
  <c r="F291" i="2"/>
  <c r="F292" i="2"/>
  <c r="F293" i="2"/>
  <c r="F295" i="2"/>
  <c r="F294" i="2"/>
  <c r="F296" i="2"/>
  <c r="F302" i="2"/>
  <c r="F305" i="2"/>
  <c r="F297" i="2"/>
  <c r="F298" i="2"/>
  <c r="F300" i="2"/>
  <c r="F301" i="2"/>
  <c r="F304" i="2"/>
  <c r="F306" i="2"/>
  <c r="F299" i="2"/>
  <c r="F303" i="2"/>
  <c r="F308" i="2"/>
  <c r="F307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9" i="2"/>
  <c r="F322" i="2"/>
  <c r="F323" i="2"/>
  <c r="F325" i="2"/>
  <c r="F326" i="2"/>
  <c r="F328" i="2"/>
  <c r="F330" i="2"/>
  <c r="F324" i="2"/>
  <c r="F327" i="2"/>
  <c r="F331" i="2"/>
  <c r="F332" i="2"/>
  <c r="F333" i="2"/>
  <c r="F334" i="2"/>
  <c r="F341" i="2"/>
  <c r="F335" i="2"/>
  <c r="F337" i="2"/>
  <c r="F338" i="2"/>
  <c r="F340" i="2"/>
  <c r="F342" i="2"/>
  <c r="F336" i="2"/>
  <c r="F339" i="2"/>
  <c r="F343" i="2"/>
  <c r="F344" i="2"/>
  <c r="F349" i="2"/>
  <c r="F345" i="2"/>
  <c r="F346" i="2"/>
  <c r="F347" i="2"/>
  <c r="F350" i="2"/>
  <c r="F348" i="2"/>
  <c r="F352" i="2"/>
  <c r="F353" i="2"/>
  <c r="F351" i="2"/>
  <c r="F355" i="2"/>
  <c r="F356" i="2"/>
  <c r="F354" i="2"/>
  <c r="F360" i="2"/>
  <c r="F357" i="2"/>
  <c r="F358" i="2"/>
  <c r="F359" i="2"/>
  <c r="F362" i="2"/>
  <c r="F363" i="2"/>
  <c r="F361" i="2"/>
  <c r="F364" i="2"/>
  <c r="F365" i="2"/>
  <c r="F371" i="2"/>
  <c r="F366" i="2"/>
  <c r="F367" i="2"/>
  <c r="F368" i="2"/>
  <c r="F370" i="2"/>
  <c r="F372" i="2"/>
  <c r="F369" i="2"/>
  <c r="F373" i="2"/>
  <c r="F374" i="2"/>
  <c r="F377" i="2"/>
  <c r="F375" i="2"/>
  <c r="F376" i="2"/>
  <c r="F378" i="2"/>
  <c r="F379" i="2"/>
  <c r="F380" i="2"/>
  <c r="F384" i="2"/>
  <c r="F381" i="2"/>
  <c r="F383" i="2"/>
  <c r="F385" i="2"/>
  <c r="F382" i="2"/>
  <c r="F386" i="2"/>
  <c r="F387" i="2"/>
  <c r="F389" i="2"/>
  <c r="F390" i="2"/>
  <c r="F392" i="2"/>
  <c r="F393" i="2"/>
  <c r="F388" i="2"/>
  <c r="F391" i="2"/>
  <c r="F394" i="2"/>
  <c r="F395" i="2"/>
  <c r="F396" i="2"/>
  <c r="F397" i="2"/>
  <c r="F403" i="2"/>
  <c r="F398" i="2"/>
  <c r="F399" i="2"/>
  <c r="F401" i="2"/>
  <c r="F400" i="2"/>
  <c r="F402" i="2"/>
  <c r="F406" i="2"/>
  <c r="F407" i="2"/>
  <c r="F404" i="2"/>
  <c r="F405" i="2"/>
  <c r="F408" i="2"/>
  <c r="F409" i="2"/>
  <c r="F412" i="2"/>
  <c r="F413" i="2"/>
  <c r="F410" i="2"/>
  <c r="F411" i="2"/>
  <c r="F414" i="2"/>
  <c r="F415" i="2"/>
  <c r="F418" i="2"/>
  <c r="F419" i="2"/>
  <c r="F416" i="2"/>
  <c r="F417" i="2"/>
  <c r="F420" i="2"/>
  <c r="F421" i="2"/>
  <c r="F425" i="2"/>
  <c r="F426" i="2"/>
  <c r="F422" i="2"/>
  <c r="F423" i="2"/>
  <c r="F424" i="2"/>
  <c r="F430" i="2"/>
  <c r="F427" i="2"/>
  <c r="F428" i="2"/>
  <c r="F429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6" i="2"/>
  <c r="F443" i="2"/>
  <c r="F444" i="2"/>
  <c r="F445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7" i="2"/>
  <c r="F484" i="2"/>
  <c r="F485" i="2"/>
  <c r="F486" i="2"/>
  <c r="F488" i="2"/>
  <c r="F489" i="2"/>
  <c r="F492" i="2"/>
  <c r="F490" i="2"/>
  <c r="F491" i="2"/>
  <c r="F493" i="2"/>
  <c r="F494" i="2"/>
  <c r="F498" i="2"/>
  <c r="F495" i="2"/>
  <c r="F496" i="2"/>
  <c r="F497" i="2"/>
  <c r="F502" i="2"/>
  <c r="F499" i="2"/>
  <c r="F500" i="2"/>
  <c r="F501" i="2"/>
  <c r="F503" i="2"/>
  <c r="F504" i="2"/>
  <c r="F505" i="2"/>
  <c r="F506" i="2"/>
  <c r="F507" i="2"/>
  <c r="F511" i="2"/>
  <c r="F508" i="2"/>
  <c r="F509" i="2"/>
  <c r="F510" i="2"/>
  <c r="F516" i="2"/>
  <c r="F512" i="2"/>
  <c r="F513" i="2"/>
  <c r="F514" i="2"/>
  <c r="F515" i="2"/>
  <c r="F522" i="2"/>
  <c r="F517" i="2"/>
  <c r="F518" i="2"/>
  <c r="F519" i="2"/>
  <c r="F520" i="2"/>
  <c r="F521" i="2"/>
  <c r="F523" i="2"/>
  <c r="F525" i="2"/>
  <c r="F524" i="2"/>
  <c r="F526" i="2"/>
  <c r="F528" i="2"/>
  <c r="F527" i="2"/>
  <c r="F529" i="2"/>
  <c r="F532" i="2"/>
  <c r="F530" i="2"/>
  <c r="F531" i="2"/>
  <c r="F536" i="2"/>
  <c r="F533" i="2"/>
  <c r="F535" i="2"/>
  <c r="F534" i="2"/>
  <c r="F540" i="2"/>
  <c r="F537" i="2"/>
  <c r="F539" i="2"/>
  <c r="F538" i="2"/>
  <c r="F544" i="2"/>
  <c r="F541" i="2"/>
  <c r="F543" i="2"/>
  <c r="F542" i="2"/>
  <c r="F548" i="2"/>
  <c r="F545" i="2"/>
  <c r="F547" i="2"/>
  <c r="F546" i="2"/>
  <c r="F551" i="2"/>
  <c r="F549" i="2"/>
  <c r="F550" i="2"/>
  <c r="F554" i="2"/>
  <c r="F552" i="2"/>
  <c r="F553" i="2"/>
  <c r="F555" i="2"/>
  <c r="F556" i="2"/>
  <c r="F557" i="2"/>
  <c r="F558" i="2"/>
  <c r="F559" i="2"/>
  <c r="F560" i="2"/>
  <c r="F562" i="2"/>
  <c r="F561" i="2"/>
  <c r="F563" i="2"/>
  <c r="F566" i="2"/>
  <c r="F564" i="2"/>
  <c r="F565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7" i="2"/>
  <c r="F585" i="2"/>
  <c r="F586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6" i="2"/>
  <c r="F625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3" i="2"/>
  <c r="F651" i="2"/>
  <c r="F652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90" i="2"/>
  <c r="F688" i="2"/>
  <c r="F689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4" i="2"/>
  <c r="F743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25" i="2"/>
  <c r="F817" i="2"/>
  <c r="F818" i="2"/>
  <c r="F820" i="2"/>
  <c r="F821" i="2"/>
  <c r="F822" i="2"/>
  <c r="F824" i="2"/>
  <c r="F826" i="2"/>
  <c r="F827" i="2"/>
  <c r="F819" i="2"/>
  <c r="F823" i="2"/>
  <c r="F828" i="2"/>
  <c r="F829" i="2"/>
  <c r="F830" i="2"/>
  <c r="F834" i="2"/>
  <c r="F831" i="2"/>
  <c r="F835" i="2"/>
  <c r="F832" i="2"/>
  <c r="F833" i="2"/>
  <c r="F838" i="2"/>
  <c r="F836" i="2"/>
  <c r="F839" i="2"/>
  <c r="F837" i="2"/>
  <c r="F843" i="2"/>
  <c r="F840" i="2"/>
  <c r="F844" i="2"/>
  <c r="F841" i="2"/>
  <c r="F842" i="2"/>
  <c r="F847" i="2"/>
  <c r="F845" i="2"/>
  <c r="F848" i="2"/>
  <c r="F846" i="2"/>
  <c r="F849" i="2"/>
  <c r="F850" i="2"/>
  <c r="F851" i="2"/>
  <c r="F854" i="2"/>
  <c r="F855" i="2"/>
  <c r="F853" i="2"/>
  <c r="F852" i="2"/>
  <c r="F856" i="2"/>
  <c r="F857" i="2"/>
  <c r="F858" i="2"/>
  <c r="F861" i="2"/>
  <c r="F862" i="2"/>
  <c r="F859" i="2"/>
  <c r="F860" i="2"/>
  <c r="F865" i="2"/>
  <c r="F866" i="2"/>
  <c r="F863" i="2"/>
  <c r="F864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8" i="2"/>
  <c r="F952" i="2"/>
  <c r="F953" i="2"/>
  <c r="F954" i="2"/>
  <c r="F955" i="2"/>
  <c r="F956" i="2"/>
  <c r="F959" i="2"/>
  <c r="F960" i="2"/>
  <c r="F957" i="2"/>
  <c r="F962" i="2"/>
  <c r="F961" i="2"/>
  <c r="F964" i="2"/>
  <c r="F963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9" i="2"/>
  <c r="F978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65" i="2"/>
  <c r="F1059" i="2"/>
  <c r="F1060" i="2"/>
  <c r="F1062" i="2"/>
  <c r="F1063" i="2"/>
  <c r="F1066" i="2"/>
  <c r="F1067" i="2"/>
  <c r="F1061" i="2"/>
  <c r="F1064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102" i="2"/>
  <c r="F1098" i="2"/>
  <c r="F1100" i="2"/>
  <c r="F1101" i="2"/>
  <c r="F1104" i="2"/>
  <c r="F1105" i="2"/>
  <c r="F1106" i="2"/>
  <c r="F1099" i="2"/>
  <c r="F1103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44" i="2"/>
  <c r="F1147" i="2"/>
  <c r="F1139" i="2"/>
  <c r="F1140" i="2"/>
  <c r="F1141" i="2"/>
  <c r="F1142" i="2"/>
  <c r="F1143" i="2"/>
  <c r="F1146" i="2"/>
  <c r="F1148" i="2"/>
  <c r="F1145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7" i="2"/>
  <c r="F1171" i="2"/>
  <c r="F1173" i="2"/>
  <c r="F1174" i="2"/>
  <c r="F1175" i="2"/>
  <c r="F1178" i="2"/>
  <c r="F1179" i="2"/>
  <c r="F1172" i="2"/>
  <c r="F1176" i="2"/>
  <c r="F1180" i="2"/>
  <c r="F1181" i="2"/>
  <c r="F1183" i="2"/>
  <c r="F1182" i="2"/>
  <c r="F1185" i="2"/>
  <c r="F1184" i="2"/>
  <c r="F1187" i="2"/>
  <c r="F1186" i="2"/>
  <c r="F1189" i="2"/>
  <c r="F1188" i="2"/>
  <c r="F1191" i="2"/>
  <c r="F1190" i="2"/>
  <c r="F1193" i="2"/>
  <c r="F1192" i="2"/>
  <c r="F1195" i="2"/>
  <c r="F1194" i="2"/>
  <c r="F1197" i="2"/>
  <c r="F1196" i="2"/>
  <c r="F1199" i="2"/>
  <c r="F1198" i="2"/>
  <c r="F1201" i="2"/>
  <c r="F1200" i="2"/>
  <c r="F1203" i="2"/>
  <c r="F1202" i="2"/>
  <c r="F1205" i="2"/>
  <c r="F1204" i="2"/>
  <c r="F1206" i="2"/>
  <c r="F1208" i="2"/>
  <c r="F1207" i="2"/>
  <c r="F1209" i="2"/>
  <c r="F1211" i="2"/>
  <c r="F1210" i="2"/>
  <c r="F1213" i="2"/>
  <c r="F1214" i="2"/>
  <c r="F1212" i="2"/>
  <c r="F1216" i="2"/>
  <c r="F1215" i="2"/>
  <c r="F1217" i="2"/>
  <c r="F1219" i="2"/>
  <c r="F1218" i="2"/>
  <c r="F1220" i="2"/>
  <c r="F1222" i="2"/>
  <c r="F1221" i="2"/>
  <c r="F1223" i="2"/>
  <c r="F1225" i="2"/>
  <c r="F1224" i="2"/>
  <c r="F1226" i="2"/>
  <c r="F1228" i="2"/>
  <c r="F1227" i="2"/>
  <c r="F1229" i="2"/>
  <c r="F1231" i="2"/>
  <c r="F1230" i="2"/>
  <c r="F1232" i="2"/>
  <c r="F1233" i="2"/>
  <c r="F1234" i="2"/>
  <c r="F1235" i="2"/>
  <c r="F1236" i="2"/>
  <c r="F1237" i="2"/>
  <c r="F1238" i="2"/>
  <c r="F1240" i="2"/>
  <c r="F1239" i="2"/>
  <c r="F1242" i="2"/>
  <c r="F1241" i="2"/>
  <c r="F1244" i="2"/>
  <c r="F1243" i="2"/>
  <c r="F1246" i="2"/>
  <c r="F1245" i="2"/>
  <c r="F1248" i="2"/>
  <c r="F1247" i="2"/>
  <c r="F1250" i="2"/>
  <c r="F1249" i="2"/>
  <c r="F1252" i="2"/>
  <c r="F1251" i="2"/>
  <c r="F1254" i="2"/>
  <c r="F1253" i="2"/>
  <c r="F1256" i="2"/>
  <c r="F1255" i="2"/>
  <c r="F1258" i="2"/>
  <c r="F1257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6" i="2"/>
  <c r="F1275" i="2"/>
  <c r="F1277" i="2"/>
  <c r="F1279" i="2"/>
  <c r="F1278" i="2"/>
  <c r="F1280" i="2"/>
  <c r="F1282" i="2"/>
  <c r="F1281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6" i="2"/>
  <c r="F1505" i="2"/>
  <c r="F1508" i="2"/>
  <c r="F1507" i="2"/>
  <c r="F1509" i="2"/>
  <c r="F5" i="2"/>
  <c r="F8" i="5"/>
  <c r="F2" i="5"/>
  <c r="F4" i="5"/>
  <c r="F7" i="5"/>
  <c r="F6" i="5"/>
  <c r="F3" i="5"/>
  <c r="F16" i="5"/>
  <c r="F9" i="5"/>
  <c r="F13" i="5"/>
  <c r="F10" i="5"/>
  <c r="F12" i="5"/>
  <c r="F15" i="5"/>
  <c r="F14" i="5"/>
  <c r="F18" i="5"/>
  <c r="F17" i="5"/>
  <c r="F11" i="5"/>
  <c r="F19" i="5"/>
  <c r="F20" i="5"/>
  <c r="F21" i="5"/>
  <c r="F22" i="5"/>
  <c r="F23" i="5"/>
  <c r="F25" i="5"/>
  <c r="F24" i="5"/>
  <c r="F26" i="5"/>
  <c r="F27" i="5"/>
  <c r="F28" i="5"/>
  <c r="F29" i="5"/>
  <c r="F30" i="5"/>
  <c r="F31" i="5"/>
  <c r="F33" i="5"/>
  <c r="F40" i="5"/>
  <c r="F37" i="5"/>
  <c r="F34" i="5"/>
  <c r="F39" i="5"/>
  <c r="F35" i="5"/>
  <c r="F36" i="5"/>
  <c r="F42" i="5"/>
  <c r="F41" i="5"/>
  <c r="F38" i="5"/>
  <c r="F32" i="5"/>
  <c r="F43" i="5"/>
  <c r="F44" i="5"/>
  <c r="F45" i="5"/>
  <c r="F46" i="5"/>
  <c r="F47" i="5"/>
  <c r="F50" i="5"/>
  <c r="F48" i="5"/>
  <c r="F49" i="5"/>
  <c r="F52" i="5"/>
  <c r="F51" i="5"/>
  <c r="F56" i="5"/>
  <c r="F55" i="5"/>
  <c r="F54" i="5"/>
  <c r="F57" i="5"/>
  <c r="F53" i="5"/>
  <c r="F59" i="5"/>
  <c r="F60" i="5"/>
  <c r="F58" i="5"/>
  <c r="F63" i="5"/>
  <c r="F62" i="5"/>
  <c r="F61" i="5"/>
  <c r="F64" i="5"/>
  <c r="F65" i="5"/>
  <c r="F66" i="5"/>
  <c r="F67" i="5"/>
  <c r="F68" i="5"/>
  <c r="F69" i="5"/>
  <c r="F70" i="5"/>
  <c r="F71" i="5"/>
  <c r="F72" i="5"/>
  <c r="F73" i="5"/>
  <c r="F74" i="5"/>
  <c r="F77" i="5"/>
  <c r="F75" i="5"/>
  <c r="F76" i="5"/>
  <c r="F79" i="5"/>
  <c r="F81" i="5"/>
  <c r="F80" i="5"/>
  <c r="F78" i="5"/>
  <c r="F82" i="5"/>
  <c r="F84" i="5"/>
  <c r="F83" i="5"/>
  <c r="F85" i="5"/>
  <c r="F86" i="5"/>
  <c r="F87" i="5"/>
  <c r="F88" i="5"/>
  <c r="F90" i="5"/>
  <c r="F94" i="5"/>
  <c r="F91" i="5"/>
  <c r="F96" i="5"/>
  <c r="F92" i="5"/>
  <c r="F97" i="5"/>
  <c r="F93" i="5"/>
  <c r="F98" i="5"/>
  <c r="F95" i="5"/>
  <c r="F89" i="5"/>
  <c r="F99" i="5"/>
  <c r="F100" i="5"/>
  <c r="F102" i="5"/>
  <c r="F109" i="5"/>
  <c r="F106" i="5"/>
  <c r="F103" i="5"/>
  <c r="F108" i="5"/>
  <c r="F104" i="5"/>
  <c r="F105" i="5"/>
  <c r="F111" i="5"/>
  <c r="F110" i="5"/>
  <c r="F107" i="5"/>
  <c r="F101" i="5"/>
  <c r="F112" i="5"/>
  <c r="F119" i="5"/>
  <c r="F116" i="5"/>
  <c r="F113" i="5"/>
  <c r="F114" i="5"/>
  <c r="F118" i="5"/>
  <c r="F115" i="5"/>
  <c r="F121" i="5"/>
  <c r="F120" i="5"/>
  <c r="F117" i="5"/>
  <c r="F122" i="5"/>
  <c r="F123" i="5"/>
  <c r="F124" i="5"/>
  <c r="F125" i="5"/>
  <c r="F126" i="5"/>
  <c r="F131" i="5"/>
  <c r="F128" i="5"/>
  <c r="F127" i="5"/>
  <c r="F130" i="5"/>
  <c r="F132" i="5"/>
  <c r="F129" i="5"/>
  <c r="F133" i="5"/>
  <c r="F134" i="5"/>
  <c r="F135" i="5"/>
  <c r="F136" i="5"/>
  <c r="F137" i="5"/>
  <c r="F138" i="5"/>
  <c r="F140" i="5"/>
  <c r="F139" i="5"/>
  <c r="F142" i="5"/>
  <c r="F143" i="5"/>
  <c r="F141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8" i="5"/>
  <c r="F160" i="5"/>
  <c r="F159" i="5"/>
  <c r="F161" i="5"/>
  <c r="F157" i="5"/>
  <c r="F162" i="5"/>
  <c r="F163" i="5"/>
  <c r="F171" i="5"/>
  <c r="F164" i="5"/>
  <c r="F168" i="5"/>
  <c r="F165" i="5"/>
  <c r="F167" i="5"/>
  <c r="F170" i="5"/>
  <c r="F169" i="5"/>
  <c r="F173" i="5"/>
  <c r="F172" i="5"/>
  <c r="F166" i="5"/>
  <c r="F174" i="5"/>
  <c r="F175" i="5"/>
  <c r="F176" i="5"/>
  <c r="F178" i="5"/>
  <c r="F180" i="5"/>
  <c r="F177" i="5"/>
  <c r="F182" i="5"/>
  <c r="F183" i="5"/>
  <c r="F179" i="5"/>
  <c r="F181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6" i="5"/>
  <c r="F218" i="5"/>
  <c r="F215" i="5"/>
  <c r="F220" i="5"/>
  <c r="F217" i="5"/>
  <c r="F221" i="5"/>
  <c r="F219" i="5"/>
  <c r="F222" i="5"/>
  <c r="F223" i="5"/>
  <c r="F224" i="5"/>
  <c r="F225" i="5"/>
  <c r="F226" i="5"/>
  <c r="F227" i="5"/>
  <c r="F228" i="5"/>
  <c r="F229" i="5"/>
  <c r="F230" i="5"/>
  <c r="F232" i="5"/>
  <c r="F233" i="5"/>
  <c r="F231" i="5"/>
  <c r="F234" i="5"/>
  <c r="F235" i="5"/>
  <c r="F236" i="5"/>
  <c r="F237" i="5"/>
  <c r="F238" i="5"/>
  <c r="F239" i="5"/>
  <c r="F240" i="5"/>
  <c r="F242" i="5"/>
  <c r="F241" i="5"/>
  <c r="F243" i="5"/>
  <c r="F244" i="5"/>
  <c r="F245" i="5"/>
  <c r="F246" i="5"/>
  <c r="F247" i="5"/>
  <c r="F248" i="5"/>
  <c r="F249" i="5"/>
  <c r="F250" i="5"/>
  <c r="F251" i="5"/>
  <c r="F252" i="5"/>
  <c r="F254" i="5"/>
  <c r="F253" i="5"/>
  <c r="F255" i="5"/>
  <c r="F256" i="5"/>
  <c r="F257" i="5"/>
  <c r="F258" i="5"/>
  <c r="F259" i="5"/>
  <c r="F260" i="5"/>
  <c r="F262" i="5"/>
  <c r="F261" i="5"/>
  <c r="F263" i="5"/>
  <c r="F265" i="5"/>
  <c r="F264" i="5"/>
  <c r="F266" i="5"/>
  <c r="F267" i="5"/>
  <c r="F268" i="5"/>
  <c r="F269" i="5"/>
  <c r="F271" i="5"/>
  <c r="F270" i="5"/>
  <c r="F272" i="5"/>
  <c r="F273" i="5"/>
  <c r="F274" i="5"/>
  <c r="F275" i="5"/>
  <c r="F276" i="5"/>
  <c r="F277" i="5"/>
  <c r="F278" i="5"/>
  <c r="F279" i="5"/>
  <c r="F280" i="5"/>
  <c r="F282" i="5"/>
  <c r="F281" i="5"/>
  <c r="F283" i="5"/>
  <c r="F284" i="5"/>
  <c r="F285" i="5"/>
  <c r="F286" i="5"/>
  <c r="F288" i="5"/>
  <c r="F287" i="5"/>
  <c r="F289" i="5"/>
  <c r="F290" i="5"/>
  <c r="F291" i="5"/>
  <c r="F292" i="5"/>
  <c r="F295" i="5"/>
  <c r="F293" i="5"/>
  <c r="F294" i="5"/>
  <c r="F296" i="5"/>
  <c r="F302" i="5"/>
  <c r="F305" i="5"/>
  <c r="F297" i="5"/>
  <c r="F301" i="5"/>
  <c r="F298" i="5"/>
  <c r="F300" i="5"/>
  <c r="F304" i="5"/>
  <c r="F303" i="5"/>
  <c r="F306" i="5"/>
  <c r="F299" i="5"/>
  <c r="F308" i="5"/>
  <c r="F307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9" i="5"/>
  <c r="F322" i="5"/>
  <c r="F326" i="5"/>
  <c r="F323" i="5"/>
  <c r="F325" i="5"/>
  <c r="F328" i="5"/>
  <c r="F327" i="5"/>
  <c r="F330" i="5"/>
  <c r="F324" i="5"/>
  <c r="F331" i="5"/>
  <c r="F332" i="5"/>
  <c r="F333" i="5"/>
  <c r="F334" i="5"/>
  <c r="F341" i="5"/>
  <c r="F338" i="5"/>
  <c r="F335" i="5"/>
  <c r="F337" i="5"/>
  <c r="F340" i="5"/>
  <c r="F339" i="5"/>
  <c r="F342" i="5"/>
  <c r="F336" i="5"/>
  <c r="F343" i="5"/>
  <c r="F344" i="5"/>
  <c r="F349" i="5"/>
  <c r="F347" i="5"/>
  <c r="F345" i="5"/>
  <c r="F346" i="5"/>
  <c r="F348" i="5"/>
  <c r="F350" i="5"/>
  <c r="F352" i="5"/>
  <c r="F353" i="5"/>
  <c r="F351" i="5"/>
  <c r="F355" i="5"/>
  <c r="F356" i="5"/>
  <c r="F354" i="5"/>
  <c r="F360" i="5"/>
  <c r="F357" i="5"/>
  <c r="F359" i="5"/>
  <c r="F358" i="5"/>
  <c r="F362" i="5"/>
  <c r="F361" i="5"/>
  <c r="F363" i="5"/>
  <c r="F364" i="5"/>
  <c r="F365" i="5"/>
  <c r="F371" i="5"/>
  <c r="F366" i="5"/>
  <c r="F368" i="5"/>
  <c r="F367" i="5"/>
  <c r="F370" i="5"/>
  <c r="F369" i="5"/>
  <c r="F372" i="5"/>
  <c r="F373" i="5"/>
  <c r="F374" i="5"/>
  <c r="F377" i="5"/>
  <c r="F375" i="5"/>
  <c r="F376" i="5"/>
  <c r="F378" i="5"/>
  <c r="F379" i="5"/>
  <c r="F380" i="5"/>
  <c r="F384" i="5"/>
  <c r="F381" i="5"/>
  <c r="F383" i="5"/>
  <c r="F382" i="5"/>
  <c r="F385" i="5"/>
  <c r="F386" i="5"/>
  <c r="F387" i="5"/>
  <c r="F392" i="5"/>
  <c r="F389" i="5"/>
  <c r="F390" i="5"/>
  <c r="F391" i="5"/>
  <c r="F393" i="5"/>
  <c r="F388" i="5"/>
  <c r="F394" i="5"/>
  <c r="F395" i="5"/>
  <c r="F396" i="5"/>
  <c r="F397" i="5"/>
  <c r="F403" i="5"/>
  <c r="F398" i="5"/>
  <c r="F401" i="5"/>
  <c r="F399" i="5"/>
  <c r="F402" i="5"/>
  <c r="F400" i="5"/>
  <c r="F406" i="5"/>
  <c r="F405" i="5"/>
  <c r="F407" i="5"/>
  <c r="F404" i="5"/>
  <c r="F408" i="5"/>
  <c r="F409" i="5"/>
  <c r="F412" i="5"/>
  <c r="F411" i="5"/>
  <c r="F413" i="5"/>
  <c r="F410" i="5"/>
  <c r="F414" i="5"/>
  <c r="F415" i="5"/>
  <c r="F418" i="5"/>
  <c r="F417" i="5"/>
  <c r="F419" i="5"/>
  <c r="F416" i="5"/>
  <c r="F420" i="5"/>
  <c r="F421" i="5"/>
  <c r="F424" i="5"/>
  <c r="F423" i="5"/>
  <c r="F426" i="5"/>
  <c r="F425" i="5"/>
  <c r="F422" i="5"/>
  <c r="F429" i="5"/>
  <c r="F428" i="5"/>
  <c r="F430" i="5"/>
  <c r="F427" i="5"/>
  <c r="F432" i="5"/>
  <c r="F431" i="5"/>
  <c r="F433" i="5"/>
  <c r="F434" i="5"/>
  <c r="F436" i="5"/>
  <c r="F435" i="5"/>
  <c r="F437" i="5"/>
  <c r="F438" i="5"/>
  <c r="F441" i="5"/>
  <c r="F440" i="5"/>
  <c r="F439" i="5"/>
  <c r="F442" i="5"/>
  <c r="F446" i="5"/>
  <c r="F444" i="5"/>
  <c r="F443" i="5"/>
  <c r="F445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80" i="5"/>
  <c r="F479" i="5"/>
  <c r="F482" i="5"/>
  <c r="F481" i="5"/>
  <c r="F483" i="5"/>
  <c r="F487" i="5"/>
  <c r="F484" i="5"/>
  <c r="F486" i="5"/>
  <c r="F485" i="5"/>
  <c r="F488" i="5"/>
  <c r="F489" i="5"/>
  <c r="F492" i="5"/>
  <c r="F491" i="5"/>
  <c r="F490" i="5"/>
  <c r="F493" i="5"/>
  <c r="F494" i="5"/>
  <c r="F498" i="5"/>
  <c r="F496" i="5"/>
  <c r="F495" i="5"/>
  <c r="F497" i="5"/>
  <c r="F502" i="5"/>
  <c r="F499" i="5"/>
  <c r="F501" i="5"/>
  <c r="F500" i="5"/>
  <c r="F503" i="5"/>
  <c r="F504" i="5"/>
  <c r="F505" i="5"/>
  <c r="F507" i="5"/>
  <c r="F506" i="5"/>
  <c r="F511" i="5"/>
  <c r="F509" i="5"/>
  <c r="F508" i="5"/>
  <c r="F510" i="5"/>
  <c r="F516" i="5"/>
  <c r="F513" i="5"/>
  <c r="F512" i="5"/>
  <c r="F515" i="5"/>
  <c r="F514" i="5"/>
  <c r="F522" i="5"/>
  <c r="F517" i="5"/>
  <c r="F520" i="5"/>
  <c r="F518" i="5"/>
  <c r="F519" i="5"/>
  <c r="F521" i="5"/>
  <c r="F523" i="5"/>
  <c r="F525" i="5"/>
  <c r="F526" i="5"/>
  <c r="F524" i="5"/>
  <c r="F528" i="5"/>
  <c r="F529" i="5"/>
  <c r="F527" i="5"/>
  <c r="F532" i="5"/>
  <c r="F530" i="5"/>
  <c r="F531" i="5"/>
  <c r="F536" i="5"/>
  <c r="F533" i="5"/>
  <c r="F535" i="5"/>
  <c r="F534" i="5"/>
  <c r="F540" i="5"/>
  <c r="F537" i="5"/>
  <c r="F539" i="5"/>
  <c r="F538" i="5"/>
  <c r="F544" i="5"/>
  <c r="F541" i="5"/>
  <c r="F543" i="5"/>
  <c r="F542" i="5"/>
  <c r="F548" i="5"/>
  <c r="F545" i="5"/>
  <c r="F547" i="5"/>
  <c r="F546" i="5"/>
  <c r="F551" i="5"/>
  <c r="F549" i="5"/>
  <c r="F550" i="5"/>
  <c r="F554" i="5"/>
  <c r="F552" i="5"/>
  <c r="F553" i="5"/>
  <c r="F555" i="5"/>
  <c r="F556" i="5"/>
  <c r="F557" i="5"/>
  <c r="F558" i="5"/>
  <c r="F559" i="5"/>
  <c r="F560" i="5"/>
  <c r="F562" i="5"/>
  <c r="F561" i="5"/>
  <c r="F563" i="5"/>
  <c r="F566" i="5"/>
  <c r="F564" i="5"/>
  <c r="F565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7" i="5"/>
  <c r="F585" i="5"/>
  <c r="F586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6" i="5"/>
  <c r="F625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3" i="5"/>
  <c r="F651" i="5"/>
  <c r="F652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90" i="5"/>
  <c r="F688" i="5"/>
  <c r="F689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4" i="5"/>
  <c r="F743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25" i="5"/>
  <c r="F817" i="5"/>
  <c r="F822" i="5"/>
  <c r="F820" i="5"/>
  <c r="F818" i="5"/>
  <c r="F821" i="5"/>
  <c r="F824" i="5"/>
  <c r="F823" i="5"/>
  <c r="F827" i="5"/>
  <c r="F826" i="5"/>
  <c r="F819" i="5"/>
  <c r="F828" i="5"/>
  <c r="F829" i="5"/>
  <c r="F830" i="5"/>
  <c r="F834" i="5"/>
  <c r="F831" i="5"/>
  <c r="F832" i="5"/>
  <c r="F835" i="5"/>
  <c r="F833" i="5"/>
  <c r="F838" i="5"/>
  <c r="F836" i="5"/>
  <c r="F837" i="5"/>
  <c r="F839" i="5"/>
  <c r="F843" i="5"/>
  <c r="F840" i="5"/>
  <c r="F841" i="5"/>
  <c r="F844" i="5"/>
  <c r="F842" i="5"/>
  <c r="F847" i="5"/>
  <c r="F845" i="5"/>
  <c r="F848" i="5"/>
  <c r="F846" i="5"/>
  <c r="F849" i="5"/>
  <c r="F850" i="5"/>
  <c r="F851" i="5"/>
  <c r="F854" i="5"/>
  <c r="F855" i="5"/>
  <c r="F852" i="5"/>
  <c r="F853" i="5"/>
  <c r="F856" i="5"/>
  <c r="F857" i="5"/>
  <c r="F858" i="5"/>
  <c r="F861" i="5"/>
  <c r="F859" i="5"/>
  <c r="F862" i="5"/>
  <c r="F860" i="5"/>
  <c r="F865" i="5"/>
  <c r="F863" i="5"/>
  <c r="F866" i="5"/>
  <c r="F864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8" i="5"/>
  <c r="F952" i="5"/>
  <c r="F956" i="5"/>
  <c r="F954" i="5"/>
  <c r="F953" i="5"/>
  <c r="F955" i="5"/>
  <c r="F957" i="5"/>
  <c r="F960" i="5"/>
  <c r="F959" i="5"/>
  <c r="F962" i="5"/>
  <c r="F961" i="5"/>
  <c r="F964" i="5"/>
  <c r="F963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9" i="5"/>
  <c r="F978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65" i="5"/>
  <c r="F1059" i="5"/>
  <c r="F1062" i="5"/>
  <c r="F1060" i="5"/>
  <c r="F1063" i="5"/>
  <c r="F1064" i="5"/>
  <c r="F1067" i="5"/>
  <c r="F1066" i="5"/>
  <c r="F1061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102" i="5"/>
  <c r="F1100" i="5"/>
  <c r="F1098" i="5"/>
  <c r="F1101" i="5"/>
  <c r="F1104" i="5"/>
  <c r="F1103" i="5"/>
  <c r="F1106" i="5"/>
  <c r="F1105" i="5"/>
  <c r="F1099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44" i="5"/>
  <c r="F1147" i="5"/>
  <c r="F1139" i="5"/>
  <c r="F1143" i="5"/>
  <c r="F1141" i="5"/>
  <c r="F1140" i="5"/>
  <c r="F1142" i="5"/>
  <c r="F1146" i="5"/>
  <c r="F1145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7" i="5"/>
  <c r="F1171" i="5"/>
  <c r="F1175" i="5"/>
  <c r="F1173" i="5"/>
  <c r="F1174" i="5"/>
  <c r="F1176" i="5"/>
  <c r="F1179" i="5"/>
  <c r="F1178" i="5"/>
  <c r="F1172" i="5"/>
  <c r="F1180" i="5"/>
  <c r="F1181" i="5"/>
  <c r="F1183" i="5"/>
  <c r="F1182" i="5"/>
  <c r="F1185" i="5"/>
  <c r="F1184" i="5"/>
  <c r="F1187" i="5"/>
  <c r="F1186" i="5"/>
  <c r="F1189" i="5"/>
  <c r="F1188" i="5"/>
  <c r="F1191" i="5"/>
  <c r="F1190" i="5"/>
  <c r="F1193" i="5"/>
  <c r="F1192" i="5"/>
  <c r="F1195" i="5"/>
  <c r="F1194" i="5"/>
  <c r="F1197" i="5"/>
  <c r="F1196" i="5"/>
  <c r="F1199" i="5"/>
  <c r="F1198" i="5"/>
  <c r="F1201" i="5"/>
  <c r="F1200" i="5"/>
  <c r="F1203" i="5"/>
  <c r="F1202" i="5"/>
  <c r="F1205" i="5"/>
  <c r="F1204" i="5"/>
  <c r="F1206" i="5"/>
  <c r="F1208" i="5"/>
  <c r="F1207" i="5"/>
  <c r="F1209" i="5"/>
  <c r="F1211" i="5"/>
  <c r="F1210" i="5"/>
  <c r="F1213" i="5"/>
  <c r="F1214" i="5"/>
  <c r="F1212" i="5"/>
  <c r="F1216" i="5"/>
  <c r="F1217" i="5"/>
  <c r="F1215" i="5"/>
  <c r="F1219" i="5"/>
  <c r="F1220" i="5"/>
  <c r="F1218" i="5"/>
  <c r="F1222" i="5"/>
  <c r="F1223" i="5"/>
  <c r="F1221" i="5"/>
  <c r="F1225" i="5"/>
  <c r="F1224" i="5"/>
  <c r="F1226" i="5"/>
  <c r="F1228" i="5"/>
  <c r="F1227" i="5"/>
  <c r="F1229" i="5"/>
  <c r="F1231" i="5"/>
  <c r="F1230" i="5"/>
  <c r="F1232" i="5"/>
  <c r="F1233" i="5"/>
  <c r="F1234" i="5"/>
  <c r="F1235" i="5"/>
  <c r="F1236" i="5"/>
  <c r="F1238" i="5"/>
  <c r="F1237" i="5"/>
  <c r="F1240" i="5"/>
  <c r="F1239" i="5"/>
  <c r="F1242" i="5"/>
  <c r="F1241" i="5"/>
  <c r="F1244" i="5"/>
  <c r="F1243" i="5"/>
  <c r="F1246" i="5"/>
  <c r="F1245" i="5"/>
  <c r="F1248" i="5"/>
  <c r="F1247" i="5"/>
  <c r="F1250" i="5"/>
  <c r="F1249" i="5"/>
  <c r="F1252" i="5"/>
  <c r="F1251" i="5"/>
  <c r="F1254" i="5"/>
  <c r="F1253" i="5"/>
  <c r="F1256" i="5"/>
  <c r="F1255" i="5"/>
  <c r="F1258" i="5"/>
  <c r="F1257" i="5"/>
  <c r="F1259" i="5"/>
  <c r="F1260" i="5"/>
  <c r="F1261" i="5"/>
  <c r="F1262" i="5"/>
  <c r="F1263" i="5"/>
  <c r="F1264" i="5"/>
  <c r="F1265" i="5"/>
  <c r="F1266" i="5"/>
  <c r="F1267" i="5"/>
  <c r="F1268" i="5"/>
  <c r="F1269" i="5"/>
  <c r="F1270" i="5"/>
  <c r="F1271" i="5"/>
  <c r="F1272" i="5"/>
  <c r="F1273" i="5"/>
  <c r="F1274" i="5"/>
  <c r="F1276" i="5"/>
  <c r="F1275" i="5"/>
  <c r="F1277" i="5"/>
  <c r="F1279" i="5"/>
  <c r="F1278" i="5"/>
  <c r="F1280" i="5"/>
  <c r="F1282" i="5"/>
  <c r="F1281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1389" i="5"/>
  <c r="F1390" i="5"/>
  <c r="F1391" i="5"/>
  <c r="F1392" i="5"/>
  <c r="F1393" i="5"/>
  <c r="F1394" i="5"/>
  <c r="F1395" i="5"/>
  <c r="F1396" i="5"/>
  <c r="F1397" i="5"/>
  <c r="F1398" i="5"/>
  <c r="F1399" i="5"/>
  <c r="F1400" i="5"/>
  <c r="F1401" i="5"/>
  <c r="F1402" i="5"/>
  <c r="F1403" i="5"/>
  <c r="F1404" i="5"/>
  <c r="F1405" i="5"/>
  <c r="F1406" i="5"/>
  <c r="F1407" i="5"/>
  <c r="F1408" i="5"/>
  <c r="F1409" i="5"/>
  <c r="F1410" i="5"/>
  <c r="F1411" i="5"/>
  <c r="F1412" i="5"/>
  <c r="F1413" i="5"/>
  <c r="F1414" i="5"/>
  <c r="F1415" i="5"/>
  <c r="F1416" i="5"/>
  <c r="F1417" i="5"/>
  <c r="F1418" i="5"/>
  <c r="F1419" i="5"/>
  <c r="F1420" i="5"/>
  <c r="F1421" i="5"/>
  <c r="F1422" i="5"/>
  <c r="F1423" i="5"/>
  <c r="F1424" i="5"/>
  <c r="F1425" i="5"/>
  <c r="F1426" i="5"/>
  <c r="F1427" i="5"/>
  <c r="F1428" i="5"/>
  <c r="F1429" i="5"/>
  <c r="F1430" i="5"/>
  <c r="F1431" i="5"/>
  <c r="F1432" i="5"/>
  <c r="F1433" i="5"/>
  <c r="F1434" i="5"/>
  <c r="F1435" i="5"/>
  <c r="F1436" i="5"/>
  <c r="F1437" i="5"/>
  <c r="F1438" i="5"/>
  <c r="F1439" i="5"/>
  <c r="F1440" i="5"/>
  <c r="F1441" i="5"/>
  <c r="F1442" i="5"/>
  <c r="F1443" i="5"/>
  <c r="F1444" i="5"/>
  <c r="F1445" i="5"/>
  <c r="F1446" i="5"/>
  <c r="F1447" i="5"/>
  <c r="F1448" i="5"/>
  <c r="F1449" i="5"/>
  <c r="F1450" i="5"/>
  <c r="F1451" i="5"/>
  <c r="F1452" i="5"/>
  <c r="F1453" i="5"/>
  <c r="F1454" i="5"/>
  <c r="F1455" i="5"/>
  <c r="F1456" i="5"/>
  <c r="F1457" i="5"/>
  <c r="F1458" i="5"/>
  <c r="F1459" i="5"/>
  <c r="F1460" i="5"/>
  <c r="F1461" i="5"/>
  <c r="F1462" i="5"/>
  <c r="F1463" i="5"/>
  <c r="F1464" i="5"/>
  <c r="F1465" i="5"/>
  <c r="F1466" i="5"/>
  <c r="F1467" i="5"/>
  <c r="F1468" i="5"/>
  <c r="F1469" i="5"/>
  <c r="F1470" i="5"/>
  <c r="F1471" i="5"/>
  <c r="F1472" i="5"/>
  <c r="F1473" i="5"/>
  <c r="F1474" i="5"/>
  <c r="F1475" i="5"/>
  <c r="F1476" i="5"/>
  <c r="F1477" i="5"/>
  <c r="F1478" i="5"/>
  <c r="F1479" i="5"/>
  <c r="F1480" i="5"/>
  <c r="F1481" i="5"/>
  <c r="F1482" i="5"/>
  <c r="F1483" i="5"/>
  <c r="F1484" i="5"/>
  <c r="F1485" i="5"/>
  <c r="F1486" i="5"/>
  <c r="F1487" i="5"/>
  <c r="F1488" i="5"/>
  <c r="F1489" i="5"/>
  <c r="F1490" i="5"/>
  <c r="F1491" i="5"/>
  <c r="F1492" i="5"/>
  <c r="F1493" i="5"/>
  <c r="F1494" i="5"/>
  <c r="F1495" i="5"/>
  <c r="F1496" i="5"/>
  <c r="F1497" i="5"/>
  <c r="F1498" i="5"/>
  <c r="F1499" i="5"/>
  <c r="F1500" i="5"/>
  <c r="F1501" i="5"/>
  <c r="F1502" i="5"/>
  <c r="F1503" i="5"/>
  <c r="F1504" i="5"/>
  <c r="F1506" i="5"/>
  <c r="F1505" i="5"/>
  <c r="F1508" i="5"/>
  <c r="F1507" i="5"/>
  <c r="F1509" i="5"/>
  <c r="F5" i="5"/>
  <c r="D103" i="4"/>
  <c r="D104" i="4" s="1"/>
  <c r="E28" i="3"/>
  <c r="D174" i="4"/>
  <c r="D83" i="4"/>
  <c r="D82" i="4"/>
  <c r="F75" i="4"/>
  <c r="D26" i="4"/>
  <c r="D20" i="4"/>
  <c r="D19" i="4"/>
  <c r="F29" i="3"/>
  <c r="G40" i="3"/>
  <c r="G39" i="3"/>
  <c r="G31" i="3"/>
  <c r="G30" i="3"/>
  <c r="C56" i="3"/>
  <c r="C54" i="3"/>
  <c r="C52" i="3"/>
  <c r="C50" i="3"/>
  <c r="C48" i="3"/>
  <c r="G2" i="3"/>
  <c r="D107" i="4" l="1"/>
  <c r="D106" i="4"/>
  <c r="D109" i="4" s="1"/>
  <c r="E3" i="4"/>
  <c r="F12" i="3" s="1"/>
  <c r="F76" i="4"/>
  <c r="G17" i="3" s="1"/>
  <c r="H45" i="3"/>
  <c r="D22" i="4"/>
  <c r="G167" i="4"/>
  <c r="D171" i="4"/>
  <c r="D172" i="4"/>
  <c r="D173" i="4"/>
  <c r="C37" i="4"/>
  <c r="D170" i="4"/>
  <c r="G43" i="3"/>
  <c r="G168" i="4" l="1"/>
  <c r="G33" i="3" s="1"/>
  <c r="D112" i="4"/>
  <c r="G29" i="3" s="1"/>
  <c r="C38" i="4"/>
  <c r="D110" i="4"/>
  <c r="G30" i="4"/>
  <c r="G31" i="4" s="1"/>
  <c r="G32" i="4" s="1"/>
  <c r="D113" i="4" l="1"/>
  <c r="G28" i="3" s="1"/>
  <c r="G35" i="3" s="1"/>
  <c r="D38" i="4"/>
  <c r="C39" i="4"/>
  <c r="D39" i="4" s="1"/>
  <c r="G16" i="3"/>
  <c r="G18" i="3" l="1"/>
  <c r="G8" i="3"/>
  <c r="G45" i="3" s="1"/>
  <c r="C40" i="4"/>
  <c r="D40" i="4" s="1"/>
  <c r="C41" i="4" l="1"/>
  <c r="D41" i="4" s="1"/>
  <c r="C42" i="4" l="1"/>
  <c r="D42" i="4" s="1"/>
  <c r="C43" i="4" l="1"/>
  <c r="D43" i="4" s="1"/>
  <c r="C44" i="4" l="1"/>
  <c r="D44" i="4" s="1"/>
  <c r="C45" i="4" l="1"/>
  <c r="D45" i="4" s="1"/>
  <c r="C46" i="4" l="1"/>
  <c r="D46" i="4" s="1"/>
  <c r="C47" i="4" l="1"/>
  <c r="D47" i="4" s="1"/>
  <c r="C48" i="4" l="1"/>
  <c r="D48" i="4" s="1"/>
  <c r="C49" i="4" l="1"/>
  <c r="D49" i="4" s="1"/>
  <c r="C50" i="4" l="1"/>
  <c r="D50" i="4" s="1"/>
  <c r="C51" i="4" l="1"/>
  <c r="D51" i="4" s="1"/>
  <c r="C52" i="4" l="1"/>
  <c r="D52" i="4" s="1"/>
  <c r="C53" i="4" l="1"/>
  <c r="C54" i="4" l="1"/>
  <c r="D53" i="4"/>
  <c r="C55" i="4" l="1"/>
  <c r="D54" i="4"/>
  <c r="C56" i="4" l="1"/>
  <c r="D55" i="4"/>
  <c r="C57" i="4" l="1"/>
  <c r="D56" i="4"/>
  <c r="C58" i="4" l="1"/>
  <c r="D57" i="4"/>
  <c r="C59" i="4" l="1"/>
  <c r="D58" i="4"/>
  <c r="C60" i="4" l="1"/>
  <c r="D59" i="4"/>
  <c r="C61" i="4" l="1"/>
  <c r="D60" i="4"/>
  <c r="C62" i="4" l="1"/>
  <c r="D61" i="4"/>
  <c r="C63" i="4" l="1"/>
  <c r="D62" i="4"/>
  <c r="C64" i="4" l="1"/>
  <c r="C65" i="4" s="1"/>
  <c r="D63" i="4"/>
</calcChain>
</file>

<file path=xl/sharedStrings.xml><?xml version="1.0" encoding="utf-8"?>
<sst xmlns="http://schemas.openxmlformats.org/spreadsheetml/2006/main" count="20799" uniqueCount="6477">
  <si>
    <t>DES:</t>
  </si>
  <si>
    <t>Date:</t>
  </si>
  <si>
    <t>Analyst:</t>
  </si>
  <si>
    <t>Total Project Cost (today's dollars):</t>
  </si>
  <si>
    <t>District:</t>
  </si>
  <si>
    <t>City:</t>
  </si>
  <si>
    <t>Route:</t>
  </si>
  <si>
    <t>County:</t>
  </si>
  <si>
    <t xml:space="preserve"> Location:</t>
  </si>
  <si>
    <t>LFT of Sidewalk (New &amp; Rehab):</t>
  </si>
  <si>
    <t>Treatment:</t>
  </si>
  <si>
    <t>LAT,LONG:</t>
  </si>
  <si>
    <t xml:space="preserve">Final Score: </t>
  </si>
  <si>
    <t>Notes:</t>
  </si>
  <si>
    <t>Type of Project (Majority)</t>
  </si>
  <si>
    <t>Project Design Criteria of Bundled Project (IDM 40-06.01)</t>
  </si>
  <si>
    <t>Not Bundled</t>
  </si>
  <si>
    <t>1 - Pedestrian Factors</t>
  </si>
  <si>
    <t>User Entered Value</t>
  </si>
  <si>
    <t>Score Received</t>
  </si>
  <si>
    <t>Points Possible</t>
  </si>
  <si>
    <t>Comments</t>
  </si>
  <si>
    <t xml:space="preserve">#1.1 Indication of Pedestrian Use </t>
  </si>
  <si>
    <t>Presence of existing sidewalk or dirt path are examples of evidance of pedestrian use</t>
  </si>
  <si>
    <r>
      <t>#1.2 Cost Per Mile (</t>
    </r>
    <r>
      <rPr>
        <i/>
        <sz val="16"/>
        <rFont val="Arial"/>
        <family val="2"/>
      </rPr>
      <t>Auto Calculated</t>
    </r>
    <r>
      <rPr>
        <sz val="16"/>
        <rFont val="Arial"/>
        <family val="2"/>
      </rPr>
      <t xml:space="preserve">) </t>
    </r>
  </si>
  <si>
    <r>
      <t>#1.3 Number of Pedestrians Crashes Per Highway Centerline Mile (</t>
    </r>
    <r>
      <rPr>
        <i/>
        <sz val="16"/>
        <rFont val="Arial"/>
        <family val="2"/>
      </rPr>
      <t>3 Years</t>
    </r>
    <r>
      <rPr>
        <sz val="16"/>
        <rFont val="Arial"/>
        <family val="2"/>
      </rPr>
      <t xml:space="preserve">) </t>
    </r>
  </si>
  <si>
    <t>Enter 0 if Unknown</t>
  </si>
  <si>
    <t>Pedestrian Factors Subtotal:</t>
  </si>
  <si>
    <t>2 - System Factors</t>
  </si>
  <si>
    <r>
      <t>#2.1 Completes Existing Sidewalk (</t>
    </r>
    <r>
      <rPr>
        <i/>
        <sz val="16"/>
        <rFont val="Arial"/>
        <family val="2"/>
      </rPr>
      <t>Fills Gaps Within Project Limits</t>
    </r>
    <r>
      <rPr>
        <sz val="16"/>
        <rFont val="Arial"/>
        <family val="2"/>
      </rPr>
      <t xml:space="preserve">) </t>
    </r>
  </si>
  <si>
    <t>Already sidewalk in project limits, project completes sidewalk</t>
  </si>
  <si>
    <t>#2.2 Local Government Support</t>
  </si>
  <si>
    <r>
      <t>#2.3 Connects to Existing Sidewalk (</t>
    </r>
    <r>
      <rPr>
        <i/>
        <sz val="16"/>
        <rFont val="Arial"/>
        <family val="2"/>
      </rPr>
      <t>Outside Project Limits</t>
    </r>
    <r>
      <rPr>
        <sz val="16"/>
        <rFont val="Arial"/>
        <family val="2"/>
      </rPr>
      <t xml:space="preserve">) </t>
    </r>
  </si>
  <si>
    <t>Connects to sidewalk (or trail/path etc) outside of project limits</t>
  </si>
  <si>
    <r>
      <t>#2.4 Coordination With Other Asset Class (</t>
    </r>
    <r>
      <rPr>
        <i/>
        <sz val="16"/>
        <rFont val="Arial"/>
        <family val="2"/>
      </rPr>
      <t>Bundling / Corridor</t>
    </r>
    <r>
      <rPr>
        <sz val="16"/>
        <rFont val="Arial"/>
        <family val="2"/>
      </rPr>
      <t xml:space="preserve">) </t>
    </r>
  </si>
  <si>
    <t>System Factors Subtotal:</t>
  </si>
  <si>
    <t>3 - Geographic Factors</t>
  </si>
  <si>
    <t xml:space="preserve">#3.1a Census Tract (Median Income) </t>
  </si>
  <si>
    <t xml:space="preserve">Enter Census Tract Number,May Need to Remove Decimal. If more than one Census Tract Is in project area, choose the one that gives the best score. </t>
  </si>
  <si>
    <r>
      <t>#3.1b Census Tract (</t>
    </r>
    <r>
      <rPr>
        <i/>
        <sz val="16"/>
        <rFont val="Arial"/>
        <family val="2"/>
      </rPr>
      <t>% Households with No Vehicle</t>
    </r>
    <r>
      <rPr>
        <sz val="16"/>
        <rFont val="Arial"/>
        <family val="2"/>
      </rPr>
      <t xml:space="preserve">) </t>
    </r>
  </si>
  <si>
    <t>#3.2 Adjacent Land Use</t>
  </si>
  <si>
    <t>Predominant land use for the area. See business rules</t>
  </si>
  <si>
    <t xml:space="preserve">#3.3 Nearby Pedestrian Generators </t>
  </si>
  <si>
    <t>See Business Rules. Generator within 1 mile of project.</t>
  </si>
  <si>
    <r>
      <t>#3.4 Presence of Transit (</t>
    </r>
    <r>
      <rPr>
        <i/>
        <sz val="16"/>
        <rFont val="Arial"/>
        <family val="2"/>
      </rPr>
      <t>Stations or Stops within Project Limits</t>
    </r>
    <r>
      <rPr>
        <sz val="16"/>
        <rFont val="Arial"/>
        <family val="2"/>
      </rPr>
      <t>)</t>
    </r>
  </si>
  <si>
    <t xml:space="preserve">Proposed transit counts as long as it is funded. </t>
  </si>
  <si>
    <r>
      <t>#3.5a Risk to Pedestrians (</t>
    </r>
    <r>
      <rPr>
        <i/>
        <sz val="16"/>
        <rFont val="Arial"/>
        <family val="2"/>
      </rPr>
      <t>Average AADT</t>
    </r>
    <r>
      <rPr>
        <sz val="16"/>
        <rFont val="Arial"/>
        <family val="2"/>
      </rPr>
      <t>)</t>
    </r>
  </si>
  <si>
    <t>Enter Average Roadway AADT</t>
  </si>
  <si>
    <r>
      <t>#3.5b Risk to Pedestrians (</t>
    </r>
    <r>
      <rPr>
        <i/>
        <sz val="16"/>
        <rFont val="Arial"/>
        <family val="2"/>
      </rPr>
      <t>Total Number of Through Lanes</t>
    </r>
    <r>
      <rPr>
        <sz val="16"/>
        <rFont val="Arial"/>
        <family val="2"/>
      </rPr>
      <t>)</t>
    </r>
  </si>
  <si>
    <t>Enter Total Number of Lanes, Both Directions Combined</t>
  </si>
  <si>
    <t>Geographic Factors Subtotal:</t>
  </si>
  <si>
    <t>4 - Asset Factors</t>
  </si>
  <si>
    <t>#4.1 Lighting</t>
  </si>
  <si>
    <t>Majority of project area has lighting</t>
  </si>
  <si>
    <r>
      <t>#4.2 Includes Traffic Calming (</t>
    </r>
    <r>
      <rPr>
        <i/>
        <sz val="16"/>
        <rFont val="Arial"/>
        <family val="2"/>
      </rPr>
      <t>For This Or Bundled Project</t>
    </r>
    <r>
      <rPr>
        <sz val="16"/>
        <rFont val="Arial"/>
        <family val="2"/>
      </rPr>
      <t>)</t>
    </r>
  </si>
  <si>
    <t>See Business Rules</t>
  </si>
  <si>
    <r>
      <t>#4.3 Includes Pedestrian Crossings (</t>
    </r>
    <r>
      <rPr>
        <i/>
        <sz val="16"/>
        <rFont val="Arial"/>
        <family val="2"/>
      </rPr>
      <t>Across State Facility</t>
    </r>
    <r>
      <rPr>
        <sz val="16"/>
        <rFont val="Arial"/>
        <family val="2"/>
      </rPr>
      <t>)</t>
    </r>
  </si>
  <si>
    <t>Preexisting or Proposed</t>
  </si>
  <si>
    <t>#4.4 Includes Sidewalk On Both Sides of State Route</t>
  </si>
  <si>
    <t>Existing or Proposed unless geometrically impossible</t>
  </si>
  <si>
    <r>
      <t>#4.5 Includes Buffer Between Road and Sidewalk (</t>
    </r>
    <r>
      <rPr>
        <i/>
        <sz val="16"/>
        <rFont val="Arial"/>
        <family val="2"/>
      </rPr>
      <t>Based on Speed</t>
    </r>
    <r>
      <rPr>
        <sz val="16"/>
        <rFont val="Arial"/>
        <family val="2"/>
      </rPr>
      <t xml:space="preserve">) </t>
    </r>
  </si>
  <si>
    <t>Asset Factors Subtotal:</t>
  </si>
  <si>
    <t>Final Score:</t>
  </si>
  <si>
    <t>Score rounded to nearest whole number</t>
  </si>
  <si>
    <t>Note: This score is only comperable to other sidewalk projects and should not be used to compare to TSAM safety projects</t>
  </si>
  <si>
    <t xml:space="preserve">Score Justifications: </t>
  </si>
  <si>
    <t>Other Notes:</t>
  </si>
  <si>
    <t>Design Criteria</t>
  </si>
  <si>
    <t>New Construction</t>
  </si>
  <si>
    <t>No</t>
  </si>
  <si>
    <t>Complete Reconstruction Freeway</t>
  </si>
  <si>
    <t>Results</t>
  </si>
  <si>
    <t>4R Freeway</t>
  </si>
  <si>
    <t>4R Non-Freeway</t>
  </si>
  <si>
    <t>3R Freeway</t>
  </si>
  <si>
    <t>3R Non-Freeway</t>
  </si>
  <si>
    <t>Yes</t>
  </si>
  <si>
    <t>Partial 3R</t>
  </si>
  <si>
    <t>High-Crash Location Non-Freeway</t>
  </si>
  <si>
    <t>Traffic Control Devices</t>
  </si>
  <si>
    <t xml:space="preserve">#1.2 </t>
  </si>
  <si>
    <t>Cost Per Mile Per Ped Per Day</t>
  </si>
  <si>
    <t>Cost</t>
  </si>
  <si>
    <t>Mile</t>
  </si>
  <si>
    <t>Calculated Value</t>
  </si>
  <si>
    <t xml:space="preserve">Range Low </t>
  </si>
  <si>
    <t>Range High</t>
  </si>
  <si>
    <t xml:space="preserve">Points Available </t>
  </si>
  <si>
    <t>Slope</t>
  </si>
  <si>
    <t>Intercept</t>
  </si>
  <si>
    <t xml:space="preserve">Check </t>
  </si>
  <si>
    <t>Cost Per Mile</t>
  </si>
  <si>
    <t>Points</t>
  </si>
  <si>
    <t>Use</t>
  </si>
  <si>
    <t>Example Data from 2027</t>
  </si>
  <si>
    <t>LFT</t>
  </si>
  <si>
    <t>Miles</t>
  </si>
  <si>
    <t>Cost/Mile</t>
  </si>
  <si>
    <t>Type</t>
  </si>
  <si>
    <t>R</t>
  </si>
  <si>
    <t>N</t>
  </si>
  <si>
    <t>#1.3</t>
  </si>
  <si>
    <t xml:space="preserve">Number of Pedestrians Hit </t>
  </si>
  <si>
    <t>High</t>
  </si>
  <si>
    <t>Low</t>
  </si>
  <si>
    <t>Equation</t>
  </si>
  <si>
    <t>Y=4X+0</t>
  </si>
  <si>
    <t>User Value</t>
  </si>
  <si>
    <t>Pedestrians Crashes</t>
  </si>
  <si>
    <t>#3.1</t>
  </si>
  <si>
    <t>Equity</t>
  </si>
  <si>
    <t>User County</t>
  </si>
  <si>
    <t>Lookup Percent without Vehicle</t>
  </si>
  <si>
    <t>Average Percent Without Vehicle</t>
  </si>
  <si>
    <t>Lookup Median Income</t>
  </si>
  <si>
    <t>STDV</t>
  </si>
  <si>
    <t>Results Percent without Vehicle</t>
  </si>
  <si>
    <t>Average Median Income</t>
  </si>
  <si>
    <t>Results Median Income</t>
  </si>
  <si>
    <t>Use Percent Without Vehicle</t>
  </si>
  <si>
    <t>Use Median Income</t>
  </si>
  <si>
    <t>Percent Without Vehicle</t>
  </si>
  <si>
    <t>Score</t>
  </si>
  <si>
    <t>Median Income</t>
  </si>
  <si>
    <t>#3.5</t>
  </si>
  <si>
    <t xml:space="preserve">Roadway Conditions (AADT) </t>
  </si>
  <si>
    <t>AADT</t>
  </si>
  <si>
    <t>Calculated</t>
  </si>
  <si>
    <t>No Buffer</t>
  </si>
  <si>
    <t>Buffer</t>
  </si>
  <si>
    <t>Speed</t>
  </si>
  <si>
    <t>00 - No Buffer &amp; 25 mph</t>
  </si>
  <si>
    <t>02 - No Buffer &amp; 30 mph</t>
  </si>
  <si>
    <t>03 - No Buffer &amp; 35 mph</t>
  </si>
  <si>
    <t>04 - No Buffer &amp; 40 mph</t>
  </si>
  <si>
    <t>05 - No Buffer &amp; 45 mph or Higher</t>
  </si>
  <si>
    <t>04 - Buffer &amp; 25 mph</t>
  </si>
  <si>
    <t>05 - Buffer &amp; 30 mph</t>
  </si>
  <si>
    <t>06 - Buffer &amp; 35 mph</t>
  </si>
  <si>
    <t>07 - Buffer &amp; 40 mph</t>
  </si>
  <si>
    <t>08 - Buffer &amp; 45 mph or Higher</t>
  </si>
  <si>
    <t>OBJECTID</t>
  </si>
  <si>
    <t>GEOID</t>
  </si>
  <si>
    <t>Area LAND</t>
  </si>
  <si>
    <t>Area WATER</t>
  </si>
  <si>
    <t>NAME</t>
  </si>
  <si>
    <t>Combined</t>
  </si>
  <si>
    <t>State</t>
  </si>
  <si>
    <t>County</t>
  </si>
  <si>
    <t>Total Households</t>
  </si>
  <si>
    <t>Households with no vehicles available</t>
  </si>
  <si>
    <t>Percent households with no vehicle available</t>
  </si>
  <si>
    <t>Shape__Area</t>
  </si>
  <si>
    <t>Shape__Length</t>
  </si>
  <si>
    <t>Census Tract 1</t>
  </si>
  <si>
    <t>Indiana</t>
  </si>
  <si>
    <t>Allen County</t>
  </si>
  <si>
    <t>Elkhart County</t>
  </si>
  <si>
    <t>Grant County</t>
  </si>
  <si>
    <t>Monroe County</t>
  </si>
  <si>
    <t>St. Joseph County</t>
  </si>
  <si>
    <t>Tippecanoe County</t>
  </si>
  <si>
    <t>Vanderburgh County</t>
  </si>
  <si>
    <t>Census Tract 10</t>
  </si>
  <si>
    <t>Delaware County</t>
  </si>
  <si>
    <t>Howard County</t>
  </si>
  <si>
    <t>Madison County</t>
  </si>
  <si>
    <t>Vigo County</t>
  </si>
  <si>
    <t>Wayne County</t>
  </si>
  <si>
    <t>Census Tract 10.01</t>
  </si>
  <si>
    <t>Census Tract 10.02</t>
  </si>
  <si>
    <t>Census Tract 1001</t>
  </si>
  <si>
    <t>Benton County</t>
  </si>
  <si>
    <t>Census Tract 1002</t>
  </si>
  <si>
    <t>Census Tract 1003</t>
  </si>
  <si>
    <t>Census Tract 1004</t>
  </si>
  <si>
    <t>Jasper County</t>
  </si>
  <si>
    <t>Newton County</t>
  </si>
  <si>
    <t>Census Tract 1005</t>
  </si>
  <si>
    <t>Census Tract 1006</t>
  </si>
  <si>
    <t>Census Tract 1007</t>
  </si>
  <si>
    <t>Census Tract 1008</t>
  </si>
  <si>
    <t>Census Tract 1009.01</t>
  </si>
  <si>
    <t>Census Tract 1009.02</t>
  </si>
  <si>
    <t>Census Tract 101</t>
  </si>
  <si>
    <t>Bartholomew County</t>
  </si>
  <si>
    <t>Lake County</t>
  </si>
  <si>
    <t>Census Tract 1010</t>
  </si>
  <si>
    <t>Census Tract 1011</t>
  </si>
  <si>
    <t>Census Tract 1012</t>
  </si>
  <si>
    <t>Census Tract 1013</t>
  </si>
  <si>
    <t>Census Tract 102</t>
  </si>
  <si>
    <t>Census Tract 102.01</t>
  </si>
  <si>
    <t>Census Tract 102.02</t>
  </si>
  <si>
    <t>Census Tract 102.03</t>
  </si>
  <si>
    <t>Census Tract 102.04</t>
  </si>
  <si>
    <t>Census Tract 102.05</t>
  </si>
  <si>
    <t>Census Tract 1022</t>
  </si>
  <si>
    <t>Wabash County</t>
  </si>
  <si>
    <t>Census Tract 1023</t>
  </si>
  <si>
    <t>Census Tract 1024</t>
  </si>
  <si>
    <t>Census Tract 1025</t>
  </si>
  <si>
    <t>Census Tract 1026</t>
  </si>
  <si>
    <t>Census Tract 1027</t>
  </si>
  <si>
    <t>Census Tract 1028</t>
  </si>
  <si>
    <t>Census Tract 1029</t>
  </si>
  <si>
    <t>Census Tract 103</t>
  </si>
  <si>
    <t>Census Tract 103.02</t>
  </si>
  <si>
    <t>Census Tract 103.04</t>
  </si>
  <si>
    <t>Census Tract 103.05</t>
  </si>
  <si>
    <t>Census Tract 103.06</t>
  </si>
  <si>
    <t>Census Tract 103.07</t>
  </si>
  <si>
    <t>Census Tract 103.08</t>
  </si>
  <si>
    <t>Census Tract 104</t>
  </si>
  <si>
    <t>Census Tract 104.03</t>
  </si>
  <si>
    <t>Census Tract 104.04</t>
  </si>
  <si>
    <t>Census Tract 105</t>
  </si>
  <si>
    <t>Census Tract 106</t>
  </si>
  <si>
    <t>Census Tract 106.01</t>
  </si>
  <si>
    <t>Census Tract 106.02</t>
  </si>
  <si>
    <t>Census Tract 106.03</t>
  </si>
  <si>
    <t>Census Tract 106.04</t>
  </si>
  <si>
    <t>Census Tract 107</t>
  </si>
  <si>
    <t>Census Tract 107.01</t>
  </si>
  <si>
    <t>Census Tract 107.02</t>
  </si>
  <si>
    <t>Census Tract 107.05</t>
  </si>
  <si>
    <t>Census Tract 107.06</t>
  </si>
  <si>
    <t>Census Tract 107.07</t>
  </si>
  <si>
    <t>Census Tract 108</t>
  </si>
  <si>
    <t>Census Tract 108.03</t>
  </si>
  <si>
    <t>Census Tract 108.04</t>
  </si>
  <si>
    <t>Census Tract 108.07</t>
  </si>
  <si>
    <t>Census Tract 108.08</t>
  </si>
  <si>
    <t>Census Tract 108.09</t>
  </si>
  <si>
    <t>Census Tract 108.11</t>
  </si>
  <si>
    <t>Census Tract 108.12</t>
  </si>
  <si>
    <t>Census Tract 108.13</t>
  </si>
  <si>
    <t>Census Tract 108.15</t>
  </si>
  <si>
    <t>Census Tract 108.16</t>
  </si>
  <si>
    <t>Census Tract 108.17</t>
  </si>
  <si>
    <t>Census Tract 108.19</t>
  </si>
  <si>
    <t>Census Tract 108.21</t>
  </si>
  <si>
    <t>Census Tract 109</t>
  </si>
  <si>
    <t>Census Tract 109.01</t>
  </si>
  <si>
    <t>Census Tract 109.02</t>
  </si>
  <si>
    <t>Census Tract 11</t>
  </si>
  <si>
    <t>Census Tract 11.01</t>
  </si>
  <si>
    <t>Census Tract 11.02</t>
  </si>
  <si>
    <t>Census Tract 11.03</t>
  </si>
  <si>
    <t>Census Tract 110</t>
  </si>
  <si>
    <t>Census Tract 1101</t>
  </si>
  <si>
    <t>Hamilton County</t>
  </si>
  <si>
    <t>Census Tract 1102.01</t>
  </si>
  <si>
    <t>Census Tract 1102.02</t>
  </si>
  <si>
    <t>Census Tract 1103</t>
  </si>
  <si>
    <t>Census Tract 1104.01</t>
  </si>
  <si>
    <t>Census Tract 1104.03</t>
  </si>
  <si>
    <t>Census Tract 1104.04</t>
  </si>
  <si>
    <t>Census Tract 1105.05</t>
  </si>
  <si>
    <t>Census Tract 1105.06</t>
  </si>
  <si>
    <t>Census Tract 1105.07</t>
  </si>
  <si>
    <t>Census Tract 1105.08</t>
  </si>
  <si>
    <t>Census Tract 1105.09</t>
  </si>
  <si>
    <t>Census Tract 1105.11</t>
  </si>
  <si>
    <t>Census Tract 1105.12</t>
  </si>
  <si>
    <t>Census Tract 1106</t>
  </si>
  <si>
    <t>Census Tract 1107</t>
  </si>
  <si>
    <t>Census Tract 1108.04</t>
  </si>
  <si>
    <t>Census Tract 1108.05</t>
  </si>
  <si>
    <t>Census Tract 1108.06</t>
  </si>
  <si>
    <t>Census Tract 1108.07</t>
  </si>
  <si>
    <t>Census Tract 1108.08</t>
  </si>
  <si>
    <t>Census Tract 1108.09</t>
  </si>
  <si>
    <t>Census Tract 1108.10</t>
  </si>
  <si>
    <t>Census Tract 1108.11</t>
  </si>
  <si>
    <t>Census Tract 1108.12</t>
  </si>
  <si>
    <t>Census Tract 1109.03</t>
  </si>
  <si>
    <t>Census Tract 1109.04</t>
  </si>
  <si>
    <t>Census Tract 1109.05</t>
  </si>
  <si>
    <t>Census Tract 1109.06</t>
  </si>
  <si>
    <t>Census Tract 1109.07</t>
  </si>
  <si>
    <t>Census Tract 1109.08</t>
  </si>
  <si>
    <t>Census Tract 111</t>
  </si>
  <si>
    <t>Census Tract 1110.01</t>
  </si>
  <si>
    <t>Census Tract 1110.03</t>
  </si>
  <si>
    <t>Census Tract 1110.04</t>
  </si>
  <si>
    <t>Census Tract 1110.06</t>
  </si>
  <si>
    <t>Census Tract 1110.07</t>
  </si>
  <si>
    <t>Census Tract 1110.08</t>
  </si>
  <si>
    <t>Census Tract 1111.01</t>
  </si>
  <si>
    <t>Census Tract 1111.02</t>
  </si>
  <si>
    <t>Census Tract 112</t>
  </si>
  <si>
    <t>Census Tract 112.01</t>
  </si>
  <si>
    <t>Census Tract 112.02</t>
  </si>
  <si>
    <t>Census Tract 112.04</t>
  </si>
  <si>
    <t>Census Tract 112.05</t>
  </si>
  <si>
    <t>Census Tract 113</t>
  </si>
  <si>
    <t>Census Tract 113.01</t>
  </si>
  <si>
    <t>Census Tract 113.02</t>
  </si>
  <si>
    <t>Census Tract 113.03</t>
  </si>
  <si>
    <t>Census Tract 113.04</t>
  </si>
  <si>
    <t>Census Tract 113.05</t>
  </si>
  <si>
    <t>Census Tract 113.06</t>
  </si>
  <si>
    <t>Census Tract 114</t>
  </si>
  <si>
    <t>Census Tract 114.03</t>
  </si>
  <si>
    <t>Census Tract 114.04</t>
  </si>
  <si>
    <t>Census Tract 114.05</t>
  </si>
  <si>
    <t>Census Tract 114.06</t>
  </si>
  <si>
    <t>Census Tract 115</t>
  </si>
  <si>
    <t>Census Tract 115.01</t>
  </si>
  <si>
    <t>Census Tract 115.02</t>
  </si>
  <si>
    <t>Census Tract 115.03</t>
  </si>
  <si>
    <t>Census Tract 115.04</t>
  </si>
  <si>
    <t>Census Tract 115.05</t>
  </si>
  <si>
    <t>Census Tract 115.06</t>
  </si>
  <si>
    <t>Census Tract 116</t>
  </si>
  <si>
    <t>Census Tract 116.01</t>
  </si>
  <si>
    <t>Census Tract 116.02</t>
  </si>
  <si>
    <t>Census Tract 116.03</t>
  </si>
  <si>
    <t>Census Tract 116.04</t>
  </si>
  <si>
    <t>Census Tract 116.05</t>
  </si>
  <si>
    <t>Census Tract 116.06</t>
  </si>
  <si>
    <t>Census Tract 116.07</t>
  </si>
  <si>
    <t>Census Tract 116.08</t>
  </si>
  <si>
    <t>Census Tract 116.09</t>
  </si>
  <si>
    <t>Census Tract 117</t>
  </si>
  <si>
    <t>Census Tract 117.01</t>
  </si>
  <si>
    <t>Census Tract 117.02</t>
  </si>
  <si>
    <t>Census Tract 118</t>
  </si>
  <si>
    <t>Census Tract 118.01</t>
  </si>
  <si>
    <t>Census Tract 118.02</t>
  </si>
  <si>
    <t>Census Tract 119</t>
  </si>
  <si>
    <t>Census Tract 12</t>
  </si>
  <si>
    <t>Census Tract 120</t>
  </si>
  <si>
    <t>Census Tract 121</t>
  </si>
  <si>
    <t>Census Tract 122</t>
  </si>
  <si>
    <t>Census Tract 123</t>
  </si>
  <si>
    <t>Census Tract 124</t>
  </si>
  <si>
    <t>Census Tract 125</t>
  </si>
  <si>
    <t>Census Tract 126</t>
  </si>
  <si>
    <t>Census Tract 127</t>
  </si>
  <si>
    <t>Census Tract 128</t>
  </si>
  <si>
    <t>Census Tract 13</t>
  </si>
  <si>
    <t>Census Tract 13.01</t>
  </si>
  <si>
    <t>Census Tract 13.03</t>
  </si>
  <si>
    <t>Census Tract 13.04</t>
  </si>
  <si>
    <t>Census Tract 13.05</t>
  </si>
  <si>
    <t>Census Tract 14</t>
  </si>
  <si>
    <t>Census Tract 14.01</t>
  </si>
  <si>
    <t>Census Tract 14.02</t>
  </si>
  <si>
    <t>Census Tract 15</t>
  </si>
  <si>
    <t>Census Tract 15.01</t>
  </si>
  <si>
    <t>Census Tract 15.02</t>
  </si>
  <si>
    <t>Census Tract 16</t>
  </si>
  <si>
    <t>Census Tract 16.01</t>
  </si>
  <si>
    <t>Census Tract 16.02</t>
  </si>
  <si>
    <t>Census Tract 17</t>
  </si>
  <si>
    <t>Census Tract 17.01</t>
  </si>
  <si>
    <t>Census Tract 17.02</t>
  </si>
  <si>
    <t>Census Tract 18</t>
  </si>
  <si>
    <t>Census Tract 18.01</t>
  </si>
  <si>
    <t>Census Tract 18.02</t>
  </si>
  <si>
    <t>Census Tract 19</t>
  </si>
  <si>
    <t>Census Tract 19.01</t>
  </si>
  <si>
    <t>Census Tract 19.02</t>
  </si>
  <si>
    <t>Census Tract 2</t>
  </si>
  <si>
    <t>Census Tract 2.01</t>
  </si>
  <si>
    <t>Census Tract 2.02</t>
  </si>
  <si>
    <t>Census Tract 20</t>
  </si>
  <si>
    <t>Census Tract 201</t>
  </si>
  <si>
    <t>DeKalb County</t>
  </si>
  <si>
    <t>Tipton County</t>
  </si>
  <si>
    <t>Vermillion County</t>
  </si>
  <si>
    <t>Census Tract 201.01</t>
  </si>
  <si>
    <t>Marshall County</t>
  </si>
  <si>
    <t>Census Tract 201.02</t>
  </si>
  <si>
    <t>Census Tract 202</t>
  </si>
  <si>
    <t>Census Tract 202.01</t>
  </si>
  <si>
    <t>Census Tract 202.02</t>
  </si>
  <si>
    <t>Census Tract 203</t>
  </si>
  <si>
    <t>Census Tract 203.01</t>
  </si>
  <si>
    <t>Census Tract 203.02</t>
  </si>
  <si>
    <t>Census Tract 204</t>
  </si>
  <si>
    <t>Census Tract 205</t>
  </si>
  <si>
    <t>Census Tract 206</t>
  </si>
  <si>
    <t>Census Tract 206.01</t>
  </si>
  <si>
    <t>Census Tract 206.02</t>
  </si>
  <si>
    <t>Census Tract 207</t>
  </si>
  <si>
    <t>Census Tract 207.01</t>
  </si>
  <si>
    <t>Census Tract 207.02</t>
  </si>
  <si>
    <t>Census Tract 208</t>
  </si>
  <si>
    <t>Census Tract 209</t>
  </si>
  <si>
    <t>Census Tract 21</t>
  </si>
  <si>
    <t>Census Tract 21.01</t>
  </si>
  <si>
    <t>Census Tract 21.02</t>
  </si>
  <si>
    <t>Census Tract 210</t>
  </si>
  <si>
    <t>Census Tract 2101.02</t>
  </si>
  <si>
    <t>Hendricks County</t>
  </si>
  <si>
    <t>Census Tract 2101.03</t>
  </si>
  <si>
    <t>Census Tract 2101.04</t>
  </si>
  <si>
    <t>Census Tract 2102.01</t>
  </si>
  <si>
    <t>Census Tract 2102.02</t>
  </si>
  <si>
    <t>Census Tract 2103</t>
  </si>
  <si>
    <t>Census Tract 2104</t>
  </si>
  <si>
    <t>Census Tract 2105.01</t>
  </si>
  <si>
    <t>Census Tract 2105.02</t>
  </si>
  <si>
    <t>Census Tract 2106.03</t>
  </si>
  <si>
    <t>Census Tract 2106.04</t>
  </si>
  <si>
    <t>Census Tract 2106.05</t>
  </si>
  <si>
    <t>Census Tract 2106.06</t>
  </si>
  <si>
    <t>Census Tract 2106.07</t>
  </si>
  <si>
    <t>Census Tract 2106.08</t>
  </si>
  <si>
    <t>Census Tract 2107</t>
  </si>
  <si>
    <t>Census Tract 2108.01</t>
  </si>
  <si>
    <t>Census Tract 2108.02</t>
  </si>
  <si>
    <t>Census Tract 2109</t>
  </si>
  <si>
    <t>Census Tract 211</t>
  </si>
  <si>
    <t>Census Tract 2110</t>
  </si>
  <si>
    <t>Census Tract 2111</t>
  </si>
  <si>
    <t>Census Tract 213</t>
  </si>
  <si>
    <t>Census Tract 214</t>
  </si>
  <si>
    <t>Census Tract 215</t>
  </si>
  <si>
    <t>Census Tract 216</t>
  </si>
  <si>
    <t>Census Tract 217</t>
  </si>
  <si>
    <t>Census Tract 218</t>
  </si>
  <si>
    <t>Census Tract 219</t>
  </si>
  <si>
    <t>Census Tract 22</t>
  </si>
  <si>
    <t>Census Tract 220</t>
  </si>
  <si>
    <t>Census Tract 23</t>
  </si>
  <si>
    <t>Census Tract 23.01</t>
  </si>
  <si>
    <t>Census Tract 23.02</t>
  </si>
  <si>
    <t>Census Tract 24</t>
  </si>
  <si>
    <t>Census Tract 24.01</t>
  </si>
  <si>
    <t>Census Tract 24.02</t>
  </si>
  <si>
    <t>Census Tract 25</t>
  </si>
  <si>
    <t>Census Tract 26</t>
  </si>
  <si>
    <t>Census Tract 26.01</t>
  </si>
  <si>
    <t>Census Tract 26.02</t>
  </si>
  <si>
    <t>Census Tract 27</t>
  </si>
  <si>
    <t>Census Tract 28</t>
  </si>
  <si>
    <t>Census Tract 29</t>
  </si>
  <si>
    <t>Census Tract 3</t>
  </si>
  <si>
    <t>Census Tract 3.01</t>
  </si>
  <si>
    <t>Census Tract 3.02</t>
  </si>
  <si>
    <t>Census Tract 30</t>
  </si>
  <si>
    <t>Census Tract 301</t>
  </si>
  <si>
    <t>Adams County</t>
  </si>
  <si>
    <t>Parke County</t>
  </si>
  <si>
    <t>Warrick County</t>
  </si>
  <si>
    <t>Census Tract 302</t>
  </si>
  <si>
    <t>Census Tract 303</t>
  </si>
  <si>
    <t>Census Tract 304</t>
  </si>
  <si>
    <t>Census Tract 305</t>
  </si>
  <si>
    <t>Census Tract 306</t>
  </si>
  <si>
    <t>Census Tract 307</t>
  </si>
  <si>
    <t>Census Tract 307.02</t>
  </si>
  <si>
    <t>Census Tract 307.03</t>
  </si>
  <si>
    <t>Census Tract 307.04</t>
  </si>
  <si>
    <t>Census Tract 307.05</t>
  </si>
  <si>
    <t>Census Tract 308</t>
  </si>
  <si>
    <t>Census Tract 309</t>
  </si>
  <si>
    <t>Census Tract 31</t>
  </si>
  <si>
    <t>Census Tract 310</t>
  </si>
  <si>
    <t>Census Tract 3101.03</t>
  </si>
  <si>
    <t>Marion County</t>
  </si>
  <si>
    <t>Census Tract 3101.04</t>
  </si>
  <si>
    <t>Census Tract 3101.05</t>
  </si>
  <si>
    <t>Census Tract 3101.06</t>
  </si>
  <si>
    <t>Census Tract 3101.08</t>
  </si>
  <si>
    <t>Census Tract 3101.10</t>
  </si>
  <si>
    <t>Census Tract 3101.11</t>
  </si>
  <si>
    <t>Census Tract 3102.01</t>
  </si>
  <si>
    <t>Census Tract 3102.03</t>
  </si>
  <si>
    <t>Census Tract 3102.04</t>
  </si>
  <si>
    <t>Census Tract 3103.05</t>
  </si>
  <si>
    <t>Census Tract 3103.06</t>
  </si>
  <si>
    <t>Census Tract 3103.08</t>
  </si>
  <si>
    <t>Census Tract 3103.09</t>
  </si>
  <si>
    <t>Census Tract 3103.10</t>
  </si>
  <si>
    <t>Census Tract 3103.11</t>
  </si>
  <si>
    <t>Census Tract 3103.12</t>
  </si>
  <si>
    <t>Census Tract 32</t>
  </si>
  <si>
    <t>Census Tract 3201.05</t>
  </si>
  <si>
    <t>Census Tract 3201.06</t>
  </si>
  <si>
    <t>Census Tract 3201.07</t>
  </si>
  <si>
    <t>Census Tract 3201.08</t>
  </si>
  <si>
    <t>Census Tract 3201.09</t>
  </si>
  <si>
    <t>Census Tract 3202.02</t>
  </si>
  <si>
    <t>Census Tract 3202.03</t>
  </si>
  <si>
    <t>Census Tract 3202.04</t>
  </si>
  <si>
    <t>Census Tract 3203.01</t>
  </si>
  <si>
    <t>Census Tract 3203.03</t>
  </si>
  <si>
    <t>Census Tract 3203.04</t>
  </si>
  <si>
    <t>Census Tract 3204</t>
  </si>
  <si>
    <t>Census Tract 3205</t>
  </si>
  <si>
    <t>Census Tract 3206</t>
  </si>
  <si>
    <t>Census Tract 3207</t>
  </si>
  <si>
    <t>Census Tract 3208</t>
  </si>
  <si>
    <t>Census Tract 3209.01</t>
  </si>
  <si>
    <t>Census Tract 3209.02</t>
  </si>
  <si>
    <t>Census Tract 3209.03</t>
  </si>
  <si>
    <t>Census Tract 3210.01</t>
  </si>
  <si>
    <t>Census Tract 3210.02</t>
  </si>
  <si>
    <t>Census Tract 3211</t>
  </si>
  <si>
    <t>Census Tract 3212</t>
  </si>
  <si>
    <t>Census Tract 3213</t>
  </si>
  <si>
    <t>Census Tract 3214</t>
  </si>
  <si>
    <t>Census Tract 3216</t>
  </si>
  <si>
    <t>Census Tract 3217</t>
  </si>
  <si>
    <t>Census Tract 3218</t>
  </si>
  <si>
    <t>Census Tract 3219</t>
  </si>
  <si>
    <t>Census Tract 3220</t>
  </si>
  <si>
    <t>Census Tract 3221</t>
  </si>
  <si>
    <t>Census Tract 3222</t>
  </si>
  <si>
    <t>Census Tract 3223</t>
  </si>
  <si>
    <t>Census Tract 3224</t>
  </si>
  <si>
    <t>Census Tract 3225</t>
  </si>
  <si>
    <t>Census Tract 3226</t>
  </si>
  <si>
    <t>Census Tract 3227</t>
  </si>
  <si>
    <t>Census Tract 33</t>
  </si>
  <si>
    <t>Census Tract 33.01</t>
  </si>
  <si>
    <t>Census Tract 33.04</t>
  </si>
  <si>
    <t>Census Tract 3301.03</t>
  </si>
  <si>
    <t>Census Tract 3301.05</t>
  </si>
  <si>
    <t>Census Tract 3301.06</t>
  </si>
  <si>
    <t>Census Tract 3301.07</t>
  </si>
  <si>
    <t>Census Tract 3301.08</t>
  </si>
  <si>
    <t>Census Tract 3301.09</t>
  </si>
  <si>
    <t>Census Tract 3302.02</t>
  </si>
  <si>
    <t>Census Tract 3302.03</t>
  </si>
  <si>
    <t>Census Tract 3302.04</t>
  </si>
  <si>
    <t>Census Tract 3302.06</t>
  </si>
  <si>
    <t>Census Tract 3302.08</t>
  </si>
  <si>
    <t>Census Tract 3302.09</t>
  </si>
  <si>
    <t>Census Tract 3304.01</t>
  </si>
  <si>
    <t>Census Tract 3305</t>
  </si>
  <si>
    <t>Census Tract 3306</t>
  </si>
  <si>
    <t>Census Tract 3307</t>
  </si>
  <si>
    <t>Census Tract 3308.03</t>
  </si>
  <si>
    <t>Census Tract 3308.04</t>
  </si>
  <si>
    <t>Census Tract 3308.05</t>
  </si>
  <si>
    <t>Census Tract 3308.06</t>
  </si>
  <si>
    <t>Census Tract 3309</t>
  </si>
  <si>
    <t>Census Tract 3310</t>
  </si>
  <si>
    <t>Census Tract 34</t>
  </si>
  <si>
    <t>Census Tract 3401.01</t>
  </si>
  <si>
    <t>Census Tract 3401.02</t>
  </si>
  <si>
    <t>Census Tract 3401.08</t>
  </si>
  <si>
    <t>Census Tract 3401.09</t>
  </si>
  <si>
    <t>Census Tract 3401.10</t>
  </si>
  <si>
    <t>Census Tract 3401.11</t>
  </si>
  <si>
    <t>Census Tract 3401.12</t>
  </si>
  <si>
    <t>Census Tract 3401.13</t>
  </si>
  <si>
    <t>Census Tract 3401.14</t>
  </si>
  <si>
    <t>Census Tract 3402.01</t>
  </si>
  <si>
    <t>Census Tract 3402.02</t>
  </si>
  <si>
    <t>Census Tract 3403</t>
  </si>
  <si>
    <t>Census Tract 3404</t>
  </si>
  <si>
    <t>Census Tract 3405</t>
  </si>
  <si>
    <t>Census Tract 3406</t>
  </si>
  <si>
    <t>Census Tract 3407</t>
  </si>
  <si>
    <t>Census Tract 3408</t>
  </si>
  <si>
    <t>Census Tract 3409.01</t>
  </si>
  <si>
    <t>Census Tract 3409.02</t>
  </si>
  <si>
    <t>Census Tract 3410</t>
  </si>
  <si>
    <t>Census Tract 3411</t>
  </si>
  <si>
    <t>Census Tract 3412</t>
  </si>
  <si>
    <t>Census Tract 3416</t>
  </si>
  <si>
    <t>Census Tract 3417</t>
  </si>
  <si>
    <t>Census Tract 3419.02</t>
  </si>
  <si>
    <t>Census Tract 3419.03</t>
  </si>
  <si>
    <t>Census Tract 3419.04</t>
  </si>
  <si>
    <t>Census Tract 3420</t>
  </si>
  <si>
    <t>Census Tract 3421.01</t>
  </si>
  <si>
    <t>Census Tract 3422</t>
  </si>
  <si>
    <t>Census Tract 3423</t>
  </si>
  <si>
    <t>Census Tract 3424</t>
  </si>
  <si>
    <t>Census Tract 3425</t>
  </si>
  <si>
    <t>Census Tract 3426</t>
  </si>
  <si>
    <t>Census Tract 35</t>
  </si>
  <si>
    <t>Census Tract 3501</t>
  </si>
  <si>
    <t>Census Tract 3503</t>
  </si>
  <si>
    <t>Census Tract 3504</t>
  </si>
  <si>
    <t>Census Tract 3505</t>
  </si>
  <si>
    <t>Census Tract 3506</t>
  </si>
  <si>
    <t>Census Tract 3507</t>
  </si>
  <si>
    <t>Census Tract 3508</t>
  </si>
  <si>
    <t>Census Tract 3509</t>
  </si>
  <si>
    <t>Census Tract 3510</t>
  </si>
  <si>
    <t>Census Tract 3512</t>
  </si>
  <si>
    <t>Census Tract 3515</t>
  </si>
  <si>
    <t>Census Tract 3516</t>
  </si>
  <si>
    <t>Census Tract 3517</t>
  </si>
  <si>
    <t>Census Tract 3519</t>
  </si>
  <si>
    <t>Census Tract 3521</t>
  </si>
  <si>
    <t>Census Tract 3523</t>
  </si>
  <si>
    <t>Census Tract 3524</t>
  </si>
  <si>
    <t>Census Tract 3525</t>
  </si>
  <si>
    <t>Census Tract 3526</t>
  </si>
  <si>
    <t>Census Tract 3527</t>
  </si>
  <si>
    <t>Census Tract 3528</t>
  </si>
  <si>
    <t>Census Tract 3533</t>
  </si>
  <si>
    <t>Census Tract 3535</t>
  </si>
  <si>
    <t>Census Tract 3536</t>
  </si>
  <si>
    <t>Census Tract 3542</t>
  </si>
  <si>
    <t>Census Tract 3544</t>
  </si>
  <si>
    <t>Census Tract 3545</t>
  </si>
  <si>
    <t>Census Tract 3547</t>
  </si>
  <si>
    <t>Census Tract 3548</t>
  </si>
  <si>
    <t>Census Tract 3549</t>
  </si>
  <si>
    <t>Census Tract 3550</t>
  </si>
  <si>
    <t>Census Tract 3551</t>
  </si>
  <si>
    <t>Census Tract 3553</t>
  </si>
  <si>
    <t>Census Tract 3554</t>
  </si>
  <si>
    <t>Census Tract 3555</t>
  </si>
  <si>
    <t>Census Tract 3556</t>
  </si>
  <si>
    <t>Census Tract 3557</t>
  </si>
  <si>
    <t>Census Tract 3559</t>
  </si>
  <si>
    <t>Census Tract 3562</t>
  </si>
  <si>
    <t>Census Tract 3564</t>
  </si>
  <si>
    <t>Census Tract 3569</t>
  </si>
  <si>
    <t>Census Tract 3570</t>
  </si>
  <si>
    <t>Census Tract 3571</t>
  </si>
  <si>
    <t>Census Tract 3572</t>
  </si>
  <si>
    <t>Census Tract 3573</t>
  </si>
  <si>
    <t>Census Tract 3574</t>
  </si>
  <si>
    <t>Census Tract 3575</t>
  </si>
  <si>
    <t>Census Tract 3576</t>
  </si>
  <si>
    <t>Census Tract 3578</t>
  </si>
  <si>
    <t>Census Tract 3579</t>
  </si>
  <si>
    <t>Census Tract 3580</t>
  </si>
  <si>
    <t>Census Tract 3581</t>
  </si>
  <si>
    <t>Census Tract 36</t>
  </si>
  <si>
    <t>Census Tract 3601.01</t>
  </si>
  <si>
    <t>Census Tract 3601.02</t>
  </si>
  <si>
    <t>Census Tract 3602.01</t>
  </si>
  <si>
    <t>Census Tract 3602.02</t>
  </si>
  <si>
    <t>Census Tract 3603.01</t>
  </si>
  <si>
    <t>Census Tract 3603.02</t>
  </si>
  <si>
    <t>Census Tract 3604.01</t>
  </si>
  <si>
    <t>Census Tract 3604.02</t>
  </si>
  <si>
    <t>Census Tract 3604.04</t>
  </si>
  <si>
    <t>Census Tract 3604.05</t>
  </si>
  <si>
    <t>Census Tract 3605.01</t>
  </si>
  <si>
    <t>Census Tract 3605.02</t>
  </si>
  <si>
    <t>Census Tract 3606.01</t>
  </si>
  <si>
    <t>Census Tract 3606.02</t>
  </si>
  <si>
    <t>Census Tract 3607</t>
  </si>
  <si>
    <t>Census Tract 3608</t>
  </si>
  <si>
    <t>Census Tract 3609</t>
  </si>
  <si>
    <t>Census Tract 3610</t>
  </si>
  <si>
    <t>Census Tract 3611</t>
  </si>
  <si>
    <t>Census Tract 3612</t>
  </si>
  <si>
    <t>Census Tract 3613</t>
  </si>
  <si>
    <t>Census Tract 3614</t>
  </si>
  <si>
    <t>Census Tract 3616</t>
  </si>
  <si>
    <t>Census Tract 37</t>
  </si>
  <si>
    <t>Census Tract 37.01</t>
  </si>
  <si>
    <t>Census Tract 37.02</t>
  </si>
  <si>
    <t>Census Tract 3702.01</t>
  </si>
  <si>
    <t>Census Tract 3702.02</t>
  </si>
  <si>
    <t>Census Tract 3703.01</t>
  </si>
  <si>
    <t>Census Tract 3703.02</t>
  </si>
  <si>
    <t>Census Tract 38</t>
  </si>
  <si>
    <t>Census Tract 38.01</t>
  </si>
  <si>
    <t>Census Tract 38.03</t>
  </si>
  <si>
    <t>Census Tract 38.04</t>
  </si>
  <si>
    <t>Census Tract 3801</t>
  </si>
  <si>
    <t>Census Tract 3802</t>
  </si>
  <si>
    <t>Census Tract 3803</t>
  </si>
  <si>
    <t>Census Tract 3804.02</t>
  </si>
  <si>
    <t>Census Tract 3804.03</t>
  </si>
  <si>
    <t>Census Tract 3804.04</t>
  </si>
  <si>
    <t>Census Tract 3805.01</t>
  </si>
  <si>
    <t>Census Tract 3805.02</t>
  </si>
  <si>
    <t>Census Tract 3806</t>
  </si>
  <si>
    <t>Census Tract 3807</t>
  </si>
  <si>
    <t>Census Tract 3808</t>
  </si>
  <si>
    <t>Census Tract 3809.01</t>
  </si>
  <si>
    <t>Census Tract 3809.02</t>
  </si>
  <si>
    <t>Census Tract 3810.01</t>
  </si>
  <si>
    <t>Census Tract 3810.02</t>
  </si>
  <si>
    <t>Census Tract 3811.01</t>
  </si>
  <si>
    <t>Census Tract 3811.02</t>
  </si>
  <si>
    <t>Census Tract 3812.01</t>
  </si>
  <si>
    <t>Census Tract 3812.03</t>
  </si>
  <si>
    <t>Census Tract 3812.04</t>
  </si>
  <si>
    <t>Census Tract 3812.05</t>
  </si>
  <si>
    <t>Census Tract 39</t>
  </si>
  <si>
    <t>Census Tract 39.01</t>
  </si>
  <si>
    <t>Census Tract 39.02</t>
  </si>
  <si>
    <t>Census Tract 3901.01</t>
  </si>
  <si>
    <t>Census Tract 3901.02</t>
  </si>
  <si>
    <t>Census Tract 3902</t>
  </si>
  <si>
    <t>Census Tract 3903</t>
  </si>
  <si>
    <t>Census Tract 3904.02</t>
  </si>
  <si>
    <t>Census Tract 3904.03</t>
  </si>
  <si>
    <t>Census Tract 3904.04</t>
  </si>
  <si>
    <t>Census Tract 3904.05</t>
  </si>
  <si>
    <t>Census Tract 3905</t>
  </si>
  <si>
    <t>Census Tract 3906</t>
  </si>
  <si>
    <t>Census Tract 3907</t>
  </si>
  <si>
    <t>Census Tract 3908</t>
  </si>
  <si>
    <t>Census Tract 3909</t>
  </si>
  <si>
    <t>Census Tract 3910</t>
  </si>
  <si>
    <t>Census Tract 4</t>
  </si>
  <si>
    <t>Census Tract 4.01</t>
  </si>
  <si>
    <t>Census Tract 4.02</t>
  </si>
  <si>
    <t>Census Tract 40</t>
  </si>
  <si>
    <t>Census Tract 401</t>
  </si>
  <si>
    <t>Clay County</t>
  </si>
  <si>
    <t>LaPorte County</t>
  </si>
  <si>
    <t>Posey County</t>
  </si>
  <si>
    <t>Wells County</t>
  </si>
  <si>
    <t>Census Tract 402</t>
  </si>
  <si>
    <t>Census Tract 403</t>
  </si>
  <si>
    <t>Census Tract 404</t>
  </si>
  <si>
    <t>Census Tract 404.01</t>
  </si>
  <si>
    <t>Census Tract 404.02</t>
  </si>
  <si>
    <t>Census Tract 404.03</t>
  </si>
  <si>
    <t>Census Tract 405</t>
  </si>
  <si>
    <t>Census Tract 405.01</t>
  </si>
  <si>
    <t>Census Tract 405.02</t>
  </si>
  <si>
    <t>Census Tract 406</t>
  </si>
  <si>
    <t>Census Tract 407</t>
  </si>
  <si>
    <t>Census Tract 408</t>
  </si>
  <si>
    <t>Census Tract 408.01</t>
  </si>
  <si>
    <t>Census Tract 408.02</t>
  </si>
  <si>
    <t>Census Tract 409</t>
  </si>
  <si>
    <t>Census Tract 41.01</t>
  </si>
  <si>
    <t>Census Tract 41.03</t>
  </si>
  <si>
    <t>Census Tract 410.01</t>
  </si>
  <si>
    <t>Census Tract 410.02</t>
  </si>
  <si>
    <t>Census Tract 4101</t>
  </si>
  <si>
    <t>Hancock County</t>
  </si>
  <si>
    <t>Census Tract 4102</t>
  </si>
  <si>
    <t>Census Tract 4103</t>
  </si>
  <si>
    <t>Census Tract 4104</t>
  </si>
  <si>
    <t>Census Tract 4105</t>
  </si>
  <si>
    <t>Census Tract 4106</t>
  </si>
  <si>
    <t>Census Tract 4107</t>
  </si>
  <si>
    <t>Census Tract 4108</t>
  </si>
  <si>
    <t>Census Tract 4109</t>
  </si>
  <si>
    <t>Census Tract 411</t>
  </si>
  <si>
    <t>Census Tract 4110</t>
  </si>
  <si>
    <t>Census Tract 412</t>
  </si>
  <si>
    <t>Census Tract 413</t>
  </si>
  <si>
    <t>Census Tract 413.02</t>
  </si>
  <si>
    <t>Census Tract 414</t>
  </si>
  <si>
    <t>Census Tract 415</t>
  </si>
  <si>
    <t>Census Tract 416</t>
  </si>
  <si>
    <t>Census Tract 417</t>
  </si>
  <si>
    <t>Census Tract 418</t>
  </si>
  <si>
    <t>Census Tract 419</t>
  </si>
  <si>
    <t>Census Tract 420</t>
  </si>
  <si>
    <t>Census Tract 421</t>
  </si>
  <si>
    <t>Census Tract 422</t>
  </si>
  <si>
    <t>Census Tract 423</t>
  </si>
  <si>
    <t>Census Tract 424</t>
  </si>
  <si>
    <t>Census Tract 424.01</t>
  </si>
  <si>
    <t>Census Tract 424.02</t>
  </si>
  <si>
    <t>Census Tract 424.03</t>
  </si>
  <si>
    <t>Census Tract 425</t>
  </si>
  <si>
    <t>Census Tract 425.01</t>
  </si>
  <si>
    <t>Census Tract 425.03</t>
  </si>
  <si>
    <t>Census Tract 425.04</t>
  </si>
  <si>
    <t>Census Tract 425.05</t>
  </si>
  <si>
    <t>Census Tract 426</t>
  </si>
  <si>
    <t>Census Tract 426.02</t>
  </si>
  <si>
    <t>Census Tract 426.05</t>
  </si>
  <si>
    <t>Census Tract 426.06</t>
  </si>
  <si>
    <t>Census Tract 426.07</t>
  </si>
  <si>
    <t>Census Tract 426.08</t>
  </si>
  <si>
    <t>Census Tract 426.09</t>
  </si>
  <si>
    <t>Census Tract 427</t>
  </si>
  <si>
    <t>Census Tract 427.02</t>
  </si>
  <si>
    <t>Census Tract 427.03</t>
  </si>
  <si>
    <t>Census Tract 427.04</t>
  </si>
  <si>
    <t>Census Tract 428</t>
  </si>
  <si>
    <t>Census Tract 428.01</t>
  </si>
  <si>
    <t>Census Tract 428.02</t>
  </si>
  <si>
    <t>Census Tract 429</t>
  </si>
  <si>
    <t>Census Tract 429.01</t>
  </si>
  <si>
    <t>Census Tract 429.02</t>
  </si>
  <si>
    <t>Census Tract 43</t>
  </si>
  <si>
    <t>Census Tract 430</t>
  </si>
  <si>
    <t>Census Tract 430.01</t>
  </si>
  <si>
    <t>Census Tract 430.02</t>
  </si>
  <si>
    <t>Census Tract 431.01</t>
  </si>
  <si>
    <t>Census Tract 431.02</t>
  </si>
  <si>
    <t>Census Tract 432.01</t>
  </si>
  <si>
    <t>Census Tract 432.02</t>
  </si>
  <si>
    <t>Census Tract 433</t>
  </si>
  <si>
    <t>Census Tract 434.01</t>
  </si>
  <si>
    <t>Census Tract 434.03</t>
  </si>
  <si>
    <t>Census Tract 434.04</t>
  </si>
  <si>
    <t>Census Tract 434.05</t>
  </si>
  <si>
    <t>Census Tract 44</t>
  </si>
  <si>
    <t>Census Tract 5</t>
  </si>
  <si>
    <t>Census Tract 5.01</t>
  </si>
  <si>
    <t>Census Tract 5.02</t>
  </si>
  <si>
    <t>Census Tract 501</t>
  </si>
  <si>
    <t>Clark County</t>
  </si>
  <si>
    <t>Gibson County</t>
  </si>
  <si>
    <t>Sullivan County</t>
  </si>
  <si>
    <t>Whitley County</t>
  </si>
  <si>
    <t>Census Tract 501.01</t>
  </si>
  <si>
    <t>Porter County</t>
  </si>
  <si>
    <t>Census Tract 501.03</t>
  </si>
  <si>
    <t>Census Tract 502</t>
  </si>
  <si>
    <t>Census Tract 502.02</t>
  </si>
  <si>
    <t>Census Tract 502.03</t>
  </si>
  <si>
    <t>Census Tract 503</t>
  </si>
  <si>
    <t>Census Tract 503.03</t>
  </si>
  <si>
    <t>Census Tract 503.04</t>
  </si>
  <si>
    <t>Census Tract 503.05</t>
  </si>
  <si>
    <t>Census Tract 503.06</t>
  </si>
  <si>
    <t>Census Tract 504</t>
  </si>
  <si>
    <t>Census Tract 504.01</t>
  </si>
  <si>
    <t>Census Tract 504.02</t>
  </si>
  <si>
    <t>Census Tract 504.03</t>
  </si>
  <si>
    <t>Census Tract 504.04</t>
  </si>
  <si>
    <t>Census Tract 504.05</t>
  </si>
  <si>
    <t>Census Tract 504.07</t>
  </si>
  <si>
    <t>Census Tract 505</t>
  </si>
  <si>
    <t>Census Tract 505.01</t>
  </si>
  <si>
    <t>Census Tract 505.02</t>
  </si>
  <si>
    <t>Census Tract 505.03</t>
  </si>
  <si>
    <t>Census Tract 505.04</t>
  </si>
  <si>
    <t>Census Tract 505.05</t>
  </si>
  <si>
    <t>Census Tract 505.06</t>
  </si>
  <si>
    <t>Census Tract 505.07</t>
  </si>
  <si>
    <t>Census Tract 505.08</t>
  </si>
  <si>
    <t>Census Tract 505.09</t>
  </si>
  <si>
    <t>Census Tract 506</t>
  </si>
  <si>
    <t>Census Tract 506.02</t>
  </si>
  <si>
    <t>Census Tract 506.03</t>
  </si>
  <si>
    <t>Census Tract 506.04</t>
  </si>
  <si>
    <t>Census Tract 506.05</t>
  </si>
  <si>
    <t>Census Tract 506.06</t>
  </si>
  <si>
    <t>Census Tract 507</t>
  </si>
  <si>
    <t>Census Tract 507.01</t>
  </si>
  <si>
    <t>Census Tract 507.02</t>
  </si>
  <si>
    <t>Census Tract 507.03</t>
  </si>
  <si>
    <t>Census Tract 507.04</t>
  </si>
  <si>
    <t>Census Tract 508</t>
  </si>
  <si>
    <t>Census Tract 508.01</t>
  </si>
  <si>
    <t>Census Tract 508.03</t>
  </si>
  <si>
    <t>Census Tract 508.04</t>
  </si>
  <si>
    <t>Census Tract 509</t>
  </si>
  <si>
    <t>Census Tract 509.02</t>
  </si>
  <si>
    <t>Census Tract 509.03</t>
  </si>
  <si>
    <t>Census Tract 509.04</t>
  </si>
  <si>
    <t>Census Tract 51.01</t>
  </si>
  <si>
    <t>Census Tract 51.02</t>
  </si>
  <si>
    <t>Census Tract 510</t>
  </si>
  <si>
    <t>Census Tract 510.02</t>
  </si>
  <si>
    <t>Census Tract 510.05</t>
  </si>
  <si>
    <t>Census Tract 510.06</t>
  </si>
  <si>
    <t>Census Tract 510.07</t>
  </si>
  <si>
    <t>Census Tract 510.08</t>
  </si>
  <si>
    <t>Census Tract 5101</t>
  </si>
  <si>
    <t>Morgan County</t>
  </si>
  <si>
    <t>Census Tract 5102.01</t>
  </si>
  <si>
    <t>Census Tract 5102.02</t>
  </si>
  <si>
    <t>Census Tract 5103</t>
  </si>
  <si>
    <t>Census Tract 5104.01</t>
  </si>
  <si>
    <t>Census Tract 5104.02</t>
  </si>
  <si>
    <t>Census Tract 5105</t>
  </si>
  <si>
    <t>Census Tract 5106</t>
  </si>
  <si>
    <t>Census Tract 5107.01</t>
  </si>
  <si>
    <t>Census Tract 5107.02</t>
  </si>
  <si>
    <t>Census Tract 5108</t>
  </si>
  <si>
    <t>Census Tract 5109</t>
  </si>
  <si>
    <t>Census Tract 511.01</t>
  </si>
  <si>
    <t>Census Tract 511.02</t>
  </si>
  <si>
    <t>Census Tract 5110</t>
  </si>
  <si>
    <t>Census Tract 52</t>
  </si>
  <si>
    <t>Census Tract 53</t>
  </si>
  <si>
    <t>Census Tract 54</t>
  </si>
  <si>
    <t>Census Tract 55</t>
  </si>
  <si>
    <t>Census Tract 6</t>
  </si>
  <si>
    <t>Census Tract 6.01</t>
  </si>
  <si>
    <t>Census Tract 6.02</t>
  </si>
  <si>
    <t>Census Tract 601</t>
  </si>
  <si>
    <t>Harrison County</t>
  </si>
  <si>
    <t>Census Tract 602</t>
  </si>
  <si>
    <t>Census Tract 603</t>
  </si>
  <si>
    <t>Census Tract 604</t>
  </si>
  <si>
    <t>Census Tract 605</t>
  </si>
  <si>
    <t>Census Tract 606</t>
  </si>
  <si>
    <t>Census Tract 6101</t>
  </si>
  <si>
    <t>Johnson County</t>
  </si>
  <si>
    <t>Census Tract 6102.01</t>
  </si>
  <si>
    <t>Census Tract 6102.02</t>
  </si>
  <si>
    <t>Census Tract 6103</t>
  </si>
  <si>
    <t>Census Tract 6104.01</t>
  </si>
  <si>
    <t>Census Tract 6104.03</t>
  </si>
  <si>
    <t>Census Tract 6104.04</t>
  </si>
  <si>
    <t>Census Tract 6105</t>
  </si>
  <si>
    <t>Census Tract 6106.03</t>
  </si>
  <si>
    <t>Census Tract 6106.04</t>
  </si>
  <si>
    <t>Census Tract 6106.05</t>
  </si>
  <si>
    <t>Census Tract 6106.06</t>
  </si>
  <si>
    <t>Census Tract 6107.01</t>
  </si>
  <si>
    <t>Census Tract 6107.02</t>
  </si>
  <si>
    <t>Census Tract 6108.01</t>
  </si>
  <si>
    <t>Census Tract 6108.02</t>
  </si>
  <si>
    <t>Census Tract 6109</t>
  </si>
  <si>
    <t>Census Tract 6110</t>
  </si>
  <si>
    <t>Census Tract 6111</t>
  </si>
  <si>
    <t>Census Tract 6112</t>
  </si>
  <si>
    <t>Census Tract 6113</t>
  </si>
  <si>
    <t>Census Tract 6114</t>
  </si>
  <si>
    <t>Census Tract 7</t>
  </si>
  <si>
    <t>Census Tract 7.01</t>
  </si>
  <si>
    <t>Census Tract 7.04</t>
  </si>
  <si>
    <t>Census Tract 702</t>
  </si>
  <si>
    <t>Floyd County</t>
  </si>
  <si>
    <t>Census Tract 703.01</t>
  </si>
  <si>
    <t>Census Tract 703.02</t>
  </si>
  <si>
    <t>Census Tract 704</t>
  </si>
  <si>
    <t>Census Tract 705</t>
  </si>
  <si>
    <t>Census Tract 706</t>
  </si>
  <si>
    <t>Census Tract 707</t>
  </si>
  <si>
    <t>Census Tract 708.01</t>
  </si>
  <si>
    <t>Census Tract 708.02</t>
  </si>
  <si>
    <t>Census Tract 709.01</t>
  </si>
  <si>
    <t>Census Tract 709.02</t>
  </si>
  <si>
    <t>Census Tract 710.03</t>
  </si>
  <si>
    <t>Census Tract 710.04</t>
  </si>
  <si>
    <t>Census Tract 710.05</t>
  </si>
  <si>
    <t>Census Tract 710.06</t>
  </si>
  <si>
    <t>Census Tract 710.07</t>
  </si>
  <si>
    <t>Census Tract 7101</t>
  </si>
  <si>
    <t>Shelby County</t>
  </si>
  <si>
    <t>Census Tract 7102</t>
  </si>
  <si>
    <t>Census Tract 7103</t>
  </si>
  <si>
    <t>Census Tract 7104</t>
  </si>
  <si>
    <t>Census Tract 7105</t>
  </si>
  <si>
    <t>Census Tract 7106.01</t>
  </si>
  <si>
    <t>Census Tract 7106.02</t>
  </si>
  <si>
    <t>Census Tract 7107</t>
  </si>
  <si>
    <t>Census Tract 7108</t>
  </si>
  <si>
    <t>Census Tract 7109</t>
  </si>
  <si>
    <t>Census Tract 711.01</t>
  </si>
  <si>
    <t>Census Tract 711.03</t>
  </si>
  <si>
    <t>Census Tract 711.04</t>
  </si>
  <si>
    <t>Census Tract 712</t>
  </si>
  <si>
    <t>Census Tract 8</t>
  </si>
  <si>
    <t>Census Tract 8.01</t>
  </si>
  <si>
    <t>Census Tract 8.02</t>
  </si>
  <si>
    <t>Census Tract 801.01</t>
  </si>
  <si>
    <t>Dearborn County</t>
  </si>
  <si>
    <t>Census Tract 801.03</t>
  </si>
  <si>
    <t>Census Tract 801.04</t>
  </si>
  <si>
    <t>Census Tract 802.01</t>
  </si>
  <si>
    <t>Census Tract 802.02</t>
  </si>
  <si>
    <t>Census Tract 803</t>
  </si>
  <si>
    <t>Census Tract 804</t>
  </si>
  <si>
    <t>Census Tract 805</t>
  </si>
  <si>
    <t>Census Tract 806</t>
  </si>
  <si>
    <t>Census Tract 807</t>
  </si>
  <si>
    <t>Census Tract 8101</t>
  </si>
  <si>
    <t>Boone County</t>
  </si>
  <si>
    <t>Census Tract 8102</t>
  </si>
  <si>
    <t>Census Tract 8103</t>
  </si>
  <si>
    <t>Census Tract 8104</t>
  </si>
  <si>
    <t>Census Tract 8105</t>
  </si>
  <si>
    <t>Census Tract 8106.01</t>
  </si>
  <si>
    <t>Census Tract 8106.03</t>
  </si>
  <si>
    <t>Census Tract 8106.04</t>
  </si>
  <si>
    <t>Census Tract 8106.05</t>
  </si>
  <si>
    <t>Census Tract 8107</t>
  </si>
  <si>
    <t>Census Tract 9</t>
  </si>
  <si>
    <t>Census Tract 9.01</t>
  </si>
  <si>
    <t>Census Tract 9.02</t>
  </si>
  <si>
    <t>Census Tract 9.03</t>
  </si>
  <si>
    <t>Census Tract 9.04</t>
  </si>
  <si>
    <t>Census Tract 9501</t>
  </si>
  <si>
    <t>Clinton County</t>
  </si>
  <si>
    <t>Martin County</t>
  </si>
  <si>
    <t>Census Tract 9502</t>
  </si>
  <si>
    <t>Census Tract 9503</t>
  </si>
  <si>
    <t>Census Tract 9504</t>
  </si>
  <si>
    <t>Lawrence County</t>
  </si>
  <si>
    <t>Census Tract 9505</t>
  </si>
  <si>
    <t>Census Tract 9506</t>
  </si>
  <si>
    <t>Census Tract 9507</t>
  </si>
  <si>
    <t>Census Tract 9508</t>
  </si>
  <si>
    <t>Census Tract 9509</t>
  </si>
  <si>
    <t>Cass County</t>
  </si>
  <si>
    <t>Census Tract 9510</t>
  </si>
  <si>
    <t>Warren County</t>
  </si>
  <si>
    <t>Census Tract 9511</t>
  </si>
  <si>
    <t>Census Tract 9512</t>
  </si>
  <si>
    <t>Census Tract 9513</t>
  </si>
  <si>
    <t>Orange County</t>
  </si>
  <si>
    <t>Census Tract 9514</t>
  </si>
  <si>
    <t>Randolph County</t>
  </si>
  <si>
    <t>Census Tract 9515</t>
  </si>
  <si>
    <t>Census Tract 9516</t>
  </si>
  <si>
    <t>Census Tract 9517</t>
  </si>
  <si>
    <t>Census Tract 9518</t>
  </si>
  <si>
    <t>Census Tract 9519</t>
  </si>
  <si>
    <t>Crawford County</t>
  </si>
  <si>
    <t>Census Tract 9520</t>
  </si>
  <si>
    <t>Miami County</t>
  </si>
  <si>
    <t>Census Tract 9521</t>
  </si>
  <si>
    <t>Census Tract 9522</t>
  </si>
  <si>
    <t>Perry County</t>
  </si>
  <si>
    <t>Census Tract 9523</t>
  </si>
  <si>
    <t>Census Tract 9524</t>
  </si>
  <si>
    <t>Census Tract 9525</t>
  </si>
  <si>
    <t>Census Tract 9526</t>
  </si>
  <si>
    <t>Census Tract 9527</t>
  </si>
  <si>
    <t>Spencer County</t>
  </si>
  <si>
    <t>Census Tract 9528</t>
  </si>
  <si>
    <t>Census Tract 9529</t>
  </si>
  <si>
    <t>Census Tract 9530</t>
  </si>
  <si>
    <t>Fulton County</t>
  </si>
  <si>
    <t>Census Tract 9531</t>
  </si>
  <si>
    <t>Census Tract 9532</t>
  </si>
  <si>
    <t>Dubois County</t>
  </si>
  <si>
    <t>Census Tract 9533</t>
  </si>
  <si>
    <t>Census Tract 9534</t>
  </si>
  <si>
    <t>Census Tract 9535</t>
  </si>
  <si>
    <t>Census Tract 9536</t>
  </si>
  <si>
    <t>Starke County</t>
  </si>
  <si>
    <t>Census Tract 9537</t>
  </si>
  <si>
    <t>Census Tract 9538</t>
  </si>
  <si>
    <t>Census Tract 9539</t>
  </si>
  <si>
    <t>Pike County</t>
  </si>
  <si>
    <t>Census Tract 9540</t>
  </si>
  <si>
    <t>Fayette County</t>
  </si>
  <si>
    <t>Census Tract 9541</t>
  </si>
  <si>
    <t>Census Tract 9542</t>
  </si>
  <si>
    <t>Census Tract 9543</t>
  </si>
  <si>
    <t>Daviess County</t>
  </si>
  <si>
    <t>Census Tract 9544</t>
  </si>
  <si>
    <t>Census Tract 9545</t>
  </si>
  <si>
    <t>Census Tract 9546</t>
  </si>
  <si>
    <t>Census Tract 9547</t>
  </si>
  <si>
    <t>Census Tract 9547.01</t>
  </si>
  <si>
    <t>Greene County</t>
  </si>
  <si>
    <t>Census Tract 9547.02</t>
  </si>
  <si>
    <t>Census Tract 9548</t>
  </si>
  <si>
    <t>Census Tract 9549</t>
  </si>
  <si>
    <t>Census Tract 9550</t>
  </si>
  <si>
    <t>Knox County</t>
  </si>
  <si>
    <t>Census Tract 9551</t>
  </si>
  <si>
    <t>Census Tract 9552</t>
  </si>
  <si>
    <t>Census Tract 9553</t>
  </si>
  <si>
    <t>Census Tract 9554</t>
  </si>
  <si>
    <t>Census Tract 9555</t>
  </si>
  <si>
    <t>Owen County</t>
  </si>
  <si>
    <t>Census Tract 9556</t>
  </si>
  <si>
    <t>Census Tract 9557</t>
  </si>
  <si>
    <t>Census Tract 9558</t>
  </si>
  <si>
    <t>Census Tract 9559</t>
  </si>
  <si>
    <t>Census Tract 9560</t>
  </si>
  <si>
    <t>Putnam County</t>
  </si>
  <si>
    <t>Census Tract 9561</t>
  </si>
  <si>
    <t>Census Tract 9562</t>
  </si>
  <si>
    <t>Census Tract 9563</t>
  </si>
  <si>
    <t>Census Tract 9564</t>
  </si>
  <si>
    <t>Census Tract 9565</t>
  </si>
  <si>
    <t>Census Tract 9566</t>
  </si>
  <si>
    <t>Census Tract 9567</t>
  </si>
  <si>
    <t>Montgomery County</t>
  </si>
  <si>
    <t>Census Tract 9568</t>
  </si>
  <si>
    <t>Census Tract 9569</t>
  </si>
  <si>
    <t>Census Tract 9570</t>
  </si>
  <si>
    <t>Census Tract 9571</t>
  </si>
  <si>
    <t>Census Tract 9572</t>
  </si>
  <si>
    <t>Census Tract 9573</t>
  </si>
  <si>
    <t>Census Tract 9574</t>
  </si>
  <si>
    <t>Census Tract 9575</t>
  </si>
  <si>
    <t>Census Tract 9576</t>
  </si>
  <si>
    <t>Fountain County</t>
  </si>
  <si>
    <t>Census Tract 9577</t>
  </si>
  <si>
    <t>Census Tract 9578</t>
  </si>
  <si>
    <t>Census Tract 9579</t>
  </si>
  <si>
    <t>Census Tract 9580</t>
  </si>
  <si>
    <t>Census Tract 9581</t>
  </si>
  <si>
    <t>White County</t>
  </si>
  <si>
    <t>Census Tract 9582</t>
  </si>
  <si>
    <t>Census Tract 9583</t>
  </si>
  <si>
    <t>Census Tract 9584</t>
  </si>
  <si>
    <t>Census Tract 9585</t>
  </si>
  <si>
    <t>Census Tract 9586</t>
  </si>
  <si>
    <t>Census Tract 9587</t>
  </si>
  <si>
    <t>Census Tract 9588</t>
  </si>
  <si>
    <t>Census Tract 9589</t>
  </si>
  <si>
    <t>Pulaski County</t>
  </si>
  <si>
    <t>Census Tract 9590</t>
  </si>
  <si>
    <t>Census Tract 9591</t>
  </si>
  <si>
    <t>Census Tract 9592</t>
  </si>
  <si>
    <t>Census Tract 9593</t>
  </si>
  <si>
    <t>Carroll County</t>
  </si>
  <si>
    <t>Census Tract 9594</t>
  </si>
  <si>
    <t>Census Tract 9595</t>
  </si>
  <si>
    <t>Census Tract 9596</t>
  </si>
  <si>
    <t>Census Tract 9597</t>
  </si>
  <si>
    <t>Census Tract 9598</t>
  </si>
  <si>
    <t>Census Tract 9599</t>
  </si>
  <si>
    <t>Census Tract 9601</t>
  </si>
  <si>
    <t>Franklin County</t>
  </si>
  <si>
    <t>Census Tract 9602</t>
  </si>
  <si>
    <t>Jennings County</t>
  </si>
  <si>
    <t>Census Tract 9603.01</t>
  </si>
  <si>
    <t>Census Tract 9603.02</t>
  </si>
  <si>
    <t>Census Tract 9604</t>
  </si>
  <si>
    <t>Census Tract 9605</t>
  </si>
  <si>
    <t>Census Tract 9606</t>
  </si>
  <si>
    <t>Census Tract 9607</t>
  </si>
  <si>
    <t>Union County</t>
  </si>
  <si>
    <t>Census Tract 9608</t>
  </si>
  <si>
    <t>Census Tract 9609</t>
  </si>
  <si>
    <t>Kosciusko County</t>
  </si>
  <si>
    <t>Census Tract 9610</t>
  </si>
  <si>
    <t>Census Tract 9611</t>
  </si>
  <si>
    <t>Census Tract 9612</t>
  </si>
  <si>
    <t>Census Tract 9613</t>
  </si>
  <si>
    <t>Huntington County</t>
  </si>
  <si>
    <t>Census Tract 9614</t>
  </si>
  <si>
    <t>Census Tract 9615</t>
  </si>
  <si>
    <t>Census Tract 9616</t>
  </si>
  <si>
    <t>Census Tract 9617</t>
  </si>
  <si>
    <t>Census Tract 9618</t>
  </si>
  <si>
    <t>Census Tract 9619</t>
  </si>
  <si>
    <t>Census Tract 9620</t>
  </si>
  <si>
    <t>Census Tract 9621</t>
  </si>
  <si>
    <t>Census Tract 9622</t>
  </si>
  <si>
    <t>Census Tract 9623</t>
  </si>
  <si>
    <t>Census Tract 9624</t>
  </si>
  <si>
    <t>Census Tract 9625</t>
  </si>
  <si>
    <t>Census Tract 9626</t>
  </si>
  <si>
    <t>Census Tract 9627</t>
  </si>
  <si>
    <t>Jay County</t>
  </si>
  <si>
    <t>Census Tract 9628</t>
  </si>
  <si>
    <t>Census Tract 9629</t>
  </si>
  <si>
    <t>Census Tract 9630</t>
  </si>
  <si>
    <t>Census Tract 9631</t>
  </si>
  <si>
    <t>Census Tract 9632</t>
  </si>
  <si>
    <t>Census Tract 9633</t>
  </si>
  <si>
    <t>Census Tract 9657</t>
  </si>
  <si>
    <t>Ohio County</t>
  </si>
  <si>
    <t>Switzerland County</t>
  </si>
  <si>
    <t>Census Tract 9658</t>
  </si>
  <si>
    <t>Census Tract 9659</t>
  </si>
  <si>
    <t>Census Tract 9660</t>
  </si>
  <si>
    <t>Jefferson County</t>
  </si>
  <si>
    <t>Census Tract 9661</t>
  </si>
  <si>
    <t>Census Tract 9662</t>
  </si>
  <si>
    <t>Census Tract 9663</t>
  </si>
  <si>
    <t>Census Tract 9664</t>
  </si>
  <si>
    <t>Census Tract 9665</t>
  </si>
  <si>
    <t>Census Tract 9666</t>
  </si>
  <si>
    <t>Census Tract 9667</t>
  </si>
  <si>
    <t>Scott County</t>
  </si>
  <si>
    <t>Census Tract 9668</t>
  </si>
  <si>
    <t>Census Tract 9669</t>
  </si>
  <si>
    <t>Census Tract 9670</t>
  </si>
  <si>
    <t>Census Tract 9671</t>
  </si>
  <si>
    <t>Census Tract 9672</t>
  </si>
  <si>
    <t>Washington County</t>
  </si>
  <si>
    <t>Census Tract 9673</t>
  </si>
  <si>
    <t>Census Tract 9674</t>
  </si>
  <si>
    <t>Census Tract 9675</t>
  </si>
  <si>
    <t>Jackson County</t>
  </si>
  <si>
    <t>Census Tract 9676</t>
  </si>
  <si>
    <t>Census Tract 9677</t>
  </si>
  <si>
    <t>Census Tract 9678</t>
  </si>
  <si>
    <t>Census Tract 9679.01</t>
  </si>
  <si>
    <t>Census Tract 9679.02</t>
  </si>
  <si>
    <t>Census Tract 9680</t>
  </si>
  <si>
    <t>Census Tract 9681</t>
  </si>
  <si>
    <t>Census Tract 9682</t>
  </si>
  <si>
    <t>Census Tract 9683</t>
  </si>
  <si>
    <t>Census Tract 9684</t>
  </si>
  <si>
    <t>Ripley County</t>
  </si>
  <si>
    <t>Census Tract 9685</t>
  </si>
  <si>
    <t>Census Tract 9686</t>
  </si>
  <si>
    <t>Census Tract 9687</t>
  </si>
  <si>
    <t>Census Tract 9688</t>
  </si>
  <si>
    <t>Census Tract 9689</t>
  </si>
  <si>
    <t>Census Tract 9690</t>
  </si>
  <si>
    <t>Decatur County</t>
  </si>
  <si>
    <t>Census Tract 9691</t>
  </si>
  <si>
    <t>Census Tract 9692</t>
  </si>
  <si>
    <t>Census Tract 9693</t>
  </si>
  <si>
    <t>Census Tract 9694</t>
  </si>
  <si>
    <t>Census Tract 9695</t>
  </si>
  <si>
    <t>Census Tract 9696</t>
  </si>
  <si>
    <t>Census Tract 9697</t>
  </si>
  <si>
    <t>Census Tract 9698</t>
  </si>
  <si>
    <t>Census Tract 9699</t>
  </si>
  <si>
    <t>Census Tract 9701</t>
  </si>
  <si>
    <t>LaGrange County</t>
  </si>
  <si>
    <t>Census Tract 9702</t>
  </si>
  <si>
    <t>Census Tract 9703</t>
  </si>
  <si>
    <t>Census Tract 9704.01</t>
  </si>
  <si>
    <t>Census Tract 9704.02</t>
  </si>
  <si>
    <t>Census Tract 9705</t>
  </si>
  <si>
    <t>Census Tract 9706</t>
  </si>
  <si>
    <t>Census Tract 9707</t>
  </si>
  <si>
    <t>Census Tract 9708</t>
  </si>
  <si>
    <t>Steuben County</t>
  </si>
  <si>
    <t>Census Tract 9709</t>
  </si>
  <si>
    <t>Census Tract 9710</t>
  </si>
  <si>
    <t>Census Tract 9711</t>
  </si>
  <si>
    <t>Census Tract 9712</t>
  </si>
  <si>
    <t>Census Tract 9713</t>
  </si>
  <si>
    <t>Census Tract 9714</t>
  </si>
  <si>
    <t>Census Tract 9715</t>
  </si>
  <si>
    <t>Census Tract 9716</t>
  </si>
  <si>
    <t>Census Tract 9717</t>
  </si>
  <si>
    <t>Noble County</t>
  </si>
  <si>
    <t>Census Tract 9718</t>
  </si>
  <si>
    <t>Census Tract 9719</t>
  </si>
  <si>
    <t>Census Tract 9720</t>
  </si>
  <si>
    <t>Census Tract 9721</t>
  </si>
  <si>
    <t>Census Tract 9722</t>
  </si>
  <si>
    <t>Census Tract 9723</t>
  </si>
  <si>
    <t>Census Tract 9724</t>
  </si>
  <si>
    <t>Census Tract 9725</t>
  </si>
  <si>
    <t>Census Tract 9726</t>
  </si>
  <si>
    <t>Census Tract 9741</t>
  </si>
  <si>
    <t>Rush County</t>
  </si>
  <si>
    <t>Census Tract 9742</t>
  </si>
  <si>
    <t>Census Tract 9743</t>
  </si>
  <si>
    <t>Census Tract 9744</t>
  </si>
  <si>
    <t>Census Tract 9745</t>
  </si>
  <si>
    <t>Census Tract 9746</t>
  </si>
  <si>
    <t>Brown County</t>
  </si>
  <si>
    <t>Census Tract 9747</t>
  </si>
  <si>
    <t>Census Tract 9748</t>
  </si>
  <si>
    <t>Census Tract 9749</t>
  </si>
  <si>
    <t>Census Tract 9751</t>
  </si>
  <si>
    <t>Blackford County</t>
  </si>
  <si>
    <t>Census Tract 9752</t>
  </si>
  <si>
    <t>Census Tract 9753</t>
  </si>
  <si>
    <t>Census Tract 9754</t>
  </si>
  <si>
    <t>Census Tract 9755</t>
  </si>
  <si>
    <t>Henry County</t>
  </si>
  <si>
    <t>Census Tract 9756</t>
  </si>
  <si>
    <t>Census Tract 9757</t>
  </si>
  <si>
    <t>Census Tract 9758</t>
  </si>
  <si>
    <t>Census Tract 9759</t>
  </si>
  <si>
    <t>Census Tract 9760</t>
  </si>
  <si>
    <t>Census Tract 9761</t>
  </si>
  <si>
    <t>Census Tract 9763</t>
  </si>
  <si>
    <t>Census Tract 9764</t>
  </si>
  <si>
    <t>Census Tract 9765</t>
  </si>
  <si>
    <t>Census Tract 9766</t>
  </si>
  <si>
    <t>Census Tract 9767</t>
  </si>
  <si>
    <t>Census Tract 9768</t>
  </si>
  <si>
    <t>Census Tract 9800.01</t>
  </si>
  <si>
    <t>Census Tract 9800.02</t>
  </si>
  <si>
    <t>Census Tract 9801</t>
  </si>
  <si>
    <t>Object ID</t>
  </si>
  <si>
    <t>Geographic Identifier - FIPS Code</t>
  </si>
  <si>
    <t>Area of Land (Square Meters)</t>
  </si>
  <si>
    <t>Area of Water (Square Meters)</t>
  </si>
  <si>
    <t>Name</t>
  </si>
  <si>
    <t>Median Household Income in past 12 months (inflation-adjusted dollars to last year of 5-year range)</t>
  </si>
  <si>
    <t>Shape Area</t>
  </si>
  <si>
    <t>Shape Length</t>
  </si>
  <si>
    <t>18003000100</t>
  </si>
  <si>
    <t>18039000100</t>
  </si>
  <si>
    <t>18053000100</t>
  </si>
  <si>
    <t>18105000100</t>
  </si>
  <si>
    <t>18141000100</t>
  </si>
  <si>
    <t>18157000100</t>
  </si>
  <si>
    <t>18163000100</t>
  </si>
  <si>
    <t>18003001000</t>
  </si>
  <si>
    <t>18035001000</t>
  </si>
  <si>
    <t>18039001000</t>
  </si>
  <si>
    <t>18067001000</t>
  </si>
  <si>
    <t>18095001000</t>
  </si>
  <si>
    <t>18141001000</t>
  </si>
  <si>
    <t>18157001000</t>
  </si>
  <si>
    <t>18163001000</t>
  </si>
  <si>
    <t>18167001000</t>
  </si>
  <si>
    <t>18177001000</t>
  </si>
  <si>
    <t>18105001001</t>
  </si>
  <si>
    <t>18105001002</t>
  </si>
  <si>
    <t>18007100100</t>
  </si>
  <si>
    <t>18007100200</t>
  </si>
  <si>
    <t>18007100300</t>
  </si>
  <si>
    <t>18073100400</t>
  </si>
  <si>
    <t>18111100400</t>
  </si>
  <si>
    <t>18111100500</t>
  </si>
  <si>
    <t>18111100600</t>
  </si>
  <si>
    <t>18111100700</t>
  </si>
  <si>
    <t>18073100800</t>
  </si>
  <si>
    <t>18073100901</t>
  </si>
  <si>
    <t>18073100902</t>
  </si>
  <si>
    <t>18003010100</t>
  </si>
  <si>
    <t>18005010100</t>
  </si>
  <si>
    <t>18053010100</t>
  </si>
  <si>
    <t>18067010100</t>
  </si>
  <si>
    <t>18089010100</t>
  </si>
  <si>
    <t>18095010100</t>
  </si>
  <si>
    <t>18141010100</t>
  </si>
  <si>
    <t>18157010100</t>
  </si>
  <si>
    <t>18163010100</t>
  </si>
  <si>
    <t>18167010100</t>
  </si>
  <si>
    <t>18177010100</t>
  </si>
  <si>
    <t>18073101000</t>
  </si>
  <si>
    <t>18073101100</t>
  </si>
  <si>
    <t>18073101200</t>
  </si>
  <si>
    <t>18073101300</t>
  </si>
  <si>
    <t>18005010200</t>
  </si>
  <si>
    <t>18053010200</t>
  </si>
  <si>
    <t>18067010200</t>
  </si>
  <si>
    <t>18095010200</t>
  </si>
  <si>
    <t>18141010200</t>
  </si>
  <si>
    <t>18177010200</t>
  </si>
  <si>
    <t>18003010201</t>
  </si>
  <si>
    <t>18089010201</t>
  </si>
  <si>
    <t>18157010201</t>
  </si>
  <si>
    <t>18163010201</t>
  </si>
  <si>
    <t>18167010201</t>
  </si>
  <si>
    <t>18003010202</t>
  </si>
  <si>
    <t>18163010202</t>
  </si>
  <si>
    <t>18167010202</t>
  </si>
  <si>
    <t>18089010203</t>
  </si>
  <si>
    <t>18157010203</t>
  </si>
  <si>
    <t>18163010203</t>
  </si>
  <si>
    <t>18157010204</t>
  </si>
  <si>
    <t>18089010205</t>
  </si>
  <si>
    <t>18169102200</t>
  </si>
  <si>
    <t>18169102300</t>
  </si>
  <si>
    <t>18169102400</t>
  </si>
  <si>
    <t>18169102500</t>
  </si>
  <si>
    <t>18169102600</t>
  </si>
  <si>
    <t>18169102700</t>
  </si>
  <si>
    <t>18169102800</t>
  </si>
  <si>
    <t>18169102900</t>
  </si>
  <si>
    <t>18005010300</t>
  </si>
  <si>
    <t>18053010300</t>
  </si>
  <si>
    <t>18067010300</t>
  </si>
  <si>
    <t>18095010300</t>
  </si>
  <si>
    <t>18141010300</t>
  </si>
  <si>
    <t>18157010300</t>
  </si>
  <si>
    <t>18167010300</t>
  </si>
  <si>
    <t>18177010300</t>
  </si>
  <si>
    <t>18089010302</t>
  </si>
  <si>
    <t>18003010304</t>
  </si>
  <si>
    <t>18089010304</t>
  </si>
  <si>
    <t>18003010305</t>
  </si>
  <si>
    <t>18003010306</t>
  </si>
  <si>
    <t>18003010307</t>
  </si>
  <si>
    <t>18003010308</t>
  </si>
  <si>
    <t>18003010400</t>
  </si>
  <si>
    <t>18005010400</t>
  </si>
  <si>
    <t>18053010400</t>
  </si>
  <si>
    <t>18067010400</t>
  </si>
  <si>
    <t>18089010400</t>
  </si>
  <si>
    <t>18095010400</t>
  </si>
  <si>
    <t>18141010400</t>
  </si>
  <si>
    <t>18157010400</t>
  </si>
  <si>
    <t>18167010400</t>
  </si>
  <si>
    <t>18177010400</t>
  </si>
  <si>
    <t>18163010403</t>
  </si>
  <si>
    <t>18163010404</t>
  </si>
  <si>
    <t>18003010500</t>
  </si>
  <si>
    <t>18005010500</t>
  </si>
  <si>
    <t>18053010500</t>
  </si>
  <si>
    <t>18067010500</t>
  </si>
  <si>
    <t>18089010500</t>
  </si>
  <si>
    <t>18095010500</t>
  </si>
  <si>
    <t>18141010500</t>
  </si>
  <si>
    <t>18157010500</t>
  </si>
  <si>
    <t>18163010500</t>
  </si>
  <si>
    <t>18167010500</t>
  </si>
  <si>
    <t>18177010500</t>
  </si>
  <si>
    <t>18005010600</t>
  </si>
  <si>
    <t>18053010600</t>
  </si>
  <si>
    <t>18067010600</t>
  </si>
  <si>
    <t>18089010600</t>
  </si>
  <si>
    <t>18095010600</t>
  </si>
  <si>
    <t>18141010600</t>
  </si>
  <si>
    <t>18157010600</t>
  </si>
  <si>
    <t>18163010600</t>
  </si>
  <si>
    <t>18167010600</t>
  </si>
  <si>
    <t>18177010600</t>
  </si>
  <si>
    <t>18003010601</t>
  </si>
  <si>
    <t>18003010602</t>
  </si>
  <si>
    <t>18003010603</t>
  </si>
  <si>
    <t>18003010604</t>
  </si>
  <si>
    <t>18005010700</t>
  </si>
  <si>
    <t>18053010700</t>
  </si>
  <si>
    <t>18095010700</t>
  </si>
  <si>
    <t>18141010700</t>
  </si>
  <si>
    <t>18157010700</t>
  </si>
  <si>
    <t>18163010700</t>
  </si>
  <si>
    <t>18177010700</t>
  </si>
  <si>
    <t>18167010701</t>
  </si>
  <si>
    <t>18167010702</t>
  </si>
  <si>
    <t>18003010705</t>
  </si>
  <si>
    <t>18003010706</t>
  </si>
  <si>
    <t>18003010707</t>
  </si>
  <si>
    <t>18005010800</t>
  </si>
  <si>
    <t>18053010800</t>
  </si>
  <si>
    <t>18095010800</t>
  </si>
  <si>
    <t>18141010800</t>
  </si>
  <si>
    <t>18157010800</t>
  </si>
  <si>
    <t>18177010800</t>
  </si>
  <si>
    <t>18003010803</t>
  </si>
  <si>
    <t>18003010804</t>
  </si>
  <si>
    <t>18003010807</t>
  </si>
  <si>
    <t>18003010808</t>
  </si>
  <si>
    <t>18003010809</t>
  </si>
  <si>
    <t>18003010811</t>
  </si>
  <si>
    <t>18003010812</t>
  </si>
  <si>
    <t>18003010813</t>
  </si>
  <si>
    <t>18003010815</t>
  </si>
  <si>
    <t>18003010816</t>
  </si>
  <si>
    <t>18003010817</t>
  </si>
  <si>
    <t>18003010819</t>
  </si>
  <si>
    <t>18003010821</t>
  </si>
  <si>
    <t>18003010900</t>
  </si>
  <si>
    <t>18005010900</t>
  </si>
  <si>
    <t>18089010900</t>
  </si>
  <si>
    <t>18095010900</t>
  </si>
  <si>
    <t>18141010900</t>
  </si>
  <si>
    <t>18157010901</t>
  </si>
  <si>
    <t>18157010902</t>
  </si>
  <si>
    <t>18003001100</t>
  </si>
  <si>
    <t>18035001100</t>
  </si>
  <si>
    <t>18039001100</t>
  </si>
  <si>
    <t>18067001100</t>
  </si>
  <si>
    <t>18095001100</t>
  </si>
  <si>
    <t>18141001100</t>
  </si>
  <si>
    <t>18157001100</t>
  </si>
  <si>
    <t>18163001100</t>
  </si>
  <si>
    <t>18167001100</t>
  </si>
  <si>
    <t>18177001100</t>
  </si>
  <si>
    <t>18105001101</t>
  </si>
  <si>
    <t>18105001102</t>
  </si>
  <si>
    <t>18105001103</t>
  </si>
  <si>
    <t>18003011000</t>
  </si>
  <si>
    <t>18005011000</t>
  </si>
  <si>
    <t>18089011000</t>
  </si>
  <si>
    <t>18095011000</t>
  </si>
  <si>
    <t>18141011000</t>
  </si>
  <si>
    <t>18157011000</t>
  </si>
  <si>
    <t>18167011000</t>
  </si>
  <si>
    <t>18057110100</t>
  </si>
  <si>
    <t>18057110201</t>
  </si>
  <si>
    <t>18057110202</t>
  </si>
  <si>
    <t>18057110300</t>
  </si>
  <si>
    <t>18057110401</t>
  </si>
  <si>
    <t>18057110403</t>
  </si>
  <si>
    <t>18057110404</t>
  </si>
  <si>
    <t>18057110505</t>
  </si>
  <si>
    <t>18057110506</t>
  </si>
  <si>
    <t>18057110507</t>
  </si>
  <si>
    <t>18057110508</t>
  </si>
  <si>
    <t>18057110509</t>
  </si>
  <si>
    <t>18057110511</t>
  </si>
  <si>
    <t>18057110512</t>
  </si>
  <si>
    <t>18057110600</t>
  </si>
  <si>
    <t>18057110700</t>
  </si>
  <si>
    <t>18057110804</t>
  </si>
  <si>
    <t>18057110805</t>
  </si>
  <si>
    <t>18057110806</t>
  </si>
  <si>
    <t>18057110807</t>
  </si>
  <si>
    <t>18057110808</t>
  </si>
  <si>
    <t>18057110809</t>
  </si>
  <si>
    <t>18057110810</t>
  </si>
  <si>
    <t>18057110811</t>
  </si>
  <si>
    <t>18057110812</t>
  </si>
  <si>
    <t>18057110903</t>
  </si>
  <si>
    <t>18057110904</t>
  </si>
  <si>
    <t>18057110905</t>
  </si>
  <si>
    <t>18057110906</t>
  </si>
  <si>
    <t>18057110907</t>
  </si>
  <si>
    <t>18057110908</t>
  </si>
  <si>
    <t>18003011100</t>
  </si>
  <si>
    <t>18005011100</t>
  </si>
  <si>
    <t>18089011100</t>
  </si>
  <si>
    <t>18095011100</t>
  </si>
  <si>
    <t>18141011100</t>
  </si>
  <si>
    <t>18157011100</t>
  </si>
  <si>
    <t>18167011100</t>
  </si>
  <si>
    <t>18057111001</t>
  </si>
  <si>
    <t>18057111003</t>
  </si>
  <si>
    <t>18057111004</t>
  </si>
  <si>
    <t>18057111006</t>
  </si>
  <si>
    <t>18057111007</t>
  </si>
  <si>
    <t>18057111008</t>
  </si>
  <si>
    <t>18057111101</t>
  </si>
  <si>
    <t>18057111102</t>
  </si>
  <si>
    <t>18005011200</t>
  </si>
  <si>
    <t>18089011200</t>
  </si>
  <si>
    <t>18095011200</t>
  </si>
  <si>
    <t>18167011200</t>
  </si>
  <si>
    <t>18003011201</t>
  </si>
  <si>
    <t>18141011201</t>
  </si>
  <si>
    <t>18003011202</t>
  </si>
  <si>
    <t>18141011202</t>
  </si>
  <si>
    <t>18003011204</t>
  </si>
  <si>
    <t>18003011205</t>
  </si>
  <si>
    <t>18005011300</t>
  </si>
  <si>
    <t>18089011300</t>
  </si>
  <si>
    <t>18095011300</t>
  </si>
  <si>
    <t>18141011301</t>
  </si>
  <si>
    <t>18003011302</t>
  </si>
  <si>
    <t>18141011302</t>
  </si>
  <si>
    <t>18003011303</t>
  </si>
  <si>
    <t>18141011303</t>
  </si>
  <si>
    <t>18003011304</t>
  </si>
  <si>
    <t>18141011304</t>
  </si>
  <si>
    <t>18141011305</t>
  </si>
  <si>
    <t>18141011306</t>
  </si>
  <si>
    <t>18005011400</t>
  </si>
  <si>
    <t>18089011400</t>
  </si>
  <si>
    <t>18095011400</t>
  </si>
  <si>
    <t>18141011403</t>
  </si>
  <si>
    <t>18141011404</t>
  </si>
  <si>
    <t>18141011405</t>
  </si>
  <si>
    <t>18141011406</t>
  </si>
  <si>
    <t>18005011500</t>
  </si>
  <si>
    <t>18089011500</t>
  </si>
  <si>
    <t>18003011501</t>
  </si>
  <si>
    <t>18095011501</t>
  </si>
  <si>
    <t>18141011501</t>
  </si>
  <si>
    <t>18003011502</t>
  </si>
  <si>
    <t>18095011502</t>
  </si>
  <si>
    <t>18141011503</t>
  </si>
  <si>
    <t>18141011504</t>
  </si>
  <si>
    <t>18141011505</t>
  </si>
  <si>
    <t>18141011506</t>
  </si>
  <si>
    <t>18089011600</t>
  </si>
  <si>
    <t>18095011600</t>
  </si>
  <si>
    <t>18141011601</t>
  </si>
  <si>
    <t>18141011602</t>
  </si>
  <si>
    <t>18003011603</t>
  </si>
  <si>
    <t>18003011604</t>
  </si>
  <si>
    <t>18003011605</t>
  </si>
  <si>
    <t>18003011606</t>
  </si>
  <si>
    <t>18003011607</t>
  </si>
  <si>
    <t>18003011608</t>
  </si>
  <si>
    <t>18003011609</t>
  </si>
  <si>
    <t>18089011700</t>
  </si>
  <si>
    <t>18095011700</t>
  </si>
  <si>
    <t>18003011701</t>
  </si>
  <si>
    <t>18141011701</t>
  </si>
  <si>
    <t>18003011702</t>
  </si>
  <si>
    <t>18141011702</t>
  </si>
  <si>
    <t>18089011800</t>
  </si>
  <si>
    <t>18095011800</t>
  </si>
  <si>
    <t>18003011801</t>
  </si>
  <si>
    <t>18141011801</t>
  </si>
  <si>
    <t>18003011802</t>
  </si>
  <si>
    <t>18141011802</t>
  </si>
  <si>
    <t>18003011900</t>
  </si>
  <si>
    <t>18089011900</t>
  </si>
  <si>
    <t>18095011900</t>
  </si>
  <si>
    <t>18141011900</t>
  </si>
  <si>
    <t>18003001200</t>
  </si>
  <si>
    <t>18035001200</t>
  </si>
  <si>
    <t>18039001200</t>
  </si>
  <si>
    <t>18067001200</t>
  </si>
  <si>
    <t>18095001200</t>
  </si>
  <si>
    <t>18105001200</t>
  </si>
  <si>
    <t>18141001200</t>
  </si>
  <si>
    <t>18157001200</t>
  </si>
  <si>
    <t>18163001200</t>
  </si>
  <si>
    <t>18167001200</t>
  </si>
  <si>
    <t>18089012000</t>
  </si>
  <si>
    <t>18095012000</t>
  </si>
  <si>
    <t>18141012000</t>
  </si>
  <si>
    <t>18089012100</t>
  </si>
  <si>
    <t>18141012100</t>
  </si>
  <si>
    <t>18089012200</t>
  </si>
  <si>
    <t>18141012200</t>
  </si>
  <si>
    <t>18089012300</t>
  </si>
  <si>
    <t>18141012300</t>
  </si>
  <si>
    <t>18089012400</t>
  </si>
  <si>
    <t>18141012400</t>
  </si>
  <si>
    <t>18089012500</t>
  </si>
  <si>
    <t>18089012600</t>
  </si>
  <si>
    <t>18089012700</t>
  </si>
  <si>
    <t>18089012800</t>
  </si>
  <si>
    <t>18003001300</t>
  </si>
  <si>
    <t>18035001300</t>
  </si>
  <si>
    <t>18039001300</t>
  </si>
  <si>
    <t>18067001300</t>
  </si>
  <si>
    <t>18095001300</t>
  </si>
  <si>
    <t>18141001300</t>
  </si>
  <si>
    <t>18157001300</t>
  </si>
  <si>
    <t>18163001300</t>
  </si>
  <si>
    <t>18167001300</t>
  </si>
  <si>
    <t>18105001301</t>
  </si>
  <si>
    <t>18105001303</t>
  </si>
  <si>
    <t>18105001304</t>
  </si>
  <si>
    <t>18105001305</t>
  </si>
  <si>
    <t>18035001400</t>
  </si>
  <si>
    <t>18039001400</t>
  </si>
  <si>
    <t>18067001400</t>
  </si>
  <si>
    <t>18095001400</t>
  </si>
  <si>
    <t>18141001400</t>
  </si>
  <si>
    <t>18157001400</t>
  </si>
  <si>
    <t>18163001400</t>
  </si>
  <si>
    <t>18167001400</t>
  </si>
  <si>
    <t>18105001401</t>
  </si>
  <si>
    <t>18105001402</t>
  </si>
  <si>
    <t>18035001500</t>
  </si>
  <si>
    <t>18067001500</t>
  </si>
  <si>
    <t>18095001500</t>
  </si>
  <si>
    <t>18141001500</t>
  </si>
  <si>
    <t>18163001500</t>
  </si>
  <si>
    <t>18167001500</t>
  </si>
  <si>
    <t>18039001501</t>
  </si>
  <si>
    <t>18105001501</t>
  </si>
  <si>
    <t>18157001501</t>
  </si>
  <si>
    <t>18039001502</t>
  </si>
  <si>
    <t>18105001502</t>
  </si>
  <si>
    <t>18157001502</t>
  </si>
  <si>
    <t>18003001600</t>
  </si>
  <si>
    <t>18035001600</t>
  </si>
  <si>
    <t>18095001600</t>
  </si>
  <si>
    <t>18105001600</t>
  </si>
  <si>
    <t>18141001600</t>
  </si>
  <si>
    <t>18157001600</t>
  </si>
  <si>
    <t>18167001600</t>
  </si>
  <si>
    <t>18039001601</t>
  </si>
  <si>
    <t>18039001602</t>
  </si>
  <si>
    <t>18003001700</t>
  </si>
  <si>
    <t>18035001700</t>
  </si>
  <si>
    <t>18095001700</t>
  </si>
  <si>
    <t>18141001700</t>
  </si>
  <si>
    <t>18157001700</t>
  </si>
  <si>
    <t>18163001700</t>
  </si>
  <si>
    <t>18167001700</t>
  </si>
  <si>
    <t>18039001701</t>
  </si>
  <si>
    <t>18039001702</t>
  </si>
  <si>
    <t>18095001800</t>
  </si>
  <si>
    <t>18157001800</t>
  </si>
  <si>
    <t>18163001800</t>
  </si>
  <si>
    <t>18167001800</t>
  </si>
  <si>
    <t>18039001801</t>
  </si>
  <si>
    <t>18039001802</t>
  </si>
  <si>
    <t>18095001900</t>
  </si>
  <si>
    <t>18141001900</t>
  </si>
  <si>
    <t>18157001900</t>
  </si>
  <si>
    <t>18163001900</t>
  </si>
  <si>
    <t>18167001900</t>
  </si>
  <si>
    <t>18039001901</t>
  </si>
  <si>
    <t>18039001902</t>
  </si>
  <si>
    <t>18039000200</t>
  </si>
  <si>
    <t>18053000200</t>
  </si>
  <si>
    <t>18067000200</t>
  </si>
  <si>
    <t>18141000200</t>
  </si>
  <si>
    <t>18157000200</t>
  </si>
  <si>
    <t>18177000200</t>
  </si>
  <si>
    <t>18105000201</t>
  </si>
  <si>
    <t>18163000201</t>
  </si>
  <si>
    <t>18105000202</t>
  </si>
  <si>
    <t>18163000202</t>
  </si>
  <si>
    <t>18003002000</t>
  </si>
  <si>
    <t>18035002000</t>
  </si>
  <si>
    <t>18039002000</t>
  </si>
  <si>
    <t>18095002000</t>
  </si>
  <si>
    <t>18141002000</t>
  </si>
  <si>
    <t>18163002000</t>
  </si>
  <si>
    <t>18033020100</t>
  </si>
  <si>
    <t>18089020100</t>
  </si>
  <si>
    <t>18159020100</t>
  </si>
  <si>
    <t>18165020100</t>
  </si>
  <si>
    <t>18099020101</t>
  </si>
  <si>
    <t>18099020102</t>
  </si>
  <si>
    <t>18033020200</t>
  </si>
  <si>
    <t>18089020200</t>
  </si>
  <si>
    <t>18159020200</t>
  </si>
  <si>
    <t>18165020200</t>
  </si>
  <si>
    <t>18099020201</t>
  </si>
  <si>
    <t>18099020202</t>
  </si>
  <si>
    <t>18033020300</t>
  </si>
  <si>
    <t>18089020300</t>
  </si>
  <si>
    <t>18159020300</t>
  </si>
  <si>
    <t>18165020300</t>
  </si>
  <si>
    <t>18099020301</t>
  </si>
  <si>
    <t>18099020302</t>
  </si>
  <si>
    <t>18033020400</t>
  </si>
  <si>
    <t>18089020400</t>
  </si>
  <si>
    <t>18099020400</t>
  </si>
  <si>
    <t>18159020400</t>
  </si>
  <si>
    <t>18165020400</t>
  </si>
  <si>
    <t>18033020500</t>
  </si>
  <si>
    <t>18089020500</t>
  </si>
  <si>
    <t>18099020500</t>
  </si>
  <si>
    <t>18165020500</t>
  </si>
  <si>
    <t>18089020600</t>
  </si>
  <si>
    <t>18099020600</t>
  </si>
  <si>
    <t>18033020601</t>
  </si>
  <si>
    <t>18033020602</t>
  </si>
  <si>
    <t>18033020700</t>
  </si>
  <si>
    <t>18089020700</t>
  </si>
  <si>
    <t>18099020701</t>
  </si>
  <si>
    <t>18099020702</t>
  </si>
  <si>
    <t>18033020800</t>
  </si>
  <si>
    <t>18089020800</t>
  </si>
  <si>
    <t>18099020800</t>
  </si>
  <si>
    <t>18089020900</t>
  </si>
  <si>
    <t>18003002100</t>
  </si>
  <si>
    <t>18035002100</t>
  </si>
  <si>
    <t>18141002100</t>
  </si>
  <si>
    <t>18163002100</t>
  </si>
  <si>
    <t>18039002101</t>
  </si>
  <si>
    <t>18039002102</t>
  </si>
  <si>
    <t>18089021000</t>
  </si>
  <si>
    <t>18063210102</t>
  </si>
  <si>
    <t>18063210103</t>
  </si>
  <si>
    <t>18063210104</t>
  </si>
  <si>
    <t>18063210201</t>
  </si>
  <si>
    <t>18063210202</t>
  </si>
  <si>
    <t>18063210300</t>
  </si>
  <si>
    <t>18063210400</t>
  </si>
  <si>
    <t>18063210501</t>
  </si>
  <si>
    <t>18063210502</t>
  </si>
  <si>
    <t>18063210603</t>
  </si>
  <si>
    <t>18063210604</t>
  </si>
  <si>
    <t>18063210605</t>
  </si>
  <si>
    <t>18063210606</t>
  </si>
  <si>
    <t>18063210607</t>
  </si>
  <si>
    <t>18063210608</t>
  </si>
  <si>
    <t>18063210700</t>
  </si>
  <si>
    <t>18063210801</t>
  </si>
  <si>
    <t>18063210802</t>
  </si>
  <si>
    <t>18063210900</t>
  </si>
  <si>
    <t>18089021100</t>
  </si>
  <si>
    <t>18063211000</t>
  </si>
  <si>
    <t>18063211100</t>
  </si>
  <si>
    <t>18089021300</t>
  </si>
  <si>
    <t>18089021400</t>
  </si>
  <si>
    <t>18089021500</t>
  </si>
  <si>
    <t>18089021600</t>
  </si>
  <si>
    <t>18089021700</t>
  </si>
  <si>
    <t>18089021800</t>
  </si>
  <si>
    <t>18089021900</t>
  </si>
  <si>
    <t>18003002200</t>
  </si>
  <si>
    <t>18035002200</t>
  </si>
  <si>
    <t>18039002200</t>
  </si>
  <si>
    <t>18141002200</t>
  </si>
  <si>
    <t>18089022000</t>
  </si>
  <si>
    <t>18003002300</t>
  </si>
  <si>
    <t>18039002300</t>
  </si>
  <si>
    <t>18141002300</t>
  </si>
  <si>
    <t>18163002300</t>
  </si>
  <si>
    <t>18035002301</t>
  </si>
  <si>
    <t>18035002302</t>
  </si>
  <si>
    <t>18039002400</t>
  </si>
  <si>
    <t>18141002400</t>
  </si>
  <si>
    <t>18163002400</t>
  </si>
  <si>
    <t>18035002401</t>
  </si>
  <si>
    <t>18035002402</t>
  </si>
  <si>
    <t>18003002500</t>
  </si>
  <si>
    <t>18035002500</t>
  </si>
  <si>
    <t>18141002500</t>
  </si>
  <si>
    <t>18163002500</t>
  </si>
  <si>
    <t>18003002600</t>
  </si>
  <si>
    <t>18039002600</t>
  </si>
  <si>
    <t>18141002600</t>
  </si>
  <si>
    <t>18163002600</t>
  </si>
  <si>
    <t>18035002601</t>
  </si>
  <si>
    <t>18035002602</t>
  </si>
  <si>
    <t>18035002700</t>
  </si>
  <si>
    <t>18039002700</t>
  </si>
  <si>
    <t>18141002700</t>
  </si>
  <si>
    <t>18003002800</t>
  </si>
  <si>
    <t>18035002800</t>
  </si>
  <si>
    <t>18141002800</t>
  </si>
  <si>
    <t>18163002800</t>
  </si>
  <si>
    <t>18003002900</t>
  </si>
  <si>
    <t>18035002900</t>
  </si>
  <si>
    <t>18039002900</t>
  </si>
  <si>
    <t>18141002900</t>
  </si>
  <si>
    <t>18163002900</t>
  </si>
  <si>
    <t>18003000300</t>
  </si>
  <si>
    <t>18035000300</t>
  </si>
  <si>
    <t>18067000300</t>
  </si>
  <si>
    <t>18095000300</t>
  </si>
  <si>
    <t>18157000300</t>
  </si>
  <si>
    <t>18163000300</t>
  </si>
  <si>
    <t>18167000300</t>
  </si>
  <si>
    <t>18039000301</t>
  </si>
  <si>
    <t>18105000301</t>
  </si>
  <si>
    <t>18141000301</t>
  </si>
  <si>
    <t>18039000302</t>
  </si>
  <si>
    <t>18105000302</t>
  </si>
  <si>
    <t>18141000302</t>
  </si>
  <si>
    <t>18003003000</t>
  </si>
  <si>
    <t>18141003000</t>
  </si>
  <si>
    <t>18163003000</t>
  </si>
  <si>
    <t>18001030100</t>
  </si>
  <si>
    <t>18089030100</t>
  </si>
  <si>
    <t>18121030100</t>
  </si>
  <si>
    <t>18173030100</t>
  </si>
  <si>
    <t>18001030200</t>
  </si>
  <si>
    <t>18089030200</t>
  </si>
  <si>
    <t>18121030200</t>
  </si>
  <si>
    <t>18173030200</t>
  </si>
  <si>
    <t>18001030300</t>
  </si>
  <si>
    <t>18089030300</t>
  </si>
  <si>
    <t>18121030300</t>
  </si>
  <si>
    <t>18173030300</t>
  </si>
  <si>
    <t>18001030400</t>
  </si>
  <si>
    <t>18089030400</t>
  </si>
  <si>
    <t>18121030400</t>
  </si>
  <si>
    <t>18173030400</t>
  </si>
  <si>
    <t>18001030500</t>
  </si>
  <si>
    <t>18089030500</t>
  </si>
  <si>
    <t>18173030500</t>
  </si>
  <si>
    <t>18001030600</t>
  </si>
  <si>
    <t>18089030600</t>
  </si>
  <si>
    <t>18173030600</t>
  </si>
  <si>
    <t>18001030700</t>
  </si>
  <si>
    <t>18089030700</t>
  </si>
  <si>
    <t>18173030702</t>
  </si>
  <si>
    <t>18173030703</t>
  </si>
  <si>
    <t>18173030704</t>
  </si>
  <si>
    <t>18173030705</t>
  </si>
  <si>
    <t>18089030800</t>
  </si>
  <si>
    <t>18173030800</t>
  </si>
  <si>
    <t>18089030900</t>
  </si>
  <si>
    <t>18003003100</t>
  </si>
  <si>
    <t>18141003100</t>
  </si>
  <si>
    <t>18163003100</t>
  </si>
  <si>
    <t>18089031000</t>
  </si>
  <si>
    <t>18097310103</t>
  </si>
  <si>
    <t>18097310104</t>
  </si>
  <si>
    <t>18097310105</t>
  </si>
  <si>
    <t>18097310106</t>
  </si>
  <si>
    <t>18097310108</t>
  </si>
  <si>
    <t>18097310110</t>
  </si>
  <si>
    <t>18097310111</t>
  </si>
  <si>
    <t>18097310201</t>
  </si>
  <si>
    <t>18097310203</t>
  </si>
  <si>
    <t>18097310204</t>
  </si>
  <si>
    <t>18097310305</t>
  </si>
  <si>
    <t>18097310306</t>
  </si>
  <si>
    <t>18097310308</t>
  </si>
  <si>
    <t>18097310309</t>
  </si>
  <si>
    <t>18097310310</t>
  </si>
  <si>
    <t>18097310311</t>
  </si>
  <si>
    <t>18097310312</t>
  </si>
  <si>
    <t>18003003200</t>
  </si>
  <si>
    <t>18141003200</t>
  </si>
  <si>
    <t>18163003200</t>
  </si>
  <si>
    <t>18097320105</t>
  </si>
  <si>
    <t>18097320106</t>
  </si>
  <si>
    <t>18097320107</t>
  </si>
  <si>
    <t>18097320108</t>
  </si>
  <si>
    <t>18097320109</t>
  </si>
  <si>
    <t>18097320202</t>
  </si>
  <si>
    <t>18097320203</t>
  </si>
  <si>
    <t>18097320204</t>
  </si>
  <si>
    <t>18097320301</t>
  </si>
  <si>
    <t>18097320303</t>
  </si>
  <si>
    <t>18097320304</t>
  </si>
  <si>
    <t>18097320400</t>
  </si>
  <si>
    <t>18097320500</t>
  </si>
  <si>
    <t>18097320600</t>
  </si>
  <si>
    <t>18097320700</t>
  </si>
  <si>
    <t>18097320800</t>
  </si>
  <si>
    <t>18097320901</t>
  </si>
  <si>
    <t>18097320902</t>
  </si>
  <si>
    <t>18097320903</t>
  </si>
  <si>
    <t>18097321001</t>
  </si>
  <si>
    <t>18097321002</t>
  </si>
  <si>
    <t>18097321100</t>
  </si>
  <si>
    <t>18097321200</t>
  </si>
  <si>
    <t>18097321300</t>
  </si>
  <si>
    <t>18097321400</t>
  </si>
  <si>
    <t>18097321600</t>
  </si>
  <si>
    <t>18097321700</t>
  </si>
  <si>
    <t>18097321800</t>
  </si>
  <si>
    <t>18097321900</t>
  </si>
  <si>
    <t>18097322000</t>
  </si>
  <si>
    <t>18097322100</t>
  </si>
  <si>
    <t>18097322200</t>
  </si>
  <si>
    <t>18097322300</t>
  </si>
  <si>
    <t>18097322400</t>
  </si>
  <si>
    <t>18097322500</t>
  </si>
  <si>
    <t>18097322600</t>
  </si>
  <si>
    <t>18097322700</t>
  </si>
  <si>
    <t>18141003300</t>
  </si>
  <si>
    <t>18163003300</t>
  </si>
  <si>
    <t>18003003301</t>
  </si>
  <si>
    <t>18003003304</t>
  </si>
  <si>
    <t>18097330103</t>
  </si>
  <si>
    <t>18097330105</t>
  </si>
  <si>
    <t>18097330106</t>
  </si>
  <si>
    <t>18097330107</t>
  </si>
  <si>
    <t>18097330108</t>
  </si>
  <si>
    <t>18097330109</t>
  </si>
  <si>
    <t>18097330202</t>
  </si>
  <si>
    <t>18097330203</t>
  </si>
  <si>
    <t>18097330204</t>
  </si>
  <si>
    <t>18097330206</t>
  </si>
  <si>
    <t>18097330208</t>
  </si>
  <si>
    <t>18097330209</t>
  </si>
  <si>
    <t>18097330401</t>
  </si>
  <si>
    <t>18097330500</t>
  </si>
  <si>
    <t>18097330600</t>
  </si>
  <si>
    <t>18097330700</t>
  </si>
  <si>
    <t>18097330803</t>
  </si>
  <si>
    <t>18097330804</t>
  </si>
  <si>
    <t>18097330805</t>
  </si>
  <si>
    <t>18097330806</t>
  </si>
  <si>
    <t>18097330900</t>
  </si>
  <si>
    <t>18097331000</t>
  </si>
  <si>
    <t>18003003400</t>
  </si>
  <si>
    <t>18141003400</t>
  </si>
  <si>
    <t>18163003400</t>
  </si>
  <si>
    <t>18097340101</t>
  </si>
  <si>
    <t>18097340102</t>
  </si>
  <si>
    <t>18097340108</t>
  </si>
  <si>
    <t>18097340109</t>
  </si>
  <si>
    <t>18097340110</t>
  </si>
  <si>
    <t>18097340111</t>
  </si>
  <si>
    <t>18097340112</t>
  </si>
  <si>
    <t>18097340113</t>
  </si>
  <si>
    <t>18097340114</t>
  </si>
  <si>
    <t>18097340201</t>
  </si>
  <si>
    <t>18097340202</t>
  </si>
  <si>
    <t>18097340300</t>
  </si>
  <si>
    <t>18097340400</t>
  </si>
  <si>
    <t>18097340500</t>
  </si>
  <si>
    <t>18097340600</t>
  </si>
  <si>
    <t>18097340700</t>
  </si>
  <si>
    <t>18097340800</t>
  </si>
  <si>
    <t>18097340901</t>
  </si>
  <si>
    <t>18097340902</t>
  </si>
  <si>
    <t>18097341000</t>
  </si>
  <si>
    <t>18097341100</t>
  </si>
  <si>
    <t>18097341200</t>
  </si>
  <si>
    <t>18097341600</t>
  </si>
  <si>
    <t>18097341700</t>
  </si>
  <si>
    <t>18097341902</t>
  </si>
  <si>
    <t>18097341903</t>
  </si>
  <si>
    <t>18097341904</t>
  </si>
  <si>
    <t>18097342000</t>
  </si>
  <si>
    <t>18097342101</t>
  </si>
  <si>
    <t>18097342200</t>
  </si>
  <si>
    <t>18097342300</t>
  </si>
  <si>
    <t>18097342400</t>
  </si>
  <si>
    <t>18097342500</t>
  </si>
  <si>
    <t>18097342600</t>
  </si>
  <si>
    <t>18003003500</t>
  </si>
  <si>
    <t>18141003500</t>
  </si>
  <si>
    <t>18163003500</t>
  </si>
  <si>
    <t>18097350100</t>
  </si>
  <si>
    <t>18097350300</t>
  </si>
  <si>
    <t>18097350400</t>
  </si>
  <si>
    <t>18097350500</t>
  </si>
  <si>
    <t>18097350600</t>
  </si>
  <si>
    <t>18097350700</t>
  </si>
  <si>
    <t>18097350800</t>
  </si>
  <si>
    <t>18097350900</t>
  </si>
  <si>
    <t>18097351000</t>
  </si>
  <si>
    <t>18097351200</t>
  </si>
  <si>
    <t>18097351500</t>
  </si>
  <si>
    <t>18097351600</t>
  </si>
  <si>
    <t>18097351700</t>
  </si>
  <si>
    <t>18097351900</t>
  </si>
  <si>
    <t>18097352100</t>
  </si>
  <si>
    <t>18097352300</t>
  </si>
  <si>
    <t>18097352400</t>
  </si>
  <si>
    <t>18097352500</t>
  </si>
  <si>
    <t>18097352600</t>
  </si>
  <si>
    <t>18097352700</t>
  </si>
  <si>
    <t>18097352800</t>
  </si>
  <si>
    <t>18097353300</t>
  </si>
  <si>
    <t>18097353500</t>
  </si>
  <si>
    <t>18097353600</t>
  </si>
  <si>
    <t>18097354200</t>
  </si>
  <si>
    <t>18097354400</t>
  </si>
  <si>
    <t>18097354500</t>
  </si>
  <si>
    <t>18097354700</t>
  </si>
  <si>
    <t>18097354800</t>
  </si>
  <si>
    <t>18097354900</t>
  </si>
  <si>
    <t>18097355000</t>
  </si>
  <si>
    <t>18097355100</t>
  </si>
  <si>
    <t>18097355300</t>
  </si>
  <si>
    <t>18097355400</t>
  </si>
  <si>
    <t>18097355500</t>
  </si>
  <si>
    <t>18097355600</t>
  </si>
  <si>
    <t>18097355700</t>
  </si>
  <si>
    <t>18097355900</t>
  </si>
  <si>
    <t>18097356200</t>
  </si>
  <si>
    <t>18097356400</t>
  </si>
  <si>
    <t>18097356900</t>
  </si>
  <si>
    <t>18097357000</t>
  </si>
  <si>
    <t>18097357100</t>
  </si>
  <si>
    <t>18097357200</t>
  </si>
  <si>
    <t>18097357300</t>
  </si>
  <si>
    <t>18097357400</t>
  </si>
  <si>
    <t>18097357500</t>
  </si>
  <si>
    <t>18097357600</t>
  </si>
  <si>
    <t>18097357800</t>
  </si>
  <si>
    <t>18097357900</t>
  </si>
  <si>
    <t>18097358000</t>
  </si>
  <si>
    <t>18097358100</t>
  </si>
  <si>
    <t>18003003600</t>
  </si>
  <si>
    <t>18163003600</t>
  </si>
  <si>
    <t>18097360101</t>
  </si>
  <si>
    <t>18097360102</t>
  </si>
  <si>
    <t>18097360201</t>
  </si>
  <si>
    <t>18097360202</t>
  </si>
  <si>
    <t>18097360301</t>
  </si>
  <si>
    <t>18097360302</t>
  </si>
  <si>
    <t>18097360401</t>
  </si>
  <si>
    <t>18097360402</t>
  </si>
  <si>
    <t>18097360404</t>
  </si>
  <si>
    <t>18097360405</t>
  </si>
  <si>
    <t>18097360501</t>
  </si>
  <si>
    <t>18097360502</t>
  </si>
  <si>
    <t>18097360601</t>
  </si>
  <si>
    <t>18097360602</t>
  </si>
  <si>
    <t>18097360700</t>
  </si>
  <si>
    <t>18097360800</t>
  </si>
  <si>
    <t>18097360900</t>
  </si>
  <si>
    <t>18097361000</t>
  </si>
  <si>
    <t>18097361100</t>
  </si>
  <si>
    <t>18097361200</t>
  </si>
  <si>
    <t>18097361300</t>
  </si>
  <si>
    <t>18097361400</t>
  </si>
  <si>
    <t>18097361600</t>
  </si>
  <si>
    <t>18003003700</t>
  </si>
  <si>
    <t>18163003701</t>
  </si>
  <si>
    <t>18163003702</t>
  </si>
  <si>
    <t>18097370201</t>
  </si>
  <si>
    <t>18097370202</t>
  </si>
  <si>
    <t>18097370301</t>
  </si>
  <si>
    <t>18097370302</t>
  </si>
  <si>
    <t>18003003800</t>
  </si>
  <si>
    <t>18163003801</t>
  </si>
  <si>
    <t>18163003803</t>
  </si>
  <si>
    <t>18163003804</t>
  </si>
  <si>
    <t>18097380100</t>
  </si>
  <si>
    <t>18097380200</t>
  </si>
  <si>
    <t>18097380300</t>
  </si>
  <si>
    <t>18097380402</t>
  </si>
  <si>
    <t>18097380403</t>
  </si>
  <si>
    <t>18097380404</t>
  </si>
  <si>
    <t>18097380501</t>
  </si>
  <si>
    <t>18097380502</t>
  </si>
  <si>
    <t>18097380600</t>
  </si>
  <si>
    <t>18097380700</t>
  </si>
  <si>
    <t>18097380800</t>
  </si>
  <si>
    <t>18097380901</t>
  </si>
  <si>
    <t>18097380902</t>
  </si>
  <si>
    <t>18097381001</t>
  </si>
  <si>
    <t>18097381002</t>
  </si>
  <si>
    <t>18097381101</t>
  </si>
  <si>
    <t>18097381102</t>
  </si>
  <si>
    <t>18097381201</t>
  </si>
  <si>
    <t>18097381203</t>
  </si>
  <si>
    <t>18097381204</t>
  </si>
  <si>
    <t>18097381205</t>
  </si>
  <si>
    <t>18163003900</t>
  </si>
  <si>
    <t>18003003901</t>
  </si>
  <si>
    <t>18003003902</t>
  </si>
  <si>
    <t>18097390101</t>
  </si>
  <si>
    <t>18097390102</t>
  </si>
  <si>
    <t>18097390200</t>
  </si>
  <si>
    <t>18097390300</t>
  </si>
  <si>
    <t>18097390402</t>
  </si>
  <si>
    <t>18097390403</t>
  </si>
  <si>
    <t>18097390404</t>
  </si>
  <si>
    <t>18097390405</t>
  </si>
  <si>
    <t>18097390500</t>
  </si>
  <si>
    <t>18097390600</t>
  </si>
  <si>
    <t>18097390700</t>
  </si>
  <si>
    <t>18097390800</t>
  </si>
  <si>
    <t>18097390900</t>
  </si>
  <si>
    <t>18097391000</t>
  </si>
  <si>
    <t>18003000400</t>
  </si>
  <si>
    <t>18035000400</t>
  </si>
  <si>
    <t>18039000400</t>
  </si>
  <si>
    <t>18053000400</t>
  </si>
  <si>
    <t>18067000400</t>
  </si>
  <si>
    <t>18095000400</t>
  </si>
  <si>
    <t>18141000400</t>
  </si>
  <si>
    <t>18157000400</t>
  </si>
  <si>
    <t>18163000400</t>
  </si>
  <si>
    <t>18167000400</t>
  </si>
  <si>
    <t>18177000400</t>
  </si>
  <si>
    <t>18105000401</t>
  </si>
  <si>
    <t>18105000402</t>
  </si>
  <si>
    <t>18003004000</t>
  </si>
  <si>
    <t>18021040100</t>
  </si>
  <si>
    <t>18089040100</t>
  </si>
  <si>
    <t>18091040100</t>
  </si>
  <si>
    <t>18129040100</t>
  </si>
  <si>
    <t>18179040100</t>
  </si>
  <si>
    <t>18021040200</t>
  </si>
  <si>
    <t>18089040200</t>
  </si>
  <si>
    <t>18129040200</t>
  </si>
  <si>
    <t>18179040200</t>
  </si>
  <si>
    <t>18021040300</t>
  </si>
  <si>
    <t>18089040300</t>
  </si>
  <si>
    <t>18091040300</t>
  </si>
  <si>
    <t>18129040300</t>
  </si>
  <si>
    <t>18179040300</t>
  </si>
  <si>
    <t>18021040400</t>
  </si>
  <si>
    <t>18091040400</t>
  </si>
  <si>
    <t>18129040400</t>
  </si>
  <si>
    <t>18179040400</t>
  </si>
  <si>
    <t>18089040401</t>
  </si>
  <si>
    <t>18089040402</t>
  </si>
  <si>
    <t>18089040403</t>
  </si>
  <si>
    <t>18021040500</t>
  </si>
  <si>
    <t>18091040500</t>
  </si>
  <si>
    <t>18129040500</t>
  </si>
  <si>
    <t>18179040500</t>
  </si>
  <si>
    <t>18089040501</t>
  </si>
  <si>
    <t>18089040502</t>
  </si>
  <si>
    <t>18021040600</t>
  </si>
  <si>
    <t>18089040600</t>
  </si>
  <si>
    <t>18091040600</t>
  </si>
  <si>
    <t>18129040600</t>
  </si>
  <si>
    <t>18179040600</t>
  </si>
  <si>
    <t>18089040700</t>
  </si>
  <si>
    <t>18091040700</t>
  </si>
  <si>
    <t>18129040700</t>
  </si>
  <si>
    <t>18179040700</t>
  </si>
  <si>
    <t>18091040800</t>
  </si>
  <si>
    <t>18089040801</t>
  </si>
  <si>
    <t>18089040802</t>
  </si>
  <si>
    <t>18089040900</t>
  </si>
  <si>
    <t>18091040900</t>
  </si>
  <si>
    <t>18003004101</t>
  </si>
  <si>
    <t>18003004103</t>
  </si>
  <si>
    <t>18089041001</t>
  </si>
  <si>
    <t>18089041002</t>
  </si>
  <si>
    <t>18059410100</t>
  </si>
  <si>
    <t>18059410200</t>
  </si>
  <si>
    <t>18059410300</t>
  </si>
  <si>
    <t>18059410400</t>
  </si>
  <si>
    <t>18059410500</t>
  </si>
  <si>
    <t>18059410600</t>
  </si>
  <si>
    <t>18059410700</t>
  </si>
  <si>
    <t>18059410800</t>
  </si>
  <si>
    <t>18059410900</t>
  </si>
  <si>
    <t>18089041100</t>
  </si>
  <si>
    <t>18091041100</t>
  </si>
  <si>
    <t>18059411000</t>
  </si>
  <si>
    <t>18089041200</t>
  </si>
  <si>
    <t>18091041200</t>
  </si>
  <si>
    <t>18091041300</t>
  </si>
  <si>
    <t>18089041302</t>
  </si>
  <si>
    <t>18089041400</t>
  </si>
  <si>
    <t>18091041400</t>
  </si>
  <si>
    <t>18089041500</t>
  </si>
  <si>
    <t>18091041500</t>
  </si>
  <si>
    <t>18089041600</t>
  </si>
  <si>
    <t>18091041600</t>
  </si>
  <si>
    <t>18089041700</t>
  </si>
  <si>
    <t>18091041700</t>
  </si>
  <si>
    <t>18089041800</t>
  </si>
  <si>
    <t>18091041800</t>
  </si>
  <si>
    <t>18089041900</t>
  </si>
  <si>
    <t>18091041900</t>
  </si>
  <si>
    <t>18089042000</t>
  </si>
  <si>
    <t>18091042000</t>
  </si>
  <si>
    <t>18089042100</t>
  </si>
  <si>
    <t>18091042100</t>
  </si>
  <si>
    <t>18089042200</t>
  </si>
  <si>
    <t>18091042200</t>
  </si>
  <si>
    <t>18089042300</t>
  </si>
  <si>
    <t>18091042300</t>
  </si>
  <si>
    <t>18091042400</t>
  </si>
  <si>
    <t>18089042401</t>
  </si>
  <si>
    <t>18089042402</t>
  </si>
  <si>
    <t>18089042403</t>
  </si>
  <si>
    <t>18091042500</t>
  </si>
  <si>
    <t>18089042501</t>
  </si>
  <si>
    <t>18089042503</t>
  </si>
  <si>
    <t>18089042504</t>
  </si>
  <si>
    <t>18089042505</t>
  </si>
  <si>
    <t>18091042600</t>
  </si>
  <si>
    <t>18089042602</t>
  </si>
  <si>
    <t>18089042605</t>
  </si>
  <si>
    <t>18089042606</t>
  </si>
  <si>
    <t>18089042607</t>
  </si>
  <si>
    <t>18089042608</t>
  </si>
  <si>
    <t>18089042609</t>
  </si>
  <si>
    <t>18091042700</t>
  </si>
  <si>
    <t>18089042702</t>
  </si>
  <si>
    <t>18089042703</t>
  </si>
  <si>
    <t>18089042704</t>
  </si>
  <si>
    <t>18091042800</t>
  </si>
  <si>
    <t>18089042801</t>
  </si>
  <si>
    <t>18089042802</t>
  </si>
  <si>
    <t>18091042900</t>
  </si>
  <si>
    <t>18089042901</t>
  </si>
  <si>
    <t>18089042902</t>
  </si>
  <si>
    <t>18003004300</t>
  </si>
  <si>
    <t>18091043000</t>
  </si>
  <si>
    <t>18089043001</t>
  </si>
  <si>
    <t>18089043002</t>
  </si>
  <si>
    <t>18089043101</t>
  </si>
  <si>
    <t>18089043102</t>
  </si>
  <si>
    <t>18089043201</t>
  </si>
  <si>
    <t>18089043202</t>
  </si>
  <si>
    <t>18089043300</t>
  </si>
  <si>
    <t>18089043401</t>
  </si>
  <si>
    <t>18089043403</t>
  </si>
  <si>
    <t>18089043404</t>
  </si>
  <si>
    <t>18089043405</t>
  </si>
  <si>
    <t>18003004400</t>
  </si>
  <si>
    <t>18003000500</t>
  </si>
  <si>
    <t>18035000500</t>
  </si>
  <si>
    <t>18053000500</t>
  </si>
  <si>
    <t>18067000500</t>
  </si>
  <si>
    <t>18095000500</t>
  </si>
  <si>
    <t>18141000500</t>
  </si>
  <si>
    <t>18163000500</t>
  </si>
  <si>
    <t>18167000500</t>
  </si>
  <si>
    <t>18177000500</t>
  </si>
  <si>
    <t>18039000501</t>
  </si>
  <si>
    <t>18105000501</t>
  </si>
  <si>
    <t>18039000502</t>
  </si>
  <si>
    <t>18105000502</t>
  </si>
  <si>
    <t>18019050100</t>
  </si>
  <si>
    <t>18051050100</t>
  </si>
  <si>
    <t>18153050100</t>
  </si>
  <si>
    <t>18183050100</t>
  </si>
  <si>
    <t>18127050101</t>
  </si>
  <si>
    <t>18127050103</t>
  </si>
  <si>
    <t>18019050200</t>
  </si>
  <si>
    <t>18051050200</t>
  </si>
  <si>
    <t>18153050200</t>
  </si>
  <si>
    <t>18183050200</t>
  </si>
  <si>
    <t>18127050202</t>
  </si>
  <si>
    <t>18127050203</t>
  </si>
  <si>
    <t>18051050300</t>
  </si>
  <si>
    <t>18127050300</t>
  </si>
  <si>
    <t>18153050300</t>
  </si>
  <si>
    <t>18183050300</t>
  </si>
  <si>
    <t>18019050303</t>
  </si>
  <si>
    <t>18019050304</t>
  </si>
  <si>
    <t>18019050305</t>
  </si>
  <si>
    <t>18019050306</t>
  </si>
  <si>
    <t>18153050400</t>
  </si>
  <si>
    <t>18183050400</t>
  </si>
  <si>
    <t>18019050401</t>
  </si>
  <si>
    <t>18051050401</t>
  </si>
  <si>
    <t>18051050402</t>
  </si>
  <si>
    <t>18127050402</t>
  </si>
  <si>
    <t>18019050403</t>
  </si>
  <si>
    <t>18019050404</t>
  </si>
  <si>
    <t>18127050405</t>
  </si>
  <si>
    <t>18127050407</t>
  </si>
  <si>
    <t>18153050500</t>
  </si>
  <si>
    <t>18183050500</t>
  </si>
  <si>
    <t>18019050501</t>
  </si>
  <si>
    <t>18051050501</t>
  </si>
  <si>
    <t>18127050501</t>
  </si>
  <si>
    <t>18051050502</t>
  </si>
  <si>
    <t>18019050503</t>
  </si>
  <si>
    <t>18127050503</t>
  </si>
  <si>
    <t>18019050504</t>
  </si>
  <si>
    <t>18127050505</t>
  </si>
  <si>
    <t>18127050506</t>
  </si>
  <si>
    <t>18127050507</t>
  </si>
  <si>
    <t>18127050508</t>
  </si>
  <si>
    <t>18127050509</t>
  </si>
  <si>
    <t>18183050600</t>
  </si>
  <si>
    <t>18127050602</t>
  </si>
  <si>
    <t>18019050603</t>
  </si>
  <si>
    <t>18127050603</t>
  </si>
  <si>
    <t>18019050604</t>
  </si>
  <si>
    <t>18127050604</t>
  </si>
  <si>
    <t>18019050605</t>
  </si>
  <si>
    <t>18019050606</t>
  </si>
  <si>
    <t>18183050700</t>
  </si>
  <si>
    <t>18019050701</t>
  </si>
  <si>
    <t>18127050702</t>
  </si>
  <si>
    <t>18019050703</t>
  </si>
  <si>
    <t>18127050703</t>
  </si>
  <si>
    <t>18019050704</t>
  </si>
  <si>
    <t>18127050704</t>
  </si>
  <si>
    <t>18127050800</t>
  </si>
  <si>
    <t>18019050801</t>
  </si>
  <si>
    <t>18019050803</t>
  </si>
  <si>
    <t>18019050804</t>
  </si>
  <si>
    <t>18127050900</t>
  </si>
  <si>
    <t>18019050902</t>
  </si>
  <si>
    <t>18019050903</t>
  </si>
  <si>
    <t>18019050904</t>
  </si>
  <si>
    <t>18157005101</t>
  </si>
  <si>
    <t>18157005102</t>
  </si>
  <si>
    <t>18019051000</t>
  </si>
  <si>
    <t>18127051002</t>
  </si>
  <si>
    <t>18127051005</t>
  </si>
  <si>
    <t>18127051006</t>
  </si>
  <si>
    <t>18127051007</t>
  </si>
  <si>
    <t>18127051008</t>
  </si>
  <si>
    <t>18109510100</t>
  </si>
  <si>
    <t>18109510201</t>
  </si>
  <si>
    <t>18109510202</t>
  </si>
  <si>
    <t>18109510300</t>
  </si>
  <si>
    <t>18109510401</t>
  </si>
  <si>
    <t>18109510402</t>
  </si>
  <si>
    <t>18109510500</t>
  </si>
  <si>
    <t>18109510600</t>
  </si>
  <si>
    <t>18109510701</t>
  </si>
  <si>
    <t>18109510702</t>
  </si>
  <si>
    <t>18109510800</t>
  </si>
  <si>
    <t>18109510900</t>
  </si>
  <si>
    <t>18127051101</t>
  </si>
  <si>
    <t>18127051102</t>
  </si>
  <si>
    <t>18109511000</t>
  </si>
  <si>
    <t>18157005200</t>
  </si>
  <si>
    <t>18157005300</t>
  </si>
  <si>
    <t>18157005400</t>
  </si>
  <si>
    <t>18157005500</t>
  </si>
  <si>
    <t>18003000600</t>
  </si>
  <si>
    <t>18035000600</t>
  </si>
  <si>
    <t>18039000600</t>
  </si>
  <si>
    <t>18053000600</t>
  </si>
  <si>
    <t>18067000600</t>
  </si>
  <si>
    <t>18141000600</t>
  </si>
  <si>
    <t>18163000600</t>
  </si>
  <si>
    <t>18167000600</t>
  </si>
  <si>
    <t>18177000600</t>
  </si>
  <si>
    <t>18105000601</t>
  </si>
  <si>
    <t>18105000602</t>
  </si>
  <si>
    <t>18061060100</t>
  </si>
  <si>
    <t>18061060200</t>
  </si>
  <si>
    <t>18061060300</t>
  </si>
  <si>
    <t>18061060400</t>
  </si>
  <si>
    <t>18061060500</t>
  </si>
  <si>
    <t>18061060600</t>
  </si>
  <si>
    <t>18081610100</t>
  </si>
  <si>
    <t>18081610201</t>
  </si>
  <si>
    <t>18081610202</t>
  </si>
  <si>
    <t>18081610300</t>
  </si>
  <si>
    <t>18081610401</t>
  </si>
  <si>
    <t>18081610403</t>
  </si>
  <si>
    <t>18081610404</t>
  </si>
  <si>
    <t>18081610500</t>
  </si>
  <si>
    <t>18081610603</t>
  </si>
  <si>
    <t>18081610604</t>
  </si>
  <si>
    <t>18081610605</t>
  </si>
  <si>
    <t>18081610606</t>
  </si>
  <si>
    <t>18081610701</t>
  </si>
  <si>
    <t>18081610702</t>
  </si>
  <si>
    <t>18081610801</t>
  </si>
  <si>
    <t>18081610802</t>
  </si>
  <si>
    <t>18081610900</t>
  </si>
  <si>
    <t>18081611000</t>
  </si>
  <si>
    <t>18081611100</t>
  </si>
  <si>
    <t>18081611200</t>
  </si>
  <si>
    <t>18081611300</t>
  </si>
  <si>
    <t>18081611400</t>
  </si>
  <si>
    <t>18035000700</t>
  </si>
  <si>
    <t>18039000700</t>
  </si>
  <si>
    <t>18053000700</t>
  </si>
  <si>
    <t>18067000700</t>
  </si>
  <si>
    <t>18105000700</t>
  </si>
  <si>
    <t>18141000700</t>
  </si>
  <si>
    <t>18157000700</t>
  </si>
  <si>
    <t>18167000700</t>
  </si>
  <si>
    <t>18177000700</t>
  </si>
  <si>
    <t>18003000701</t>
  </si>
  <si>
    <t>18003000704</t>
  </si>
  <si>
    <t>18043070200</t>
  </si>
  <si>
    <t>18043070301</t>
  </si>
  <si>
    <t>18043070302</t>
  </si>
  <si>
    <t>18043070400</t>
  </si>
  <si>
    <t>18043070500</t>
  </si>
  <si>
    <t>18043070600</t>
  </si>
  <si>
    <t>18043070700</t>
  </si>
  <si>
    <t>18043070801</t>
  </si>
  <si>
    <t>18043070802</t>
  </si>
  <si>
    <t>18043070901</t>
  </si>
  <si>
    <t>18043070902</t>
  </si>
  <si>
    <t>18043071003</t>
  </si>
  <si>
    <t>18043071004</t>
  </si>
  <si>
    <t>18043071005</t>
  </si>
  <si>
    <t>18043071006</t>
  </si>
  <si>
    <t>18043071007</t>
  </si>
  <si>
    <t>18145710100</t>
  </si>
  <si>
    <t>18145710200</t>
  </si>
  <si>
    <t>18145710300</t>
  </si>
  <si>
    <t>18145710400</t>
  </si>
  <si>
    <t>18145710500</t>
  </si>
  <si>
    <t>18145710601</t>
  </si>
  <si>
    <t>18145710602</t>
  </si>
  <si>
    <t>18145710700</t>
  </si>
  <si>
    <t>18145710800</t>
  </si>
  <si>
    <t>18145710900</t>
  </si>
  <si>
    <t>18043071101</t>
  </si>
  <si>
    <t>18043071103</t>
  </si>
  <si>
    <t>18043071104</t>
  </si>
  <si>
    <t>18043071200</t>
  </si>
  <si>
    <t>18003000800</t>
  </si>
  <si>
    <t>18035000800</t>
  </si>
  <si>
    <t>18053000800</t>
  </si>
  <si>
    <t>18067000800</t>
  </si>
  <si>
    <t>18095000800</t>
  </si>
  <si>
    <t>18105000800</t>
  </si>
  <si>
    <t>18141000800</t>
  </si>
  <si>
    <t>18157000800</t>
  </si>
  <si>
    <t>18163000800</t>
  </si>
  <si>
    <t>18177000800</t>
  </si>
  <si>
    <t>18039000801</t>
  </si>
  <si>
    <t>18039000802</t>
  </si>
  <si>
    <t>18029080101</t>
  </si>
  <si>
    <t>18029080103</t>
  </si>
  <si>
    <t>18029080104</t>
  </si>
  <si>
    <t>18029080201</t>
  </si>
  <si>
    <t>18029080202</t>
  </si>
  <si>
    <t>18029080300</t>
  </si>
  <si>
    <t>18029080400</t>
  </si>
  <si>
    <t>18029080500</t>
  </si>
  <si>
    <t>18029080600</t>
  </si>
  <si>
    <t>18029080700</t>
  </si>
  <si>
    <t>18011810100</t>
  </si>
  <si>
    <t>18011810200</t>
  </si>
  <si>
    <t>18011810300</t>
  </si>
  <si>
    <t>18011810400</t>
  </si>
  <si>
    <t>18011810500</t>
  </si>
  <si>
    <t>18011810601</t>
  </si>
  <si>
    <t>18011810603</t>
  </si>
  <si>
    <t>18011810604</t>
  </si>
  <si>
    <t>18011810605</t>
  </si>
  <si>
    <t>18011810700</t>
  </si>
  <si>
    <t>18003000900</t>
  </si>
  <si>
    <t>18039000900</t>
  </si>
  <si>
    <t>18053000900</t>
  </si>
  <si>
    <t>18067000900</t>
  </si>
  <si>
    <t>18095000900</t>
  </si>
  <si>
    <t>18141000900</t>
  </si>
  <si>
    <t>18163000900</t>
  </si>
  <si>
    <t>18167000900</t>
  </si>
  <si>
    <t>18177000900</t>
  </si>
  <si>
    <t>18105000901</t>
  </si>
  <si>
    <t>18035000902</t>
  </si>
  <si>
    <t>18035000903</t>
  </si>
  <si>
    <t>18105000903</t>
  </si>
  <si>
    <t>18035000904</t>
  </si>
  <si>
    <t>18105000904</t>
  </si>
  <si>
    <t>18023950100</t>
  </si>
  <si>
    <t>18101950100</t>
  </si>
  <si>
    <t>18023950200</t>
  </si>
  <si>
    <t>18101950200</t>
  </si>
  <si>
    <t>18023950300</t>
  </si>
  <si>
    <t>18101950300</t>
  </si>
  <si>
    <t>18023950400</t>
  </si>
  <si>
    <t>18093950400</t>
  </si>
  <si>
    <t>18023950500</t>
  </si>
  <si>
    <t>18093950500</t>
  </si>
  <si>
    <t>18023950600</t>
  </si>
  <si>
    <t>18093950600</t>
  </si>
  <si>
    <t>18023950700</t>
  </si>
  <si>
    <t>18093950700</t>
  </si>
  <si>
    <t>18023950800</t>
  </si>
  <si>
    <t>18093950800</t>
  </si>
  <si>
    <t>18017950900</t>
  </si>
  <si>
    <t>18093950900</t>
  </si>
  <si>
    <t>18017951000</t>
  </si>
  <si>
    <t>18093951000</t>
  </si>
  <si>
    <t>18171951000</t>
  </si>
  <si>
    <t>18017951100</t>
  </si>
  <si>
    <t>18093951100</t>
  </si>
  <si>
    <t>18171951100</t>
  </si>
  <si>
    <t>18017951200</t>
  </si>
  <si>
    <t>18093951200</t>
  </si>
  <si>
    <t>18017951300</t>
  </si>
  <si>
    <t>18093951300</t>
  </si>
  <si>
    <t>18117951300</t>
  </si>
  <si>
    <t>18017951400</t>
  </si>
  <si>
    <t>18117951400</t>
  </si>
  <si>
    <t>18135951400</t>
  </si>
  <si>
    <t>18017951500</t>
  </si>
  <si>
    <t>18117951500</t>
  </si>
  <si>
    <t>18135951500</t>
  </si>
  <si>
    <t>18017951600</t>
  </si>
  <si>
    <t>18117951600</t>
  </si>
  <si>
    <t>18135951600</t>
  </si>
  <si>
    <t>18017951700</t>
  </si>
  <si>
    <t>18117951700</t>
  </si>
  <si>
    <t>18135951700</t>
  </si>
  <si>
    <t>18017951800</t>
  </si>
  <si>
    <t>18117951800</t>
  </si>
  <si>
    <t>18135951800</t>
  </si>
  <si>
    <t>18017951900</t>
  </si>
  <si>
    <t>18025951900</t>
  </si>
  <si>
    <t>18135951900</t>
  </si>
  <si>
    <t>18025952000</t>
  </si>
  <si>
    <t>18103952000</t>
  </si>
  <si>
    <t>18135952000</t>
  </si>
  <si>
    <t>18025952100</t>
  </si>
  <si>
    <t>18103952100</t>
  </si>
  <si>
    <t>18135952100</t>
  </si>
  <si>
    <t>18103952200</t>
  </si>
  <si>
    <t>18123952200</t>
  </si>
  <si>
    <t>18103952300</t>
  </si>
  <si>
    <t>18123952300</t>
  </si>
  <si>
    <t>18103952400</t>
  </si>
  <si>
    <t>18123952400</t>
  </si>
  <si>
    <t>18103952500</t>
  </si>
  <si>
    <t>18123952500</t>
  </si>
  <si>
    <t>18103952600</t>
  </si>
  <si>
    <t>18123952600</t>
  </si>
  <si>
    <t>18103952700</t>
  </si>
  <si>
    <t>18147952700</t>
  </si>
  <si>
    <t>18103952800</t>
  </si>
  <si>
    <t>18147952800</t>
  </si>
  <si>
    <t>18103952900</t>
  </si>
  <si>
    <t>18147952900</t>
  </si>
  <si>
    <t>18049953000</t>
  </si>
  <si>
    <t>18147953000</t>
  </si>
  <si>
    <t>18049953100</t>
  </si>
  <si>
    <t>18147953100</t>
  </si>
  <si>
    <t>18037953200</t>
  </si>
  <si>
    <t>18049953200</t>
  </si>
  <si>
    <t>18037953300</t>
  </si>
  <si>
    <t>18049953300</t>
  </si>
  <si>
    <t>18037953400</t>
  </si>
  <si>
    <t>18049953400</t>
  </si>
  <si>
    <t>18037953500</t>
  </si>
  <si>
    <t>18049953500</t>
  </si>
  <si>
    <t>18037953600</t>
  </si>
  <si>
    <t>18149953600</t>
  </si>
  <si>
    <t>18037953700</t>
  </si>
  <si>
    <t>18149953700</t>
  </si>
  <si>
    <t>18037953800</t>
  </si>
  <si>
    <t>18149953800</t>
  </si>
  <si>
    <t>18125953900</t>
  </si>
  <si>
    <t>18149953900</t>
  </si>
  <si>
    <t>18041954000</t>
  </si>
  <si>
    <t>18125954000</t>
  </si>
  <si>
    <t>18149954000</t>
  </si>
  <si>
    <t>18041954100</t>
  </si>
  <si>
    <t>18125954100</t>
  </si>
  <si>
    <t>18149954100</t>
  </si>
  <si>
    <t>18041954200</t>
  </si>
  <si>
    <t>18125954200</t>
  </si>
  <si>
    <t>18149954200</t>
  </si>
  <si>
    <t>18027954300</t>
  </si>
  <si>
    <t>18041954300</t>
  </si>
  <si>
    <t>18027954400</t>
  </si>
  <si>
    <t>18041954400</t>
  </si>
  <si>
    <t>18027954500</t>
  </si>
  <si>
    <t>18041954500</t>
  </si>
  <si>
    <t>18027954600</t>
  </si>
  <si>
    <t>18041954600</t>
  </si>
  <si>
    <t>18027954700</t>
  </si>
  <si>
    <t>18055954701</t>
  </si>
  <si>
    <t>18055954702</t>
  </si>
  <si>
    <t>18027954800</t>
  </si>
  <si>
    <t>18055954800</t>
  </si>
  <si>
    <t>18027954900</t>
  </si>
  <si>
    <t>18055954900</t>
  </si>
  <si>
    <t>18055955000</t>
  </si>
  <si>
    <t>18083955000</t>
  </si>
  <si>
    <t>18055955100</t>
  </si>
  <si>
    <t>18083955100</t>
  </si>
  <si>
    <t>18055955200</t>
  </si>
  <si>
    <t>18083955200</t>
  </si>
  <si>
    <t>18055955300</t>
  </si>
  <si>
    <t>18083955300</t>
  </si>
  <si>
    <t>18055955400</t>
  </si>
  <si>
    <t>18083955400</t>
  </si>
  <si>
    <t>18083955500</t>
  </si>
  <si>
    <t>18119955500</t>
  </si>
  <si>
    <t>18083955600</t>
  </si>
  <si>
    <t>18119955600</t>
  </si>
  <si>
    <t>18083955700</t>
  </si>
  <si>
    <t>18119955700</t>
  </si>
  <si>
    <t>18083955800</t>
  </si>
  <si>
    <t>18119955800</t>
  </si>
  <si>
    <t>18083955900</t>
  </si>
  <si>
    <t>18119955900</t>
  </si>
  <si>
    <t>18133956000</t>
  </si>
  <si>
    <t>18133956100</t>
  </si>
  <si>
    <t>18133956200</t>
  </si>
  <si>
    <t>18133956300</t>
  </si>
  <si>
    <t>18133956400</t>
  </si>
  <si>
    <t>18133956500</t>
  </si>
  <si>
    <t>18133956600</t>
  </si>
  <si>
    <t>18107956700</t>
  </si>
  <si>
    <t>18107956800</t>
  </si>
  <si>
    <t>18107956900</t>
  </si>
  <si>
    <t>18107957000</t>
  </si>
  <si>
    <t>18107957100</t>
  </si>
  <si>
    <t>18107957200</t>
  </si>
  <si>
    <t>18107957300</t>
  </si>
  <si>
    <t>18107957400</t>
  </si>
  <si>
    <t>18107957500</t>
  </si>
  <si>
    <t>18045957600</t>
  </si>
  <si>
    <t>18045957700</t>
  </si>
  <si>
    <t>18045957800</t>
  </si>
  <si>
    <t>18045957900</t>
  </si>
  <si>
    <t>18045958000</t>
  </si>
  <si>
    <t>18181958100</t>
  </si>
  <si>
    <t>18181958200</t>
  </si>
  <si>
    <t>18181958300</t>
  </si>
  <si>
    <t>18181958400</t>
  </si>
  <si>
    <t>18181958500</t>
  </si>
  <si>
    <t>18181958600</t>
  </si>
  <si>
    <t>18181958700</t>
  </si>
  <si>
    <t>18181958800</t>
  </si>
  <si>
    <t>18131958900</t>
  </si>
  <si>
    <t>18131959000</t>
  </si>
  <si>
    <t>18131959100</t>
  </si>
  <si>
    <t>18131959200</t>
  </si>
  <si>
    <t>18015959300</t>
  </si>
  <si>
    <t>18015959400</t>
  </si>
  <si>
    <t>18015959500</t>
  </si>
  <si>
    <t>18015959600</t>
  </si>
  <si>
    <t>18015959700</t>
  </si>
  <si>
    <t>18015959800</t>
  </si>
  <si>
    <t>18015959900</t>
  </si>
  <si>
    <t>18047960100</t>
  </si>
  <si>
    <t>18079960200</t>
  </si>
  <si>
    <t>18079960301</t>
  </si>
  <si>
    <t>18079960302</t>
  </si>
  <si>
    <t>18079960400</t>
  </si>
  <si>
    <t>18079960500</t>
  </si>
  <si>
    <t>18079960600</t>
  </si>
  <si>
    <t>18161960700</t>
  </si>
  <si>
    <t>18161960800</t>
  </si>
  <si>
    <t>18085960900</t>
  </si>
  <si>
    <t>18085961000</t>
  </si>
  <si>
    <t>18085961100</t>
  </si>
  <si>
    <t>18085961200</t>
  </si>
  <si>
    <t>18069961300</t>
  </si>
  <si>
    <t>18085961300</t>
  </si>
  <si>
    <t>18069961400</t>
  </si>
  <si>
    <t>18085961400</t>
  </si>
  <si>
    <t>18069961500</t>
  </si>
  <si>
    <t>18085961500</t>
  </si>
  <si>
    <t>18069961600</t>
  </si>
  <si>
    <t>18085961600</t>
  </si>
  <si>
    <t>18069961700</t>
  </si>
  <si>
    <t>18085961700</t>
  </si>
  <si>
    <t>18069961800</t>
  </si>
  <si>
    <t>18085961800</t>
  </si>
  <si>
    <t>18069961900</t>
  </si>
  <si>
    <t>18085961900</t>
  </si>
  <si>
    <t>18069962000</t>
  </si>
  <si>
    <t>18085962000</t>
  </si>
  <si>
    <t>18069962100</t>
  </si>
  <si>
    <t>18085962100</t>
  </si>
  <si>
    <t>18085962200</t>
  </si>
  <si>
    <t>18085962300</t>
  </si>
  <si>
    <t>18085962400</t>
  </si>
  <si>
    <t>18085962500</t>
  </si>
  <si>
    <t>18085962600</t>
  </si>
  <si>
    <t>18075962700</t>
  </si>
  <si>
    <t>18085962700</t>
  </si>
  <si>
    <t>18075962800</t>
  </si>
  <si>
    <t>18075962900</t>
  </si>
  <si>
    <t>18075963000</t>
  </si>
  <si>
    <t>18075963100</t>
  </si>
  <si>
    <t>18075963200</t>
  </si>
  <si>
    <t>18075963300</t>
  </si>
  <si>
    <t>18115965700</t>
  </si>
  <si>
    <t>18155965700</t>
  </si>
  <si>
    <t>18115965800</t>
  </si>
  <si>
    <t>18155965800</t>
  </si>
  <si>
    <t>18155965900</t>
  </si>
  <si>
    <t>18077966000</t>
  </si>
  <si>
    <t>18077966100</t>
  </si>
  <si>
    <t>18077966200</t>
  </si>
  <si>
    <t>18077966300</t>
  </si>
  <si>
    <t>18077966400</t>
  </si>
  <si>
    <t>18077966500</t>
  </si>
  <si>
    <t>18077966600</t>
  </si>
  <si>
    <t>18143966700</t>
  </si>
  <si>
    <t>18143966800</t>
  </si>
  <si>
    <t>18143966900</t>
  </si>
  <si>
    <t>18143967000</t>
  </si>
  <si>
    <t>18143967100</t>
  </si>
  <si>
    <t>18175967200</t>
  </si>
  <si>
    <t>18175967300</t>
  </si>
  <si>
    <t>18175967400</t>
  </si>
  <si>
    <t>18071967500</t>
  </si>
  <si>
    <t>18175967500</t>
  </si>
  <si>
    <t>18071967600</t>
  </si>
  <si>
    <t>18175967600</t>
  </si>
  <si>
    <t>18071967700</t>
  </si>
  <si>
    <t>18175967700</t>
  </si>
  <si>
    <t>18071967800</t>
  </si>
  <si>
    <t>18071967901</t>
  </si>
  <si>
    <t>18071967902</t>
  </si>
  <si>
    <t>18071968000</t>
  </si>
  <si>
    <t>18071968100</t>
  </si>
  <si>
    <t>18071968200</t>
  </si>
  <si>
    <t>18071968300</t>
  </si>
  <si>
    <t>18137968400</t>
  </si>
  <si>
    <t>18137968500</t>
  </si>
  <si>
    <t>18137968600</t>
  </si>
  <si>
    <t>18137968700</t>
  </si>
  <si>
    <t>18137968800</t>
  </si>
  <si>
    <t>18137968900</t>
  </si>
  <si>
    <t>18031969000</t>
  </si>
  <si>
    <t>18031969100</t>
  </si>
  <si>
    <t>18031969200</t>
  </si>
  <si>
    <t>18031969300</t>
  </si>
  <si>
    <t>18031969400</t>
  </si>
  <si>
    <t>18031969500</t>
  </si>
  <si>
    <t>18047969600</t>
  </si>
  <si>
    <t>18047969700</t>
  </si>
  <si>
    <t>18047969800</t>
  </si>
  <si>
    <t>18047969900</t>
  </si>
  <si>
    <t>18087970100</t>
  </si>
  <si>
    <t>18087970200</t>
  </si>
  <si>
    <t>18087970300</t>
  </si>
  <si>
    <t>18087970401</t>
  </si>
  <si>
    <t>18087970402</t>
  </si>
  <si>
    <t>18087970500</t>
  </si>
  <si>
    <t>18087970600</t>
  </si>
  <si>
    <t>18087970700</t>
  </si>
  <si>
    <t>18151970800</t>
  </si>
  <si>
    <t>18151970900</t>
  </si>
  <si>
    <t>18151971000</t>
  </si>
  <si>
    <t>18151971100</t>
  </si>
  <si>
    <t>18151971200</t>
  </si>
  <si>
    <t>18151971300</t>
  </si>
  <si>
    <t>18151971400</t>
  </si>
  <si>
    <t>18151971500</t>
  </si>
  <si>
    <t>18151971600</t>
  </si>
  <si>
    <t>18113971700</t>
  </si>
  <si>
    <t>18113971800</t>
  </si>
  <si>
    <t>18113971900</t>
  </si>
  <si>
    <t>18113972000</t>
  </si>
  <si>
    <t>18113972100</t>
  </si>
  <si>
    <t>18113972200</t>
  </si>
  <si>
    <t>18113972300</t>
  </si>
  <si>
    <t>18113972400</t>
  </si>
  <si>
    <t>18113972500</t>
  </si>
  <si>
    <t>18113972600</t>
  </si>
  <si>
    <t>18139974100</t>
  </si>
  <si>
    <t>18139974200</t>
  </si>
  <si>
    <t>18139974300</t>
  </si>
  <si>
    <t>18139974400</t>
  </si>
  <si>
    <t>18139974500</t>
  </si>
  <si>
    <t>18013974600</t>
  </si>
  <si>
    <t>18013974700</t>
  </si>
  <si>
    <t>18013974800</t>
  </si>
  <si>
    <t>18013974900</t>
  </si>
  <si>
    <t>18009975100</t>
  </si>
  <si>
    <t>18009975200</t>
  </si>
  <si>
    <t>18009975300</t>
  </si>
  <si>
    <t>18009975400</t>
  </si>
  <si>
    <t>18065975500</t>
  </si>
  <si>
    <t>18065975600</t>
  </si>
  <si>
    <t>18065975700</t>
  </si>
  <si>
    <t>18065975800</t>
  </si>
  <si>
    <t>18065975900</t>
  </si>
  <si>
    <t>18065976000</t>
  </si>
  <si>
    <t>18065976100</t>
  </si>
  <si>
    <t>18065976300</t>
  </si>
  <si>
    <t>18065976400</t>
  </si>
  <si>
    <t>18065976500</t>
  </si>
  <si>
    <t>18065976600</t>
  </si>
  <si>
    <t>18065976700</t>
  </si>
  <si>
    <t>18065976800</t>
  </si>
  <si>
    <t>18003980001</t>
  </si>
  <si>
    <t>18127980001</t>
  </si>
  <si>
    <t>18003980002</t>
  </si>
  <si>
    <t>18127980002</t>
  </si>
  <si>
    <t>18163980100</t>
  </si>
  <si>
    <t>Adams</t>
  </si>
  <si>
    <t>Allen</t>
  </si>
  <si>
    <t>Bartholomew</t>
  </si>
  <si>
    <t>Benton</t>
  </si>
  <si>
    <t>Blackford</t>
  </si>
  <si>
    <t>Boone</t>
  </si>
  <si>
    <t>Brown</t>
  </si>
  <si>
    <t>Carroll</t>
  </si>
  <si>
    <t>Cass</t>
  </si>
  <si>
    <t>Clark</t>
  </si>
  <si>
    <t>Clay</t>
  </si>
  <si>
    <t>Clinton</t>
  </si>
  <si>
    <t>Crawford</t>
  </si>
  <si>
    <t>Daviess</t>
  </si>
  <si>
    <t>Dearborn</t>
  </si>
  <si>
    <t>Decatur</t>
  </si>
  <si>
    <t>DeKalb</t>
  </si>
  <si>
    <t>Delaware</t>
  </si>
  <si>
    <t>Dubois</t>
  </si>
  <si>
    <t>Elkhart</t>
  </si>
  <si>
    <t>Fayette</t>
  </si>
  <si>
    <t>Floyd</t>
  </si>
  <si>
    <t>Fountain</t>
  </si>
  <si>
    <t>Franklin</t>
  </si>
  <si>
    <t>Fulton</t>
  </si>
  <si>
    <t>Gibson</t>
  </si>
  <si>
    <t>Grant</t>
  </si>
  <si>
    <t>Greene</t>
  </si>
  <si>
    <t>Hamilton</t>
  </si>
  <si>
    <t>Hancock</t>
  </si>
  <si>
    <t>Harrison</t>
  </si>
  <si>
    <t>Hendricks</t>
  </si>
  <si>
    <t>Henry</t>
  </si>
  <si>
    <t>Howard</t>
  </si>
  <si>
    <t>Huntington</t>
  </si>
  <si>
    <t>Jackson</t>
  </si>
  <si>
    <t>Jasper</t>
  </si>
  <si>
    <t>Jay</t>
  </si>
  <si>
    <t>Jefferson</t>
  </si>
  <si>
    <t>Jennings</t>
  </si>
  <si>
    <t>Johnson</t>
  </si>
  <si>
    <t>Knox</t>
  </si>
  <si>
    <t>Kosciusko</t>
  </si>
  <si>
    <t>LaGrange</t>
  </si>
  <si>
    <t>Lake</t>
  </si>
  <si>
    <t>La Porte</t>
  </si>
  <si>
    <t>Lawrence</t>
  </si>
  <si>
    <t>Madison</t>
  </si>
  <si>
    <t>Marion</t>
  </si>
  <si>
    <t>Marshall</t>
  </si>
  <si>
    <t>Martin</t>
  </si>
  <si>
    <t>Miami</t>
  </si>
  <si>
    <t>Monroe</t>
  </si>
  <si>
    <t>Montgomery</t>
  </si>
  <si>
    <t>Morgan</t>
  </si>
  <si>
    <t>Newton</t>
  </si>
  <si>
    <t>Noble</t>
  </si>
  <si>
    <t>Ohio</t>
  </si>
  <si>
    <t>Orange</t>
  </si>
  <si>
    <t>Owen</t>
  </si>
  <si>
    <t>Parke</t>
  </si>
  <si>
    <t>Perry</t>
  </si>
  <si>
    <t>Pike</t>
  </si>
  <si>
    <t>Porter</t>
  </si>
  <si>
    <t>Posey</t>
  </si>
  <si>
    <t>Pulaski</t>
  </si>
  <si>
    <t>Putnam</t>
  </si>
  <si>
    <t>Randolph</t>
  </si>
  <si>
    <t>Ripley</t>
  </si>
  <si>
    <t>Rush</t>
  </si>
  <si>
    <t>St. Joseph</t>
  </si>
  <si>
    <t>Scott</t>
  </si>
  <si>
    <t>Shelby</t>
  </si>
  <si>
    <t>Spencer</t>
  </si>
  <si>
    <t>Starke</t>
  </si>
  <si>
    <t>Steuben</t>
  </si>
  <si>
    <t>Sullivan</t>
  </si>
  <si>
    <t>Switzerland</t>
  </si>
  <si>
    <t>Tippecanoe</t>
  </si>
  <si>
    <t>Tipton</t>
  </si>
  <si>
    <t>Union</t>
  </si>
  <si>
    <t>Vanderburgh</t>
  </si>
  <si>
    <t>Vermillion</t>
  </si>
  <si>
    <t>Vigo</t>
  </si>
  <si>
    <t>Wabash</t>
  </si>
  <si>
    <t>Warren</t>
  </si>
  <si>
    <t>Warrick</t>
  </si>
  <si>
    <t>Washington</t>
  </si>
  <si>
    <t>Wayne</t>
  </si>
  <si>
    <t>Wells</t>
  </si>
  <si>
    <t>White</t>
  </si>
  <si>
    <t>Whitley</t>
  </si>
  <si>
    <t>OID_</t>
  </si>
  <si>
    <t>trctfp</t>
  </si>
  <si>
    <t>st</t>
  </si>
  <si>
    <t>stt</t>
  </si>
  <si>
    <t>stbbr</t>
  </si>
  <si>
    <t>cnty</t>
  </si>
  <si>
    <t>lctn</t>
  </si>
  <si>
    <t>pctnvh</t>
  </si>
  <si>
    <t>hhminc</t>
  </si>
  <si>
    <t>IN</t>
  </si>
  <si>
    <t>Census Tract 301, Adams County, Indiana</t>
  </si>
  <si>
    <t>1.100000000000000</t>
  </si>
  <si>
    <t>77426.000000000000000</t>
  </si>
  <si>
    <t>Census Tract 302, Adams County, Indiana</t>
  </si>
  <si>
    <t>6.800000000000000</t>
  </si>
  <si>
    <t>36225.000000000000000</t>
  </si>
  <si>
    <t>Census Tract 303, Adams County, Indiana</t>
  </si>
  <si>
    <t>48977.000000000000000</t>
  </si>
  <si>
    <t>Census Tract 304, Adams County, Indiana</t>
  </si>
  <si>
    <t>10.800000000000001</t>
  </si>
  <si>
    <t>75107.000000000000000</t>
  </si>
  <si>
    <t>Census Tract 305, Adams County, Indiana</t>
  </si>
  <si>
    <t>27.199999999999999</t>
  </si>
  <si>
    <t>57961.000000000000000</t>
  </si>
  <si>
    <t>Census Tract 306, Adams County, Indiana</t>
  </si>
  <si>
    <t>3.800000000000000</t>
  </si>
  <si>
    <t>45000.000000000000000</t>
  </si>
  <si>
    <t>Census Tract 307, Adams County, Indiana</t>
  </si>
  <si>
    <t>34.700000000000003</t>
  </si>
  <si>
    <t>48764.000000000000000</t>
  </si>
  <si>
    <t>Census Tract 1, Allen County, Indiana</t>
  </si>
  <si>
    <t>7.900000000000000</t>
  </si>
  <si>
    <t>52292.000000000000000</t>
  </si>
  <si>
    <t>Census Tract 3, Allen County, Indiana</t>
  </si>
  <si>
    <t>2.300000000000000</t>
  </si>
  <si>
    <t>60521.000000000000000</t>
  </si>
  <si>
    <t>Census Tract 4, Allen County, Indiana</t>
  </si>
  <si>
    <t>9.500000000000000</t>
  </si>
  <si>
    <t>45962.000000000000000</t>
  </si>
  <si>
    <t>Census Tract 5, Allen County, Indiana</t>
  </si>
  <si>
    <t>12.400000000000000</t>
  </si>
  <si>
    <t>34432.000000000000000</t>
  </si>
  <si>
    <t>Census Tract 6, Allen County, Indiana</t>
  </si>
  <si>
    <t>8.300000000000001</t>
  </si>
  <si>
    <t>35507.000000000000000</t>
  </si>
  <si>
    <t>Census Tract 7.01, Allen County, Indiana</t>
  </si>
  <si>
    <t>2.200000000000000</t>
  </si>
  <si>
    <t>43026.000000000000000</t>
  </si>
  <si>
    <t>Census Tract 7.04, Allen County, Indiana</t>
  </si>
  <si>
    <t>12.300000000000001</t>
  </si>
  <si>
    <t>43286.000000000000000</t>
  </si>
  <si>
    <t>Census Tract 8, Allen County, Indiana</t>
  </si>
  <si>
    <t>15.900000000000000</t>
  </si>
  <si>
    <t>45634.000000000000000</t>
  </si>
  <si>
    <t>Census Tract 9, Allen County, Indiana</t>
  </si>
  <si>
    <t>6.100000000000000</t>
  </si>
  <si>
    <t>39444.000000000000000</t>
  </si>
  <si>
    <t>Census Tract 10, Allen County, Indiana</t>
  </si>
  <si>
    <t>13.600000000000000</t>
  </si>
  <si>
    <t>42891.000000000000000</t>
  </si>
  <si>
    <t>Census Tract 11, Allen County, Indiana</t>
  </si>
  <si>
    <t>2.900000000000000</t>
  </si>
  <si>
    <t>41645.000000000000000</t>
  </si>
  <si>
    <t>Census Tract 12, Allen County, Indiana</t>
  </si>
  <si>
    <t>31.899999999999999</t>
  </si>
  <si>
    <t>27716.000000000000000</t>
  </si>
  <si>
    <t>Census Tract 13, Allen County, Indiana</t>
  </si>
  <si>
    <t>12.500000000000000</t>
  </si>
  <si>
    <t>43980.000000000000000</t>
  </si>
  <si>
    <t>Census Tract 16, Allen County, Indiana</t>
  </si>
  <si>
    <t>23.500000000000000</t>
  </si>
  <si>
    <t>21080.000000000000000</t>
  </si>
  <si>
    <t>Census Tract 17, Allen County, Indiana</t>
  </si>
  <si>
    <t>23.199999999999999</t>
  </si>
  <si>
    <t>21148.000000000000000</t>
  </si>
  <si>
    <t>Census Tract 20, Allen County, Indiana</t>
  </si>
  <si>
    <t>10.900000000000000</t>
  </si>
  <si>
    <t>31750.000000000000000</t>
  </si>
  <si>
    <t>Census Tract 21, Allen County, Indiana</t>
  </si>
  <si>
    <t>11.500000000000000</t>
  </si>
  <si>
    <t>42500.000000000000000</t>
  </si>
  <si>
    <t>Census Tract 22, Allen County, Indiana</t>
  </si>
  <si>
    <t>9.800000000000001</t>
  </si>
  <si>
    <t>39268.000000000000000</t>
  </si>
  <si>
    <t>Census Tract 23, Allen County, Indiana</t>
  </si>
  <si>
    <t>12.800000000000001</t>
  </si>
  <si>
    <t>23321.000000000000000</t>
  </si>
  <si>
    <t>Census Tract 25, Allen County, Indiana</t>
  </si>
  <si>
    <t>3.700000000000000</t>
  </si>
  <si>
    <t>53841.000000000000000</t>
  </si>
  <si>
    <t>Census Tract 26, Allen County, Indiana</t>
  </si>
  <si>
    <t>1.200000000000000</t>
  </si>
  <si>
    <t>54196.000000000000000</t>
  </si>
  <si>
    <t>Census Tract 28, Allen County, Indiana</t>
  </si>
  <si>
    <t>20.199999999999999</t>
  </si>
  <si>
    <t>22589.000000000000000</t>
  </si>
  <si>
    <t>Census Tract 29, Allen County, Indiana</t>
  </si>
  <si>
    <t>10.500000000000000</t>
  </si>
  <si>
    <t>38412.000000000000000</t>
  </si>
  <si>
    <t>Census Tract 30, Allen County, Indiana</t>
  </si>
  <si>
    <t>13.300000000000001</t>
  </si>
  <si>
    <t>31492.000000000000000</t>
  </si>
  <si>
    <t>Census Tract 31, Allen County, Indiana</t>
  </si>
  <si>
    <t>4.600000000000000</t>
  </si>
  <si>
    <t>42807.000000000000000</t>
  </si>
  <si>
    <t>Census Tract 32, Allen County, Indiana</t>
  </si>
  <si>
    <t>58646.000000000000000</t>
  </si>
  <si>
    <t>Census Tract 33.01, Allen County, Indiana</t>
  </si>
  <si>
    <t>1.000000000000000</t>
  </si>
  <si>
    <t>56857.000000000000000</t>
  </si>
  <si>
    <t>Census Tract 33.04, Allen County, Indiana</t>
  </si>
  <si>
    <t>14.800000000000001</t>
  </si>
  <si>
    <t>38204.000000000000000</t>
  </si>
  <si>
    <t>Census Tract 34, Allen County, Indiana</t>
  </si>
  <si>
    <t>2.800000000000000</t>
  </si>
  <si>
    <t>55023.000000000000000</t>
  </si>
  <si>
    <t>Census Tract 35, Allen County, Indiana</t>
  </si>
  <si>
    <t>22.800000000000001</t>
  </si>
  <si>
    <t>23910.000000000000000</t>
  </si>
  <si>
    <t>Census Tract 36, Allen County, Indiana</t>
  </si>
  <si>
    <t>13.100000000000000</t>
  </si>
  <si>
    <t>43467.000000000000000</t>
  </si>
  <si>
    <t>Census Tract 37, Allen County, Indiana</t>
  </si>
  <si>
    <t>49516.000000000000000</t>
  </si>
  <si>
    <t>Census Tract 38, Allen County, Indiana</t>
  </si>
  <si>
    <t>5.600000000000000</t>
  </si>
  <si>
    <t>31756.000000000000000</t>
  </si>
  <si>
    <t>Census Tract 39.01, Allen County, Indiana</t>
  </si>
  <si>
    <t>6.300000000000000</t>
  </si>
  <si>
    <t>43724.000000000000000</t>
  </si>
  <si>
    <t>Census Tract 39.02, Allen County, Indiana</t>
  </si>
  <si>
    <t>55854.000000000000000</t>
  </si>
  <si>
    <t>Census Tract 40, Allen County, Indiana</t>
  </si>
  <si>
    <t>7.600000000000000</t>
  </si>
  <si>
    <t>39762.000000000000000</t>
  </si>
  <si>
    <t>Census Tract 41.01, Allen County, Indiana</t>
  </si>
  <si>
    <t>6.900000000000000</t>
  </si>
  <si>
    <t>44306.000000000000000</t>
  </si>
  <si>
    <t>Census Tract 41.03, Allen County, Indiana</t>
  </si>
  <si>
    <t>9.600000000000000</t>
  </si>
  <si>
    <t>45294.000000000000000</t>
  </si>
  <si>
    <t>Census Tract 43, Allen County, Indiana</t>
  </si>
  <si>
    <t>32.700000000000003</t>
  </si>
  <si>
    <t>22733.000000000000000</t>
  </si>
  <si>
    <t>Census Tract 44, Allen County, Indiana</t>
  </si>
  <si>
    <t>30806.000000000000000</t>
  </si>
  <si>
    <t>Census Tract 101, Allen County, Indiana</t>
  </si>
  <si>
    <t>12.100000000000000</t>
  </si>
  <si>
    <t>73565.000000000000000</t>
  </si>
  <si>
    <t>Census Tract 102.01, Allen County, Indiana</t>
  </si>
  <si>
    <t>2.100000000000000</t>
  </si>
  <si>
    <t>104028.000000000000000</t>
  </si>
  <si>
    <t>Census Tract 102.02, Allen County, Indiana</t>
  </si>
  <si>
    <t>9.100000000000000</t>
  </si>
  <si>
    <t>77278.000000000000000</t>
  </si>
  <si>
    <t>Census Tract 103.04, Allen County, Indiana</t>
  </si>
  <si>
    <t>88879.000000000000000</t>
  </si>
  <si>
    <t>Census Tract 103.05, Allen County, Indiana</t>
  </si>
  <si>
    <t>118086.000000000000000</t>
  </si>
  <si>
    <t>Census Tract 103.06, Allen County, Indiana</t>
  </si>
  <si>
    <t>91331.000000000000000</t>
  </si>
  <si>
    <t>Census Tract 103.07, Allen County, Indiana</t>
  </si>
  <si>
    <t>93500.000000000000000</t>
  </si>
  <si>
    <t>Census Tract 103.08, Allen County, Indiana</t>
  </si>
  <si>
    <t>87692.000000000000000</t>
  </si>
  <si>
    <t>Census Tract 104, Allen County, Indiana</t>
  </si>
  <si>
    <t>2.600000000000000</t>
  </si>
  <si>
    <t>88935.000000000000000</t>
  </si>
  <si>
    <t>Census Tract 105, Allen County, Indiana</t>
  </si>
  <si>
    <t>81250.000000000000000</t>
  </si>
  <si>
    <t>Census Tract 106.01, Allen County, Indiana</t>
  </si>
  <si>
    <t>1.700000000000000</t>
  </si>
  <si>
    <t>68250.000000000000000</t>
  </si>
  <si>
    <t>Census Tract 106.02, Allen County, Indiana</t>
  </si>
  <si>
    <t>56446.000000000000000</t>
  </si>
  <si>
    <t>Census Tract 106.03, Allen County, Indiana</t>
  </si>
  <si>
    <t>64279.000000000000000</t>
  </si>
  <si>
    <t>Census Tract 106.04, Allen County, Indiana</t>
  </si>
  <si>
    <t>5.000000000000000</t>
  </si>
  <si>
    <t>34596.000000000000000</t>
  </si>
  <si>
    <t>Census Tract 107.05, Allen County, Indiana</t>
  </si>
  <si>
    <t>68695.000000000000000</t>
  </si>
  <si>
    <t>Census Tract 107.06, Allen County, Indiana</t>
  </si>
  <si>
    <t>4.200000000000000</t>
  </si>
  <si>
    <t>64623.000000000000000</t>
  </si>
  <si>
    <t>Census Tract 107.07, Allen County, Indiana</t>
  </si>
  <si>
    <t>66114.000000000000000</t>
  </si>
  <si>
    <t>Census Tract 108.03, Allen County, Indiana</t>
  </si>
  <si>
    <t>64157.000000000000000</t>
  </si>
  <si>
    <t>Census Tract 108.04, Allen County, Indiana</t>
  </si>
  <si>
    <t>55792.000000000000000</t>
  </si>
  <si>
    <t>Census Tract 108.07, Allen County, Indiana</t>
  </si>
  <si>
    <t>63308.000000000000000</t>
  </si>
  <si>
    <t>Census Tract 108.08, Allen County, Indiana</t>
  </si>
  <si>
    <t>83218.000000000000000</t>
  </si>
  <si>
    <t>Census Tract 108.09, Allen County, Indiana</t>
  </si>
  <si>
    <t>63667.000000000000000</t>
  </si>
  <si>
    <t>Census Tract 108.11, Allen County, Indiana</t>
  </si>
  <si>
    <t>45300.000000000000000</t>
  </si>
  <si>
    <t>Census Tract 108.12, Allen County, Indiana</t>
  </si>
  <si>
    <t>5.100000000000000</t>
  </si>
  <si>
    <t>64605.000000000000000</t>
  </si>
  <si>
    <t>Census Tract 108.13, Allen County, Indiana</t>
  </si>
  <si>
    <t>1.600000000000000</t>
  </si>
  <si>
    <t>56796.000000000000000</t>
  </si>
  <si>
    <t>Census Tract 108.15, Allen County, Indiana</t>
  </si>
  <si>
    <t>85843.000000000000000</t>
  </si>
  <si>
    <t>Census Tract 108.16, Allen County, Indiana</t>
  </si>
  <si>
    <t>4.100000000000000</t>
  </si>
  <si>
    <t>78931.000000000000000</t>
  </si>
  <si>
    <t>Census Tract 108.17, Allen County, Indiana</t>
  </si>
  <si>
    <t>75727.000000000000000</t>
  </si>
  <si>
    <t>Census Tract 108.19, Allen County, Indiana</t>
  </si>
  <si>
    <t>4.900000000000000</t>
  </si>
  <si>
    <t>41435.000000000000000</t>
  </si>
  <si>
    <t>Census Tract 108.21, Allen County, Indiana</t>
  </si>
  <si>
    <t>6.700000000000000</t>
  </si>
  <si>
    <t>43750.000000000000000</t>
  </si>
  <si>
    <t>Census Tract 109, Allen County, Indiana</t>
  </si>
  <si>
    <t>9.300000000000001</t>
  </si>
  <si>
    <t>76808.000000000000000</t>
  </si>
  <si>
    <t>Census Tract 110, Allen County, Indiana</t>
  </si>
  <si>
    <t>52674.000000000000000</t>
  </si>
  <si>
    <t>Census Tract 111, Allen County, Indiana</t>
  </si>
  <si>
    <t>49943.000000000000000</t>
  </si>
  <si>
    <t>Census Tract 112.01, Allen County, Indiana</t>
  </si>
  <si>
    <t>12.699999999999999</t>
  </si>
  <si>
    <t>41250.000000000000000</t>
  </si>
  <si>
    <t>Census Tract 112.02, Allen County, Indiana</t>
  </si>
  <si>
    <t>2.400000000000000</t>
  </si>
  <si>
    <t>46480.000000000000000</t>
  </si>
  <si>
    <t>Census Tract 112.04, Allen County, Indiana</t>
  </si>
  <si>
    <t>66530.000000000000000</t>
  </si>
  <si>
    <t>Census Tract 112.05, Allen County, Indiana</t>
  </si>
  <si>
    <t>52137.000000000000000</t>
  </si>
  <si>
    <t>Census Tract 113.02, Allen County, Indiana</t>
  </si>
  <si>
    <t>11.900000000000000</t>
  </si>
  <si>
    <t>36012.000000000000000</t>
  </si>
  <si>
    <t>Census Tract 113.03, Allen County, Indiana</t>
  </si>
  <si>
    <t>30375.000000000000000</t>
  </si>
  <si>
    <t>Census Tract 113.04, Allen County, Indiana</t>
  </si>
  <si>
    <t>9.699999999999999</t>
  </si>
  <si>
    <t>46792.000000000000000</t>
  </si>
  <si>
    <t>Census Tract 115.01, Allen County, Indiana</t>
  </si>
  <si>
    <t>43194.000000000000000</t>
  </si>
  <si>
    <t>Census Tract 115.02, Allen County, Indiana</t>
  </si>
  <si>
    <t>3.600000000000000</t>
  </si>
  <si>
    <t>59022.000000000000000</t>
  </si>
  <si>
    <t>Census Tract 116.03, Allen County, Indiana</t>
  </si>
  <si>
    <t>89836.000000000000000</t>
  </si>
  <si>
    <t>Census Tract 116.04, Allen County, Indiana</t>
  </si>
  <si>
    <t>85134.000000000000000</t>
  </si>
  <si>
    <t>Census Tract 116.05, Allen County, Indiana</t>
  </si>
  <si>
    <t>3.100000000000000</t>
  </si>
  <si>
    <t>78151.000000000000000</t>
  </si>
  <si>
    <t>Census Tract 116.06, Allen County, Indiana</t>
  </si>
  <si>
    <t>3.400000000000000</t>
  </si>
  <si>
    <t>87500.000000000000000</t>
  </si>
  <si>
    <t>Census Tract 116.07, Allen County, Indiana</t>
  </si>
  <si>
    <t>1.500000000000000</t>
  </si>
  <si>
    <t>76520.000000000000000</t>
  </si>
  <si>
    <t>Census Tract 116.08, Allen County, Indiana</t>
  </si>
  <si>
    <t>107177.000000000000000</t>
  </si>
  <si>
    <t>Census Tract 116.09, Allen County, Indiana</t>
  </si>
  <si>
    <t>133466.000000000000000</t>
  </si>
  <si>
    <t>Census Tract 117.01, Allen County, Indiana</t>
  </si>
  <si>
    <t>91319.000000000000000</t>
  </si>
  <si>
    <t>Census Tract 117.02, Allen County, Indiana</t>
  </si>
  <si>
    <t>1.400000000000000</t>
  </si>
  <si>
    <t>62599.000000000000000</t>
  </si>
  <si>
    <t>Census Tract 118.01, Allen County, Indiana</t>
  </si>
  <si>
    <t>1.800000000000000</t>
  </si>
  <si>
    <t>62708.000000000000000</t>
  </si>
  <si>
    <t>Census Tract 118.02, Allen County, Indiana</t>
  </si>
  <si>
    <t>57885.000000000000000</t>
  </si>
  <si>
    <t>Census Tract 119, Allen County, Indiana</t>
  </si>
  <si>
    <t>48811.000000000000000</t>
  </si>
  <si>
    <t>Census Tract 9800.01, Allen County, Indiana</t>
  </si>
  <si>
    <t>4552.500000000000000</t>
  </si>
  <si>
    <t>Census Tract 9800.02, Allen County, Indiana</t>
  </si>
  <si>
    <t>Census Tract 101, Bartholomew County, Indiana</t>
  </si>
  <si>
    <t>45400.000000000000000</t>
  </si>
  <si>
    <t>Census Tract 102, Bartholomew County, Indiana</t>
  </si>
  <si>
    <t>5.300000000000000</t>
  </si>
  <si>
    <t>62639.000000000000000</t>
  </si>
  <si>
    <t>Census Tract 103, Bartholomew County, Indiana</t>
  </si>
  <si>
    <t>106004.000000000000000</t>
  </si>
  <si>
    <t>Census Tract 104, Bartholomew County, Indiana</t>
  </si>
  <si>
    <t>73529.000000000000000</t>
  </si>
  <si>
    <t>Census Tract 105, Bartholomew County, Indiana</t>
  </si>
  <si>
    <t>6.500000000000000</t>
  </si>
  <si>
    <t>65043.000000000000000</t>
  </si>
  <si>
    <t>Census Tract 106, Bartholomew County, Indiana</t>
  </si>
  <si>
    <t>47037.000000000000000</t>
  </si>
  <si>
    <t>Census Tract 107, Bartholomew County, Indiana</t>
  </si>
  <si>
    <t>11.600000000000000</t>
  </si>
  <si>
    <t>53447.000000000000000</t>
  </si>
  <si>
    <t>Census Tract 108, Bartholomew County, Indiana</t>
  </si>
  <si>
    <t>46783.000000000000000</t>
  </si>
  <si>
    <t>Census Tract 109, Bartholomew County, Indiana</t>
  </si>
  <si>
    <t>108378.000000000000000</t>
  </si>
  <si>
    <t>Census Tract 110, Bartholomew County, Indiana</t>
  </si>
  <si>
    <t>2.000000000000000</t>
  </si>
  <si>
    <t>75677.000000000000000</t>
  </si>
  <si>
    <t>Census Tract 111.01, Bartholomew County, Indiana</t>
  </si>
  <si>
    <t>4.500000000000000</t>
  </si>
  <si>
    <t>50878.000000000000000</t>
  </si>
  <si>
    <t>Census Tract 111.02, Bartholomew County, Indiana</t>
  </si>
  <si>
    <t>5.200000000000000</t>
  </si>
  <si>
    <t>69940.000000000000000</t>
  </si>
  <si>
    <t>Census Tract 112, Bartholomew County, Indiana</t>
  </si>
  <si>
    <t>1.900000000000000</t>
  </si>
  <si>
    <t>63910.000000000000000</t>
  </si>
  <si>
    <t>Census Tract 113, Bartholomew County, Indiana</t>
  </si>
  <si>
    <t>76193.000000000000000</t>
  </si>
  <si>
    <t>Census Tract 114, Bartholomew County, Indiana</t>
  </si>
  <si>
    <t>57588.000000000000000</t>
  </si>
  <si>
    <t>Census Tract 115, Bartholomew County, Indiana</t>
  </si>
  <si>
    <t>75667.000000000000000</t>
  </si>
  <si>
    <t>Census Tract 1001, Benton County, Indiana</t>
  </si>
  <si>
    <t>55199.000000000000000</t>
  </si>
  <si>
    <t>Census Tract 1002, Benton County, Indiana</t>
  </si>
  <si>
    <t>4.800000000000000</t>
  </si>
  <si>
    <t>42625.000000000000000</t>
  </si>
  <si>
    <t>Census Tract 1003, Benton County, Indiana</t>
  </si>
  <si>
    <t>60250.000000000000000</t>
  </si>
  <si>
    <t>Census Tract 9751, Blackford County, Indiana</t>
  </si>
  <si>
    <t>7.400000000000000</t>
  </si>
  <si>
    <t>51367.000000000000000</t>
  </si>
  <si>
    <t>Census Tract 9752, Blackford County, Indiana</t>
  </si>
  <si>
    <t>16.500000000000000</t>
  </si>
  <si>
    <t>34947.000000000000000</t>
  </si>
  <si>
    <t>Census Tract 9753, Blackford County, Indiana</t>
  </si>
  <si>
    <t>17.300000000000001</t>
  </si>
  <si>
    <t>33356.000000000000000</t>
  </si>
  <si>
    <t>Census Tract 9754, Blackford County, Indiana</t>
  </si>
  <si>
    <t>2.500000000000000</t>
  </si>
  <si>
    <t>59231.000000000000000</t>
  </si>
  <si>
    <t>Census Tract 8101, Boone County, Indiana</t>
  </si>
  <si>
    <t>72570.000000000000000</t>
  </si>
  <si>
    <t>Census Tract 8102, Boone County, Indiana</t>
  </si>
  <si>
    <t>82219.000000000000000</t>
  </si>
  <si>
    <t>Census Tract 8103, Boone County, Indiana</t>
  </si>
  <si>
    <t>5.800000000000000</t>
  </si>
  <si>
    <t>90929.000000000000000</t>
  </si>
  <si>
    <t>Census Tract 8104, Boone County, Indiana</t>
  </si>
  <si>
    <t>54760.000000000000000</t>
  </si>
  <si>
    <t>Census Tract 8105, Boone County, Indiana</t>
  </si>
  <si>
    <t>49541.000000000000000</t>
  </si>
  <si>
    <t>Census Tract 8106.01, Boone County, Indiana</t>
  </si>
  <si>
    <t>105961.000000000000000</t>
  </si>
  <si>
    <t>Census Tract 8106.04, Boone County, Indiana</t>
  </si>
  <si>
    <t>177232.000000000000000</t>
  </si>
  <si>
    <t>Census Tract 8106.05, Boone County, Indiana</t>
  </si>
  <si>
    <t>8.400000000000000</t>
  </si>
  <si>
    <t>88719.000000000000000</t>
  </si>
  <si>
    <t>Census Tract 8106.06, Boone County, Indiana</t>
  </si>
  <si>
    <t>161196.000000000000000</t>
  </si>
  <si>
    <t>Census Tract 8106.07, Boone County, Indiana</t>
  </si>
  <si>
    <t>106935.000000000000000</t>
  </si>
  <si>
    <t>Census Tract 8107, Boone County, Indiana</t>
  </si>
  <si>
    <t>58295.000000000000000</t>
  </si>
  <si>
    <t>Census Tract 9746, Brown County, Indiana</t>
  </si>
  <si>
    <t>86520.000000000000000</t>
  </si>
  <si>
    <t>Census Tract 9747, Brown County, Indiana</t>
  </si>
  <si>
    <t>58178.000000000000000</t>
  </si>
  <si>
    <t>Census Tract 9748, Brown County, Indiana</t>
  </si>
  <si>
    <t>68214.000000000000000</t>
  </si>
  <si>
    <t>Census Tract 9749.01, Brown County, Indiana</t>
  </si>
  <si>
    <t>57083.000000000000000</t>
  </si>
  <si>
    <t>Census Tract 9749.02, Brown County, Indiana</t>
  </si>
  <si>
    <t>63091.000000000000000</t>
  </si>
  <si>
    <t>Census Tract 9593, Carroll County, Indiana</t>
  </si>
  <si>
    <t>5.700000000000000</t>
  </si>
  <si>
    <t>58948.000000000000000</t>
  </si>
  <si>
    <t>Census Tract 9594, Carroll County, Indiana</t>
  </si>
  <si>
    <t>49216.000000000000000</t>
  </si>
  <si>
    <t>Census Tract 9595, Carroll County, Indiana</t>
  </si>
  <si>
    <t>64107.000000000000000</t>
  </si>
  <si>
    <t>Census Tract 9596, Carroll County, Indiana</t>
  </si>
  <si>
    <t>47461.000000000000000</t>
  </si>
  <si>
    <t>Census Tract 9597, Carroll County, Indiana</t>
  </si>
  <si>
    <t>4.000000000000000</t>
  </si>
  <si>
    <t>58000.000000000000000</t>
  </si>
  <si>
    <t>Census Tract 9598, Carroll County, Indiana</t>
  </si>
  <si>
    <t>47319.000000000000000</t>
  </si>
  <si>
    <t>Census Tract 9599, Carroll County, Indiana</t>
  </si>
  <si>
    <t>59647.000000000000000</t>
  </si>
  <si>
    <t>Census Tract 9509, Cass County, Indiana</t>
  </si>
  <si>
    <t>4.300000000000000</t>
  </si>
  <si>
    <t>50750.000000000000000</t>
  </si>
  <si>
    <t>Census Tract 9510, Cass County, Indiana</t>
  </si>
  <si>
    <t>69545.000000000000000</t>
  </si>
  <si>
    <t>Census Tract 9511, Cass County, Indiana</t>
  </si>
  <si>
    <t>54442.000000000000000</t>
  </si>
  <si>
    <t>Census Tract 9512, Cass County, Indiana</t>
  </si>
  <si>
    <t>8.100000000000000</t>
  </si>
  <si>
    <t>47939.000000000000000</t>
  </si>
  <si>
    <t>Census Tract 9513, Cass County, Indiana</t>
  </si>
  <si>
    <t>38912.000000000000000</t>
  </si>
  <si>
    <t>Census Tract 9514, Cass County, Indiana</t>
  </si>
  <si>
    <t>43696.000000000000000</t>
  </si>
  <si>
    <t>Census Tract 9515, Cass County, Indiana</t>
  </si>
  <si>
    <t>39813.000000000000000</t>
  </si>
  <si>
    <t>Census Tract 9516, Cass County, Indiana</t>
  </si>
  <si>
    <t>33563.000000000000000</t>
  </si>
  <si>
    <t>Census Tract 9517, Cass County, Indiana</t>
  </si>
  <si>
    <t>66349.000000000000000</t>
  </si>
  <si>
    <t>Census Tract 9518, Cass County, Indiana</t>
  </si>
  <si>
    <t>63920.000000000000000</t>
  </si>
  <si>
    <t>Census Tract 9519, Cass County, Indiana</t>
  </si>
  <si>
    <t>3.500000000000000</t>
  </si>
  <si>
    <t>57828.000000000000000</t>
  </si>
  <si>
    <t>Census Tract 501, Clark County, Indiana</t>
  </si>
  <si>
    <t>17.800000000000001</t>
  </si>
  <si>
    <t>40000.000000000000000</t>
  </si>
  <si>
    <t>Census Tract 502, Clark County, Indiana</t>
  </si>
  <si>
    <t>45009.000000000000000</t>
  </si>
  <si>
    <t>Census Tract 503.03, Clark County, Indiana</t>
  </si>
  <si>
    <t>42917.000000000000000</t>
  </si>
  <si>
    <t>Census Tract 503.04, Clark County, Indiana</t>
  </si>
  <si>
    <t>7.100000000000000</t>
  </si>
  <si>
    <t>50561.000000000000000</t>
  </si>
  <si>
    <t>Census Tract 503.05, Clark County, Indiana</t>
  </si>
  <si>
    <t>65313.000000000000000</t>
  </si>
  <si>
    <t>Census Tract 503.06, Clark County, Indiana</t>
  </si>
  <si>
    <t>9.000000000000000</t>
  </si>
  <si>
    <t>53467.000000000000000</t>
  </si>
  <si>
    <t>Census Tract 504.01, Clark County, Indiana</t>
  </si>
  <si>
    <t>52643.000000000000000</t>
  </si>
  <si>
    <t>Census Tract 504.03, Clark County, Indiana</t>
  </si>
  <si>
    <t>38464.000000000000000</t>
  </si>
  <si>
    <t>Census Tract 504.04, Clark County, Indiana</t>
  </si>
  <si>
    <t>55417.000000000000000</t>
  </si>
  <si>
    <t>Census Tract 505.03, Clark County, Indiana</t>
  </si>
  <si>
    <t>40333.000000000000000</t>
  </si>
  <si>
    <t>Census Tract 505.04, Clark County, Indiana</t>
  </si>
  <si>
    <t>29.000000000000000</t>
  </si>
  <si>
    <t>31875.000000000000000</t>
  </si>
  <si>
    <t>Census Tract 505.05, Clark County, Indiana</t>
  </si>
  <si>
    <t>47500.000000000000000</t>
  </si>
  <si>
    <t>Census Tract 506.03, Clark County, Indiana</t>
  </si>
  <si>
    <t>55336.000000000000000</t>
  </si>
  <si>
    <t>Census Tract 506.04, Clark County, Indiana</t>
  </si>
  <si>
    <t>70972.000000000000000</t>
  </si>
  <si>
    <t>Census Tract 506.05, Clark County, Indiana</t>
  </si>
  <si>
    <t>61729.000000000000000</t>
  </si>
  <si>
    <t>Census Tract 506.06, Clark County, Indiana</t>
  </si>
  <si>
    <t>70608.000000000000000</t>
  </si>
  <si>
    <t>Census Tract 507.03, Clark County, Indiana</t>
  </si>
  <si>
    <t>54349.000000000000000</t>
  </si>
  <si>
    <t>Census Tract 507.04, Clark County, Indiana</t>
  </si>
  <si>
    <t>77813.000000000000000</t>
  </si>
  <si>
    <t>Census Tract 507.05, Clark County, Indiana</t>
  </si>
  <si>
    <t>1.300000000000000</t>
  </si>
  <si>
    <t>61575.000000000000000</t>
  </si>
  <si>
    <t>Census Tract 507.06, Clark County, Indiana</t>
  </si>
  <si>
    <t>103458.000000000000000</t>
  </si>
  <si>
    <t>Census Tract 508.01, Clark County, Indiana</t>
  </si>
  <si>
    <t>90647.000000000000000</t>
  </si>
  <si>
    <t>Census Tract 508.03, Clark County, Indiana</t>
  </si>
  <si>
    <t>91080.000000000000000</t>
  </si>
  <si>
    <t>Census Tract 508.04, Clark County, Indiana</t>
  </si>
  <si>
    <t>72140.000000000000000</t>
  </si>
  <si>
    <t>Census Tract 509.02, Clark County, Indiana</t>
  </si>
  <si>
    <t>63243.000000000000000</t>
  </si>
  <si>
    <t>Census Tract 509.03, Clark County, Indiana</t>
  </si>
  <si>
    <t>49813.000000000000000</t>
  </si>
  <si>
    <t>Census Tract 509.04, Clark County, Indiana</t>
  </si>
  <si>
    <t>80686.000000000000000</t>
  </si>
  <si>
    <t>Census Tract 510, Clark County, Indiana</t>
  </si>
  <si>
    <t>51397.000000000000000</t>
  </si>
  <si>
    <t>Census Tract 401, Clay County, Indiana</t>
  </si>
  <si>
    <t>6.000000000000000</t>
  </si>
  <si>
    <t>52595.000000000000000</t>
  </si>
  <si>
    <t>Census Tract 402, Clay County, Indiana</t>
  </si>
  <si>
    <t>50790.000000000000000</t>
  </si>
  <si>
    <t>Census Tract 403, Clay County, Indiana</t>
  </si>
  <si>
    <t>70303.000000000000000</t>
  </si>
  <si>
    <t>Census Tract 404, Clay County, Indiana</t>
  </si>
  <si>
    <t>64679.000000000000000</t>
  </si>
  <si>
    <t>Census Tract 405, Clay County, Indiana</t>
  </si>
  <si>
    <t>75362.000000000000000</t>
  </si>
  <si>
    <t>Census Tract 406, Clay County, Indiana</t>
  </si>
  <si>
    <t>58356.000000000000000</t>
  </si>
  <si>
    <t>Census Tract 9501, Clinton County, Indiana</t>
  </si>
  <si>
    <t>61875.000000000000000</t>
  </si>
  <si>
    <t>Census Tract 9502, Clinton County, Indiana</t>
  </si>
  <si>
    <t>66378.000000000000000</t>
  </si>
  <si>
    <t>Census Tract 9503, Clinton County, Indiana</t>
  </si>
  <si>
    <t>5.900000000000000</t>
  </si>
  <si>
    <t>64681.000000000000000</t>
  </si>
  <si>
    <t>Census Tract 9504, Clinton County, Indiana</t>
  </si>
  <si>
    <t>64432.000000000000000</t>
  </si>
  <si>
    <t>Census Tract 9505, Clinton County, Indiana</t>
  </si>
  <si>
    <t>41230.000000000000000</t>
  </si>
  <si>
    <t>Census Tract 9506, Clinton County, Indiana</t>
  </si>
  <si>
    <t>38750.000000000000000</t>
  </si>
  <si>
    <t>Census Tract 9507, Clinton County, Indiana</t>
  </si>
  <si>
    <t>14.000000000000000</t>
  </si>
  <si>
    <t>48875.000000000000000</t>
  </si>
  <si>
    <t>Census Tract 9508, Clinton County, Indiana</t>
  </si>
  <si>
    <t>32420.000000000000000</t>
  </si>
  <si>
    <t>Census Tract 9519, Crawford County, Indiana</t>
  </si>
  <si>
    <t>42316.000000000000000</t>
  </si>
  <si>
    <t>Census Tract 9520, Crawford County, Indiana</t>
  </si>
  <si>
    <t>39839.000000000000000</t>
  </si>
  <si>
    <t>Census Tract 9521, Crawford County, Indiana</t>
  </si>
  <si>
    <t>44750.000000000000000</t>
  </si>
  <si>
    <t>Census Tract 9543, Daviess County, Indiana</t>
  </si>
  <si>
    <t>9.199999999999999</t>
  </si>
  <si>
    <t>53618.000000000000000</t>
  </si>
  <si>
    <t>Census Tract 9544, Daviess County, Indiana</t>
  </si>
  <si>
    <t>7.300000000000000</t>
  </si>
  <si>
    <t>63333.000000000000000</t>
  </si>
  <si>
    <t>Census Tract 9545.01, Daviess County, Indiana</t>
  </si>
  <si>
    <t>59.700000000000003</t>
  </si>
  <si>
    <t>66875.000000000000000</t>
  </si>
  <si>
    <t>Census Tract 9545.02, Daviess County, Indiana</t>
  </si>
  <si>
    <t>66190.000000000000000</t>
  </si>
  <si>
    <t>Census Tract 9546, Daviess County, Indiana</t>
  </si>
  <si>
    <t>60149.000000000000000</t>
  </si>
  <si>
    <t>Census Tract 9547, Daviess County, Indiana</t>
  </si>
  <si>
    <t>30357.000000000000000</t>
  </si>
  <si>
    <t>Census Tract 9548, Daviess County, Indiana</t>
  </si>
  <si>
    <t>13.699999999999999</t>
  </si>
  <si>
    <t>41069.000000000000000</t>
  </si>
  <si>
    <t>Census Tract 9549, Daviess County, Indiana</t>
  </si>
  <si>
    <t>12.600000000000000</t>
  </si>
  <si>
    <t>51694.000000000000000</t>
  </si>
  <si>
    <t>Census Tract 801.01, Dearborn County, Indiana</t>
  </si>
  <si>
    <t>82333.000000000000000</t>
  </si>
  <si>
    <t>Census Tract 801.03, Dearborn County, Indiana</t>
  </si>
  <si>
    <t>96591.000000000000000</t>
  </si>
  <si>
    <t>Census Tract 801.04, Dearborn County, Indiana</t>
  </si>
  <si>
    <t>89595.000000000000000</t>
  </si>
  <si>
    <t>Census Tract 802.01, Dearborn County, Indiana</t>
  </si>
  <si>
    <t>95536.000000000000000</t>
  </si>
  <si>
    <t>Census Tract 802.03, Dearborn County, Indiana</t>
  </si>
  <si>
    <t>79340.000000000000000</t>
  </si>
  <si>
    <t>Census Tract 802.04, Dearborn County, Indiana</t>
  </si>
  <si>
    <t>70728.000000000000000</t>
  </si>
  <si>
    <t>Census Tract 803.01, Dearborn County, Indiana</t>
  </si>
  <si>
    <t>17.699999999999999</t>
  </si>
  <si>
    <t>Census Tract 803.02, Dearborn County, Indiana</t>
  </si>
  <si>
    <t>19.500000000000000</t>
  </si>
  <si>
    <t>22256.000000000000000</t>
  </si>
  <si>
    <t>Census Tract 804, Dearborn County, Indiana</t>
  </si>
  <si>
    <t>71082.000000000000000</t>
  </si>
  <si>
    <t>Census Tract 805, Dearborn County, Indiana</t>
  </si>
  <si>
    <t>7.700000000000000</t>
  </si>
  <si>
    <t>36556.000000000000000</t>
  </si>
  <si>
    <t>Census Tract 806.01, Dearborn County, Indiana</t>
  </si>
  <si>
    <t>61759.000000000000000</t>
  </si>
  <si>
    <t>Census Tract 806.02, Dearborn County, Indiana</t>
  </si>
  <si>
    <t>71530.000000000000000</t>
  </si>
  <si>
    <t>Census Tract 807, Dearborn County, Indiana</t>
  </si>
  <si>
    <t>70000.000000000000000</t>
  </si>
  <si>
    <t>Census Tract 9690, Decatur County, Indiana</t>
  </si>
  <si>
    <t>68550.000000000000000</t>
  </si>
  <si>
    <t>Census Tract 9691, Decatur County, Indiana</t>
  </si>
  <si>
    <t>59145.000000000000000</t>
  </si>
  <si>
    <t>Census Tract 9692, Decatur County, Indiana</t>
  </si>
  <si>
    <t>60494.000000000000000</t>
  </si>
  <si>
    <t>Census Tract 9693, Decatur County, Indiana</t>
  </si>
  <si>
    <t>3.900000000000000</t>
  </si>
  <si>
    <t>52054.000000000000000</t>
  </si>
  <si>
    <t>Census Tract 9694, Decatur County, Indiana</t>
  </si>
  <si>
    <t>63569.000000000000000</t>
  </si>
  <si>
    <t>Census Tract 9695, Decatur County, Indiana</t>
  </si>
  <si>
    <t>53827.000000000000000</t>
  </si>
  <si>
    <t>Census Tract 201, DeKalb County, Indiana</t>
  </si>
  <si>
    <t>61299.000000000000000</t>
  </si>
  <si>
    <t>Census Tract 202, DeKalb County, Indiana</t>
  </si>
  <si>
    <t>68313.000000000000000</t>
  </si>
  <si>
    <t>Census Tract 203, DeKalb County, Indiana</t>
  </si>
  <si>
    <t>67878.000000000000000</t>
  </si>
  <si>
    <t>Census Tract 204, DeKalb County, Indiana</t>
  </si>
  <si>
    <t>62160.000000000000000</t>
  </si>
  <si>
    <t>Census Tract 205, DeKalb County, Indiana</t>
  </si>
  <si>
    <t>40679.000000000000000</t>
  </si>
  <si>
    <t>Census Tract 206.01, DeKalb County, Indiana</t>
  </si>
  <si>
    <t>46447.000000000000000</t>
  </si>
  <si>
    <t>Census Tract 206.02, DeKalb County, Indiana</t>
  </si>
  <si>
    <t>54708.000000000000000</t>
  </si>
  <si>
    <t>Census Tract 207, DeKalb County, Indiana</t>
  </si>
  <si>
    <t>81802.000000000000000</t>
  </si>
  <si>
    <t>Census Tract 208, DeKalb County, Indiana</t>
  </si>
  <si>
    <t>63988.000000000000000</t>
  </si>
  <si>
    <t>Census Tract 3, Delaware County, Indiana</t>
  </si>
  <si>
    <t>22205.000000000000000</t>
  </si>
  <si>
    <t>Census Tract 4, Delaware County, Indiana</t>
  </si>
  <si>
    <t>21.399999999999999</t>
  </si>
  <si>
    <t>24643.000000000000000</t>
  </si>
  <si>
    <t>Census Tract 5, Delaware County, Indiana</t>
  </si>
  <si>
    <t>10.199999999999999</t>
  </si>
  <si>
    <t>37560.000000000000000</t>
  </si>
  <si>
    <t>Census Tract 6, Delaware County, Indiana</t>
  </si>
  <si>
    <t>43.600000000000001</t>
  </si>
  <si>
    <t>27016.000000000000000</t>
  </si>
  <si>
    <t>Census Tract 7, Delaware County, Indiana</t>
  </si>
  <si>
    <t>5.400000000000000</t>
  </si>
  <si>
    <t>21578.000000000000000</t>
  </si>
  <si>
    <t>Census Tract 8, Delaware County, Indiana</t>
  </si>
  <si>
    <t>3.300000000000000</t>
  </si>
  <si>
    <t>45536.000000000000000</t>
  </si>
  <si>
    <t>Census Tract 9.02, Delaware County, Indiana</t>
  </si>
  <si>
    <t>34.200000000000003</t>
  </si>
  <si>
    <t>8029.000000000000000</t>
  </si>
  <si>
    <t>Census Tract 9.03, Delaware County, Indiana</t>
  </si>
  <si>
    <t>28272.000000000000000</t>
  </si>
  <si>
    <t>Census Tract 9.04, Delaware County, Indiana</t>
  </si>
  <si>
    <t>67431.000000000000000</t>
  </si>
  <si>
    <t>Census Tract 10, Delaware County, Indiana</t>
  </si>
  <si>
    <t>8.900000000000000</t>
  </si>
  <si>
    <t>22117.000000000000000</t>
  </si>
  <si>
    <t>Census Tract 11, Delaware County, Indiana</t>
  </si>
  <si>
    <t>Census Tract 12, Delaware County, Indiana</t>
  </si>
  <si>
    <t>31.199999999999999</t>
  </si>
  <si>
    <t>15719.000000000000000</t>
  </si>
  <si>
    <t>Census Tract 13, Delaware County, Indiana</t>
  </si>
  <si>
    <t>35000.000000000000000</t>
  </si>
  <si>
    <t>Census Tract 14, Delaware County, Indiana</t>
  </si>
  <si>
    <t>3.200000000000000</t>
  </si>
  <si>
    <t>31903.000000000000000</t>
  </si>
  <si>
    <t>Census Tract 15, Delaware County, Indiana</t>
  </si>
  <si>
    <t>18.699999999999999</t>
  </si>
  <si>
    <t>25543.000000000000000</t>
  </si>
  <si>
    <t>Census Tract 16, Delaware County, Indiana</t>
  </si>
  <si>
    <t>22.699999999999999</t>
  </si>
  <si>
    <t>33583.000000000000000</t>
  </si>
  <si>
    <t>Census Tract 17, Delaware County, Indiana</t>
  </si>
  <si>
    <t>30221.000000000000000</t>
  </si>
  <si>
    <t>Census Tract 20, Delaware County, Indiana</t>
  </si>
  <si>
    <t>11.100000000000000</t>
  </si>
  <si>
    <t>41662.000000000000000</t>
  </si>
  <si>
    <t>Census Tract 21, Delaware County, Indiana</t>
  </si>
  <si>
    <t>34904.000000000000000</t>
  </si>
  <si>
    <t>Census Tract 22.01, Delaware County, Indiana</t>
  </si>
  <si>
    <t>Census Tract 22.02, Delaware County, Indiana</t>
  </si>
  <si>
    <t>15.699999999999999</t>
  </si>
  <si>
    <t>53967.000000000000000</t>
  </si>
  <si>
    <t>Census Tract 23.01, Delaware County, Indiana</t>
  </si>
  <si>
    <t>69375.000000000000000</t>
  </si>
  <si>
    <t>Census Tract 23.02, Delaware County, Indiana</t>
  </si>
  <si>
    <t>61498.000000000000000</t>
  </si>
  <si>
    <t>Census Tract 24.01, Delaware County, Indiana</t>
  </si>
  <si>
    <t>50186.000000000000000</t>
  </si>
  <si>
    <t>Census Tract 24.03, Delaware County, Indiana</t>
  </si>
  <si>
    <t>94531.000000000000000</t>
  </si>
  <si>
    <t>Census Tract 24.04, Delaware County, Indiana</t>
  </si>
  <si>
    <t>59020.000000000000000</t>
  </si>
  <si>
    <t>Census Tract 25.01, Delaware County, Indiana</t>
  </si>
  <si>
    <t>38929.000000000000000</t>
  </si>
  <si>
    <t>Census Tract 25.02, Delaware County, Indiana</t>
  </si>
  <si>
    <t>6.600000000000000</t>
  </si>
  <si>
    <t>71595.000000000000000</t>
  </si>
  <si>
    <t>Census Tract 26.02, Delaware County, Indiana</t>
  </si>
  <si>
    <t>55192.000000000000000</t>
  </si>
  <si>
    <t>Census Tract 26.03, Delaware County, Indiana</t>
  </si>
  <si>
    <t>66898.000000000000000</t>
  </si>
  <si>
    <t>Census Tract 26.04, Delaware County, Indiana</t>
  </si>
  <si>
    <t>69575.000000000000000</t>
  </si>
  <si>
    <t>Census Tract 27, Delaware County, Indiana</t>
  </si>
  <si>
    <t>51301.000000000000000</t>
  </si>
  <si>
    <t>Census Tract 28, Delaware County, Indiana</t>
  </si>
  <si>
    <t>26313.000000000000000</t>
  </si>
  <si>
    <t>Census Tract 29, Delaware County, Indiana</t>
  </si>
  <si>
    <t>60263.000000000000000</t>
  </si>
  <si>
    <t>Census Tract 9532, Dubois County, Indiana</t>
  </si>
  <si>
    <t>85948.000000000000000</t>
  </si>
  <si>
    <t>Census Tract 9533.01, Dubois County, Indiana</t>
  </si>
  <si>
    <t>42674.000000000000000</t>
  </si>
  <si>
    <t>Census Tract 9533.02, Dubois County, Indiana</t>
  </si>
  <si>
    <t>62238.000000000000000</t>
  </si>
  <si>
    <t>Census Tract 9534, Dubois County, Indiana</t>
  </si>
  <si>
    <t>8.800000000000001</t>
  </si>
  <si>
    <t>55757.000000000000000</t>
  </si>
  <si>
    <t>Census Tract 9535, Dubois County, Indiana</t>
  </si>
  <si>
    <t>67750.000000000000000</t>
  </si>
  <si>
    <t>Census Tract 9536, Dubois County, Indiana</t>
  </si>
  <si>
    <t>Census Tract 9537.01, Dubois County, Indiana</t>
  </si>
  <si>
    <t>58650.000000000000000</t>
  </si>
  <si>
    <t>Census Tract 9537.02, Dubois County, Indiana</t>
  </si>
  <si>
    <t>78882.000000000000000</t>
  </si>
  <si>
    <t>Census Tract 9538, Dubois County, Indiana</t>
  </si>
  <si>
    <t>41229.000000000000000</t>
  </si>
  <si>
    <t>Census Tract 1, Elkhart County, Indiana</t>
  </si>
  <si>
    <t>47730.000000000000000</t>
  </si>
  <si>
    <t>Census Tract 2.01, Elkhart County, Indiana</t>
  </si>
  <si>
    <t>42717.000000000000000</t>
  </si>
  <si>
    <t>Census Tract 2.02, Elkhart County, Indiana</t>
  </si>
  <si>
    <t>60229.000000000000000</t>
  </si>
  <si>
    <t>Census Tract 3.01, Elkhart County, Indiana</t>
  </si>
  <si>
    <t>5.500000000000000</t>
  </si>
  <si>
    <t>80664.000000000000000</t>
  </si>
  <si>
    <t>Census Tract 3.02, Elkhart County, Indiana</t>
  </si>
  <si>
    <t>12.900000000000000</t>
  </si>
  <si>
    <t>48155.000000000000000</t>
  </si>
  <si>
    <t>Census Tract 4, Elkhart County, Indiana</t>
  </si>
  <si>
    <t>68934.000000000000000</t>
  </si>
  <si>
    <t>Census Tract 5.01, Elkhart County, Indiana</t>
  </si>
  <si>
    <t>65421.000000000000000</t>
  </si>
  <si>
    <t>Census Tract 5.02, Elkhart County, Indiana</t>
  </si>
  <si>
    <t>47470.000000000000000</t>
  </si>
  <si>
    <t>Census Tract 6.01, Elkhart County, Indiana</t>
  </si>
  <si>
    <t>103028.000000000000000</t>
  </si>
  <si>
    <t>Census Tract 6.02, Elkhart County, Indiana</t>
  </si>
  <si>
    <t>96875.000000000000000</t>
  </si>
  <si>
    <t>Census Tract 7.01, Elkhart County, Indiana</t>
  </si>
  <si>
    <t>77188.000000000000000</t>
  </si>
  <si>
    <t>Census Tract 7.02, Elkhart County, Indiana</t>
  </si>
  <si>
    <t>15.300000000000001</t>
  </si>
  <si>
    <t>55063.000000000000000</t>
  </si>
  <si>
    <t>Census Tract 8.01, Elkhart County, Indiana</t>
  </si>
  <si>
    <t>27.100000000000001</t>
  </si>
  <si>
    <t>77228.000000000000000</t>
  </si>
  <si>
    <t>Census Tract 8.03, Elkhart County, Indiana</t>
  </si>
  <si>
    <t>6.400000000000000</t>
  </si>
  <si>
    <t>86622.000000000000000</t>
  </si>
  <si>
    <t>Census Tract 8.04, Elkhart County, Indiana</t>
  </si>
  <si>
    <t>89945.000000000000000</t>
  </si>
  <si>
    <t>Census Tract 9.01, Elkhart County, Indiana</t>
  </si>
  <si>
    <t>16.199999999999999</t>
  </si>
  <si>
    <t>84286.000000000000000</t>
  </si>
  <si>
    <t>Census Tract 9.02, Elkhart County, Indiana</t>
  </si>
  <si>
    <t>44.000000000000000</t>
  </si>
  <si>
    <t>78583.000000000000000</t>
  </si>
  <si>
    <t>Census Tract 10, Elkhart County, Indiana</t>
  </si>
  <si>
    <t>82419.000000000000000</t>
  </si>
  <si>
    <t>Census Tract 11, Elkhart County, Indiana</t>
  </si>
  <si>
    <t>19.199999999999999</t>
  </si>
  <si>
    <t>79013.000000000000000</t>
  </si>
  <si>
    <t>Census Tract 12, Elkhart County, Indiana</t>
  </si>
  <si>
    <t>54095.000000000000000</t>
  </si>
  <si>
    <t>Census Tract 13.01, Elkhart County, Indiana</t>
  </si>
  <si>
    <t>4.400000000000000</t>
  </si>
  <si>
    <t>68281.000000000000000</t>
  </si>
  <si>
    <t>Census Tract 13.02, Elkhart County, Indiana</t>
  </si>
  <si>
    <t>70098.000000000000000</t>
  </si>
  <si>
    <t>Census Tract 14.01, Elkhart County, Indiana</t>
  </si>
  <si>
    <t>64299.000000000000000</t>
  </si>
  <si>
    <t>Census Tract 14.02, Elkhart County, Indiana</t>
  </si>
  <si>
    <t>67098.000000000000000</t>
  </si>
  <si>
    <t>Census Tract 15.01, Elkhart County, Indiana</t>
  </si>
  <si>
    <t>49646.000000000000000</t>
  </si>
  <si>
    <t>Census Tract 15.02, Elkhart County, Indiana</t>
  </si>
  <si>
    <t>68209.000000000000000</t>
  </si>
  <si>
    <t>Census Tract 16.01, Elkhart County, Indiana</t>
  </si>
  <si>
    <t>42281.000000000000000</t>
  </si>
  <si>
    <t>Census Tract 16.02, Elkhart County, Indiana</t>
  </si>
  <si>
    <t>60707.000000000000000</t>
  </si>
  <si>
    <t>Census Tract 17.01, Elkhart County, Indiana</t>
  </si>
  <si>
    <t>52049.000000000000000</t>
  </si>
  <si>
    <t>Census Tract 17.02, Elkhart County, Indiana</t>
  </si>
  <si>
    <t>42847.000000000000000</t>
  </si>
  <si>
    <t>Census Tract 18.01, Elkhart County, Indiana</t>
  </si>
  <si>
    <t>61595.000000000000000</t>
  </si>
  <si>
    <t>Census Tract 18.02, Elkhart County, Indiana</t>
  </si>
  <si>
    <t>67167.000000000000000</t>
  </si>
  <si>
    <t>Census Tract 19.01, Elkhart County, Indiana</t>
  </si>
  <si>
    <t>44514.000000000000000</t>
  </si>
  <si>
    <t>Census Tract 19.02, Elkhart County, Indiana</t>
  </si>
  <si>
    <t>60867.000000000000000</t>
  </si>
  <si>
    <t>Census Tract 20.01, Elkhart County, Indiana</t>
  </si>
  <si>
    <t>4.700000000000000</t>
  </si>
  <si>
    <t>48008.000000000000000</t>
  </si>
  <si>
    <t>Census Tract 20.02, Elkhart County, Indiana</t>
  </si>
  <si>
    <t>63112.000000000000000</t>
  </si>
  <si>
    <t>Census Tract 21.01, Elkhart County, Indiana</t>
  </si>
  <si>
    <t>81012.000000000000000</t>
  </si>
  <si>
    <t>Census Tract 21.02, Elkhart County, Indiana</t>
  </si>
  <si>
    <t>38167.000000000000000</t>
  </si>
  <si>
    <t>Census Tract 22.01, Elkhart County, Indiana</t>
  </si>
  <si>
    <t>10.400000000000000</t>
  </si>
  <si>
    <t>31421.000000000000000</t>
  </si>
  <si>
    <t>Census Tract 22.02, Elkhart County, Indiana</t>
  </si>
  <si>
    <t>Census Tract 23, Elkhart County, Indiana</t>
  </si>
  <si>
    <t>17.000000000000000</t>
  </si>
  <si>
    <t>37163.000000000000000</t>
  </si>
  <si>
    <t>Census Tract 24, Elkhart County, Indiana</t>
  </si>
  <si>
    <t>45391.000000000000000</t>
  </si>
  <si>
    <t>Census Tract 26, Elkhart County, Indiana</t>
  </si>
  <si>
    <t>14.699999999999999</t>
  </si>
  <si>
    <t>31119.000000000000000</t>
  </si>
  <si>
    <t>Census Tract 27, Elkhart County, Indiana</t>
  </si>
  <si>
    <t>11.000000000000000</t>
  </si>
  <si>
    <t>36759.000000000000000</t>
  </si>
  <si>
    <t>Census Tract 29, Elkhart County, Indiana</t>
  </si>
  <si>
    <t>21.199999999999999</t>
  </si>
  <si>
    <t>32123.000000000000000</t>
  </si>
  <si>
    <t>Census Tract 9540, Fayette County, Indiana</t>
  </si>
  <si>
    <t>73493.000000000000000</t>
  </si>
  <si>
    <t>Census Tract 9541, Fayette County, Indiana</t>
  </si>
  <si>
    <t>30417.000000000000000</t>
  </si>
  <si>
    <t>Census Tract 9542, Fayette County, Indiana</t>
  </si>
  <si>
    <t>53125.000000000000000</t>
  </si>
  <si>
    <t>Census Tract 9543, Fayette County, Indiana</t>
  </si>
  <si>
    <t>52021.000000000000000</t>
  </si>
  <si>
    <t>Census Tract 9544, Fayette County, Indiana</t>
  </si>
  <si>
    <t>32647.000000000000000</t>
  </si>
  <si>
    <t>Census Tract 9545, Fayette County, Indiana</t>
  </si>
  <si>
    <t>46161.000000000000000</t>
  </si>
  <si>
    <t>Census Tract 9546, Fayette County, Indiana</t>
  </si>
  <si>
    <t>57457.000000000000000</t>
  </si>
  <si>
    <t>Census Tract 702, Floyd County, Indiana</t>
  </si>
  <si>
    <t>48026.000000000000000</t>
  </si>
  <si>
    <t>Census Tract 703.01, Floyd County, Indiana</t>
  </si>
  <si>
    <t>70100.000000000000000</t>
  </si>
  <si>
    <t>Census Tract 703.02, Floyd County, Indiana</t>
  </si>
  <si>
    <t>49965.000000000000000</t>
  </si>
  <si>
    <t>Census Tract 704, Floyd County, Indiana</t>
  </si>
  <si>
    <t>11.400000000000000</t>
  </si>
  <si>
    <t>45819.000000000000000</t>
  </si>
  <si>
    <t>Census Tract 705, Floyd County, Indiana</t>
  </si>
  <si>
    <t>23.899999999999999</t>
  </si>
  <si>
    <t>32596.000000000000000</t>
  </si>
  <si>
    <t>Census Tract 706, Floyd County, Indiana</t>
  </si>
  <si>
    <t>Census Tract 707, Floyd County, Indiana</t>
  </si>
  <si>
    <t>47776.000000000000000</t>
  </si>
  <si>
    <t>Census Tract 708.01, Floyd County, Indiana</t>
  </si>
  <si>
    <t>26.100000000000001</t>
  </si>
  <si>
    <t>16592.000000000000000</t>
  </si>
  <si>
    <t>Census Tract 708.02, Floyd County, Indiana</t>
  </si>
  <si>
    <t>52727.000000000000000</t>
  </si>
  <si>
    <t>Census Tract 709.01, Floyd County, Indiana</t>
  </si>
  <si>
    <t>62800.000000000000000</t>
  </si>
  <si>
    <t>Census Tract 709.02, Floyd County, Indiana</t>
  </si>
  <si>
    <t>19.399999999999999</t>
  </si>
  <si>
    <t>18722.000000000000000</t>
  </si>
  <si>
    <t>Census Tract 710.03, Floyd County, Indiana</t>
  </si>
  <si>
    <t>99786.000000000000000</t>
  </si>
  <si>
    <t>Census Tract 710.04, Floyd County, Indiana</t>
  </si>
  <si>
    <t>86786.000000000000000</t>
  </si>
  <si>
    <t>Census Tract 710.05, Floyd County, Indiana</t>
  </si>
  <si>
    <t>112917.000000000000000</t>
  </si>
  <si>
    <t>Census Tract 710.06, Floyd County, Indiana</t>
  </si>
  <si>
    <t>Census Tract 710.07, Floyd County, Indiana</t>
  </si>
  <si>
    <t>69150.000000000000000</t>
  </si>
  <si>
    <t>Census Tract 711.01, Floyd County, Indiana</t>
  </si>
  <si>
    <t>90728.000000000000000</t>
  </si>
  <si>
    <t>Census Tract 711.03, Floyd County, Indiana</t>
  </si>
  <si>
    <t>91647.000000000000000</t>
  </si>
  <si>
    <t>Census Tract 711.04, Floyd County, Indiana</t>
  </si>
  <si>
    <t>85577.000000000000000</t>
  </si>
  <si>
    <t>Census Tract 712, Floyd County, Indiana</t>
  </si>
  <si>
    <t>76765.000000000000000</t>
  </si>
  <si>
    <t>Census Tract 9576, Fountain County, Indiana</t>
  </si>
  <si>
    <t>53875.000000000000000</t>
  </si>
  <si>
    <t>Census Tract 9577, Fountain County, Indiana</t>
  </si>
  <si>
    <t>57883.000000000000000</t>
  </si>
  <si>
    <t>Census Tract 9578, Fountain County, Indiana</t>
  </si>
  <si>
    <t>56048.000000000000000</t>
  </si>
  <si>
    <t>Census Tract 9579, Fountain County, Indiana</t>
  </si>
  <si>
    <t>52535.000000000000000</t>
  </si>
  <si>
    <t>Census Tract 9580, Fountain County, Indiana</t>
  </si>
  <si>
    <t>Census Tract 9601, Franklin County, Indiana</t>
  </si>
  <si>
    <t>84226.000000000000000</t>
  </si>
  <si>
    <t>Census Tract 9696, Franklin County, Indiana</t>
  </si>
  <si>
    <t>2.700000000000000</t>
  </si>
  <si>
    <t>80252.000000000000000</t>
  </si>
  <si>
    <t>Census Tract 9697, Franklin County, Indiana</t>
  </si>
  <si>
    <t>17.600000000000001</t>
  </si>
  <si>
    <t>36500.000000000000000</t>
  </si>
  <si>
    <t>Census Tract 9698, Franklin County, Indiana</t>
  </si>
  <si>
    <t>78614.000000000000000</t>
  </si>
  <si>
    <t>Census Tract 9699, Franklin County, Indiana</t>
  </si>
  <si>
    <t>51488.000000000000000</t>
  </si>
  <si>
    <t>Census Tract 9530, Fulton County, Indiana</t>
  </si>
  <si>
    <t>59188.000000000000000</t>
  </si>
  <si>
    <t>Census Tract 9531, Fulton County, Indiana</t>
  </si>
  <si>
    <t>43920.000000000000000</t>
  </si>
  <si>
    <t>Census Tract 9532, Fulton County, Indiana</t>
  </si>
  <si>
    <t>54965.000000000000000</t>
  </si>
  <si>
    <t>Census Tract 9533, Fulton County, Indiana</t>
  </si>
  <si>
    <t>45655.000000000000000</t>
  </si>
  <si>
    <t>Census Tract 9534, Fulton County, Indiana</t>
  </si>
  <si>
    <t>56214.000000000000000</t>
  </si>
  <si>
    <t>Census Tract 9535, Fulton County, Indiana</t>
  </si>
  <si>
    <t>55602.000000000000000</t>
  </si>
  <si>
    <t>Census Tract 501, Gibson County, Indiana</t>
  </si>
  <si>
    <t>51370.000000000000000</t>
  </si>
  <si>
    <t>Census Tract 502.01, Gibson County, Indiana</t>
  </si>
  <si>
    <t>63387.000000000000000</t>
  </si>
  <si>
    <t>Census Tract 502.02, Gibson County, Indiana</t>
  </si>
  <si>
    <t>87536.000000000000000</t>
  </si>
  <si>
    <t>Census Tract 503, Gibson County, Indiana</t>
  </si>
  <si>
    <t>45781.000000000000000</t>
  </si>
  <si>
    <t>Census Tract 504.01, Gibson County, Indiana</t>
  </si>
  <si>
    <t>53966.000000000000000</t>
  </si>
  <si>
    <t>Census Tract 504.02, Gibson County, Indiana</t>
  </si>
  <si>
    <t>73689.000000000000000</t>
  </si>
  <si>
    <t>Census Tract 505.01, Gibson County, Indiana</t>
  </si>
  <si>
    <t>48497.000000000000000</t>
  </si>
  <si>
    <t>Census Tract 505.02, Gibson County, Indiana</t>
  </si>
  <si>
    <t>42319.000000000000000</t>
  </si>
  <si>
    <t>Census Tract 1, Grant County, Indiana</t>
  </si>
  <si>
    <t>32125.000000000000000</t>
  </si>
  <si>
    <t>Census Tract 2, Grant County, Indiana</t>
  </si>
  <si>
    <t>11.300000000000001</t>
  </si>
  <si>
    <t>30081.000000000000000</t>
  </si>
  <si>
    <t>Census Tract 4, Grant County, Indiana</t>
  </si>
  <si>
    <t>16.000000000000000</t>
  </si>
  <si>
    <t>37008.000000000000000</t>
  </si>
  <si>
    <t>Census Tract 5, Grant County, Indiana</t>
  </si>
  <si>
    <t>68514.000000000000000</t>
  </si>
  <si>
    <t>Census Tract 6, Grant County, Indiana</t>
  </si>
  <si>
    <t>40357.000000000000000</t>
  </si>
  <si>
    <t>Census Tract 7, Grant County, Indiana</t>
  </si>
  <si>
    <t>26357.000000000000000</t>
  </si>
  <si>
    <t>Census Tract 8, Grant County, Indiana</t>
  </si>
  <si>
    <t>22.899999999999999</t>
  </si>
  <si>
    <t>45292.000000000000000</t>
  </si>
  <si>
    <t>Census Tract 9, Grant County, Indiana</t>
  </si>
  <si>
    <t>7.500000000000000</t>
  </si>
  <si>
    <t>32845.000000000000000</t>
  </si>
  <si>
    <t>Census Tract 101, Grant County, Indiana</t>
  </si>
  <si>
    <t>77131.000000000000000</t>
  </si>
  <si>
    <t>Census Tract 102, Grant County, Indiana</t>
  </si>
  <si>
    <t>59299.000000000000000</t>
  </si>
  <si>
    <t>Census Tract 103, Grant County, Indiana</t>
  </si>
  <si>
    <t>46761.000000000000000</t>
  </si>
  <si>
    <t>Census Tract 104, Grant County, Indiana</t>
  </si>
  <si>
    <t>41432.000000000000000</t>
  </si>
  <si>
    <t>Census Tract 105, Grant County, Indiana</t>
  </si>
  <si>
    <t>53635.000000000000000</t>
  </si>
  <si>
    <t>Census Tract 106, Grant County, Indiana</t>
  </si>
  <si>
    <t>Census Tract 107, Grant County, Indiana</t>
  </si>
  <si>
    <t>63015.000000000000000</t>
  </si>
  <si>
    <t>Census Tract 108, Grant County, Indiana</t>
  </si>
  <si>
    <t>52035.000000000000000</t>
  </si>
  <si>
    <t>Census Tract 9547.01, Greene County, Indiana</t>
  </si>
  <si>
    <t>57429.000000000000000</t>
  </si>
  <si>
    <t>Census Tract 9547.02, Greene County, Indiana</t>
  </si>
  <si>
    <t>62614.000000000000000</t>
  </si>
  <si>
    <t>Census Tract 9548, Greene County, Indiana</t>
  </si>
  <si>
    <t>51188.000000000000000</t>
  </si>
  <si>
    <t>Census Tract 9549, Greene County, Indiana</t>
  </si>
  <si>
    <t>55691.000000000000000</t>
  </si>
  <si>
    <t>Census Tract 9550, Greene County, Indiana</t>
  </si>
  <si>
    <t>8.199999999999999</t>
  </si>
  <si>
    <t>48125.000000000000000</t>
  </si>
  <si>
    <t>Census Tract 9551, Greene County, Indiana</t>
  </si>
  <si>
    <t>34922.000000000000000</t>
  </si>
  <si>
    <t>Census Tract 9552, Greene County, Indiana</t>
  </si>
  <si>
    <t>30156.000000000000000</t>
  </si>
  <si>
    <t>Census Tract 9553, Greene County, Indiana</t>
  </si>
  <si>
    <t>56410.000000000000000</t>
  </si>
  <si>
    <t>Census Tract 9554, Greene County, Indiana</t>
  </si>
  <si>
    <t>54279.000000000000000</t>
  </si>
  <si>
    <t>Census Tract 1101.01, Hamilton County, Indiana</t>
  </si>
  <si>
    <t>73162.000000000000000</t>
  </si>
  <si>
    <t>Census Tract 1101.02, Hamilton County, Indiana</t>
  </si>
  <si>
    <t>74276.000000000000000</t>
  </si>
  <si>
    <t>Census Tract 1102.01, Hamilton County, Indiana</t>
  </si>
  <si>
    <t>Census Tract 1102.02, Hamilton County, Indiana</t>
  </si>
  <si>
    <t>64931.000000000000000</t>
  </si>
  <si>
    <t>Census Tract 1103.01, Hamilton County, Indiana</t>
  </si>
  <si>
    <t>105071.000000000000000</t>
  </si>
  <si>
    <t>Census Tract 1103.02, Hamilton County, Indiana</t>
  </si>
  <si>
    <t>93761.000000000000000</t>
  </si>
  <si>
    <t>Census Tract 1103.03, Hamilton County, Indiana</t>
  </si>
  <si>
    <t>65257.000000000000000</t>
  </si>
  <si>
    <t>Census Tract 1104.01, Hamilton County, Indiana</t>
  </si>
  <si>
    <t>66389.000000000000000</t>
  </si>
  <si>
    <t>Census Tract 1104.04, Hamilton County, Indiana</t>
  </si>
  <si>
    <t>118318.000000000000000</t>
  </si>
  <si>
    <t>Census Tract 1104.05, Hamilton County, Indiana</t>
  </si>
  <si>
    <t>74389.000000000000000</t>
  </si>
  <si>
    <t>Census Tract 1104.06, Hamilton County, Indiana</t>
  </si>
  <si>
    <t>81957.000000000000000</t>
  </si>
  <si>
    <t>Census Tract 1105.05, Hamilton County, Indiana</t>
  </si>
  <si>
    <t>103890.000000000000000</t>
  </si>
  <si>
    <t>Census Tract 1105.09, Hamilton County, Indiana</t>
  </si>
  <si>
    <t>73722.000000000000000</t>
  </si>
  <si>
    <t>Census Tract 1105.11, Hamilton County, Indiana</t>
  </si>
  <si>
    <t>106583.000000000000000</t>
  </si>
  <si>
    <t>Census Tract 1105.12, Hamilton County, Indiana</t>
  </si>
  <si>
    <t>76161.000000000000000</t>
  </si>
  <si>
    <t>Census Tract 1105.13, Hamilton County, Indiana</t>
  </si>
  <si>
    <t>91042.000000000000000</t>
  </si>
  <si>
    <t>Census Tract 1105.14, Hamilton County, Indiana</t>
  </si>
  <si>
    <t>100042.000000000000000</t>
  </si>
  <si>
    <t>Census Tract 1105.15, Hamilton County, Indiana</t>
  </si>
  <si>
    <t>125729.000000000000000</t>
  </si>
  <si>
    <t>Census Tract 1105.16, Hamilton County, Indiana</t>
  </si>
  <si>
    <t>88814.000000000000000</t>
  </si>
  <si>
    <t>Census Tract 1105.17, Hamilton County, Indiana</t>
  </si>
  <si>
    <t>70072.000000000000000</t>
  </si>
  <si>
    <t>Census Tract 1105.18, Hamilton County, Indiana</t>
  </si>
  <si>
    <t>87466.000000000000000</t>
  </si>
  <si>
    <t>Census Tract 1106, Hamilton County, Indiana</t>
  </si>
  <si>
    <t>8.699999999999999</t>
  </si>
  <si>
    <t>54281.000000000000000</t>
  </si>
  <si>
    <t>Census Tract 1107, Hamilton County, Indiana</t>
  </si>
  <si>
    <t>7.200000000000000</t>
  </si>
  <si>
    <t>Census Tract 1108.05, Hamilton County, Indiana</t>
  </si>
  <si>
    <t>145610.000000000000000</t>
  </si>
  <si>
    <t>Census Tract 1108.07, Hamilton County, Indiana</t>
  </si>
  <si>
    <t>94503.000000000000000</t>
  </si>
  <si>
    <t>Census Tract 1108.10, Hamilton County, Indiana</t>
  </si>
  <si>
    <t>69574.000000000000000</t>
  </si>
  <si>
    <t>Census Tract 1108.11, Hamilton County, Indiana</t>
  </si>
  <si>
    <t>81570.000000000000000</t>
  </si>
  <si>
    <t>Census Tract 1108.12, Hamilton County, Indiana</t>
  </si>
  <si>
    <t>86588.000000000000000</t>
  </si>
  <si>
    <t>Census Tract 1108.13, Hamilton County, Indiana</t>
  </si>
  <si>
    <t>176859.000000000000000</t>
  </si>
  <si>
    <t>Census Tract 1108.14, Hamilton County, Indiana</t>
  </si>
  <si>
    <t>116660.000000000000000</t>
  </si>
  <si>
    <t>Census Tract 1108.15, Hamilton County, Indiana</t>
  </si>
  <si>
    <t>111919.000000000000000</t>
  </si>
  <si>
    <t>Census Tract 1108.16, Hamilton County, Indiana</t>
  </si>
  <si>
    <t>72094.000000000000000</t>
  </si>
  <si>
    <t>Census Tract 1108.17, Hamilton County, Indiana</t>
  </si>
  <si>
    <t>119643.000000000000000</t>
  </si>
  <si>
    <t>Census Tract 1108.18, Hamilton County, Indiana</t>
  </si>
  <si>
    <t>110514.000000000000000</t>
  </si>
  <si>
    <t>Census Tract 1108.19, Hamilton County, Indiana</t>
  </si>
  <si>
    <t>149211.000000000000000</t>
  </si>
  <si>
    <t>Census Tract 1108.20, Hamilton County, Indiana</t>
  </si>
  <si>
    <t>73402.000000000000000</t>
  </si>
  <si>
    <t>Census Tract 1108.21, Hamilton County, Indiana</t>
  </si>
  <si>
    <t>116506.000000000000000</t>
  </si>
  <si>
    <t>Census Tract 1108.22, Hamilton County, Indiana</t>
  </si>
  <si>
    <t>157556.000000000000000</t>
  </si>
  <si>
    <t>Census Tract 1109.04, Hamilton County, Indiana</t>
  </si>
  <si>
    <t>163702.000000000000000</t>
  </si>
  <si>
    <t>Census Tract 1109.05, Hamilton County, Indiana</t>
  </si>
  <si>
    <t>68038.000000000000000</t>
  </si>
  <si>
    <t>Census Tract 1109.06, Hamilton County, Indiana</t>
  </si>
  <si>
    <t>123811.000000000000000</t>
  </si>
  <si>
    <t>Census Tract 1109.07, Hamilton County, Indiana</t>
  </si>
  <si>
    <t>156595.000000000000000</t>
  </si>
  <si>
    <t>Census Tract 1109.09, Hamilton County, Indiana</t>
  </si>
  <si>
    <t>187674.000000000000000</t>
  </si>
  <si>
    <t>Census Tract 1109.10, Hamilton County, Indiana</t>
  </si>
  <si>
    <t>179244.000000000000000</t>
  </si>
  <si>
    <t>Census Tract 1109.11, Hamilton County, Indiana</t>
  </si>
  <si>
    <t>141400.000000000000000</t>
  </si>
  <si>
    <t>Census Tract 1109.12, Hamilton County, Indiana</t>
  </si>
  <si>
    <t>151260.000000000000000</t>
  </si>
  <si>
    <t>Census Tract 1110.03, Hamilton County, Indiana</t>
  </si>
  <si>
    <t>122727.000000000000000</t>
  </si>
  <si>
    <t>Census Tract 1110.04, Hamilton County, Indiana</t>
  </si>
  <si>
    <t>112619.000000000000000</t>
  </si>
  <si>
    <t>Census Tract 1110.06, Hamilton County, Indiana</t>
  </si>
  <si>
    <t>77928.000000000000000</t>
  </si>
  <si>
    <t>Census Tract 1110.07, Hamilton County, Indiana</t>
  </si>
  <si>
    <t>71250.000000000000000</t>
  </si>
  <si>
    <t>Census Tract 1110.09, Hamilton County, Indiana</t>
  </si>
  <si>
    <t>189828.000000000000000</t>
  </si>
  <si>
    <t>Census Tract 1110.10, Hamilton County, Indiana</t>
  </si>
  <si>
    <t>198355.000000000000000</t>
  </si>
  <si>
    <t>Census Tract 1110.11, Hamilton County, Indiana</t>
  </si>
  <si>
    <t>62285.000000000000000</t>
  </si>
  <si>
    <t>Census Tract 1110.12, Hamilton County, Indiana</t>
  </si>
  <si>
    <t>17.399999999999999</t>
  </si>
  <si>
    <t>64983.000000000000000</t>
  </si>
  <si>
    <t>Census Tract 1111.01, Hamilton County, Indiana</t>
  </si>
  <si>
    <t>103207.000000000000000</t>
  </si>
  <si>
    <t>Census Tract 1111.03, Hamilton County, Indiana</t>
  </si>
  <si>
    <t>173125.000000000000000</t>
  </si>
  <si>
    <t>Census Tract 1111.04, Hamilton County, Indiana</t>
  </si>
  <si>
    <t>71859.000000000000000</t>
  </si>
  <si>
    <t>Census Tract 4101, Hancock County, Indiana</t>
  </si>
  <si>
    <t>70357.000000000000000</t>
  </si>
  <si>
    <t>Census Tract 4102.01, Hancock County, Indiana</t>
  </si>
  <si>
    <t>92830.000000000000000</t>
  </si>
  <si>
    <t>Census Tract 4102.02, Hancock County, Indiana</t>
  </si>
  <si>
    <t>6.200000000000000</t>
  </si>
  <si>
    <t>64718.000000000000000</t>
  </si>
  <si>
    <t>Census Tract 4103.01, Hancock County, Indiana</t>
  </si>
  <si>
    <t>69399.000000000000000</t>
  </si>
  <si>
    <t>Census Tract 4103.02, Hancock County, Indiana</t>
  </si>
  <si>
    <t>Census Tract 4104.01, Hancock County, Indiana</t>
  </si>
  <si>
    <t>14.900000000000000</t>
  </si>
  <si>
    <t>42585.000000000000000</t>
  </si>
  <si>
    <t>Census Tract 4104.02, Hancock County, Indiana</t>
  </si>
  <si>
    <t>66910.000000000000000</t>
  </si>
  <si>
    <t>Census Tract 4105, Hancock County, Indiana</t>
  </si>
  <si>
    <t>52500.000000000000000</t>
  </si>
  <si>
    <t>Census Tract 4106, Hancock County, Indiana</t>
  </si>
  <si>
    <t>57544.000000000000000</t>
  </si>
  <si>
    <t>Census Tract 4107, Hancock County, Indiana</t>
  </si>
  <si>
    <t>100402.000000000000000</t>
  </si>
  <si>
    <t>Census Tract 4108.01, Hancock County, Indiana</t>
  </si>
  <si>
    <t>76290.000000000000000</t>
  </si>
  <si>
    <t>Census Tract 4108.02, Hancock County, Indiana</t>
  </si>
  <si>
    <t>112135.000000000000000</t>
  </si>
  <si>
    <t>Census Tract 4109.01, Hancock County, Indiana</t>
  </si>
  <si>
    <t>78155.000000000000000</t>
  </si>
  <si>
    <t>Census Tract 4109.02, Hancock County, Indiana</t>
  </si>
  <si>
    <t>89167.000000000000000</t>
  </si>
  <si>
    <t>Census Tract 4110, Hancock County, Indiana</t>
  </si>
  <si>
    <t>76478.000000000000000</t>
  </si>
  <si>
    <t>Census Tract 601, Harrison County, Indiana</t>
  </si>
  <si>
    <t>53795.000000000000000</t>
  </si>
  <si>
    <t>Census Tract 602.01, Harrison County, Indiana</t>
  </si>
  <si>
    <t>68043.000000000000000</t>
  </si>
  <si>
    <t>Census Tract 602.02, Harrison County, Indiana</t>
  </si>
  <si>
    <t>8.000000000000000</t>
  </si>
  <si>
    <t>45150.000000000000000</t>
  </si>
  <si>
    <t>Census Tract 603, Harrison County, Indiana</t>
  </si>
  <si>
    <t>53365.000000000000000</t>
  </si>
  <si>
    <t>Census Tract 604.01, Harrison County, Indiana</t>
  </si>
  <si>
    <t>57155.000000000000000</t>
  </si>
  <si>
    <t>Census Tract 604.02, Harrison County, Indiana</t>
  </si>
  <si>
    <t>59325.000000000000000</t>
  </si>
  <si>
    <t>Census Tract 605, Harrison County, Indiana</t>
  </si>
  <si>
    <t>80536.000000000000000</t>
  </si>
  <si>
    <t>Census Tract 606.01, Harrison County, Indiana</t>
  </si>
  <si>
    <t>67524.000000000000000</t>
  </si>
  <si>
    <t>Census Tract 606.02, Harrison County, Indiana</t>
  </si>
  <si>
    <t>60288.000000000000000</t>
  </si>
  <si>
    <t>Census Tract 2101.03, Hendricks County, Indiana</t>
  </si>
  <si>
    <t>140750.000000000000000</t>
  </si>
  <si>
    <t>Census Tract 2101.05, Hendricks County, Indiana</t>
  </si>
  <si>
    <t>111320.000000000000000</t>
  </si>
  <si>
    <t>Census Tract 2101.06, Hendricks County, Indiana</t>
  </si>
  <si>
    <t>95682.000000000000000</t>
  </si>
  <si>
    <t>Census Tract 2101.07, Hendricks County, Indiana</t>
  </si>
  <si>
    <t>88452.000000000000000</t>
  </si>
  <si>
    <t>Census Tract 2101.08, Hendricks County, Indiana</t>
  </si>
  <si>
    <t>116462.000000000000000</t>
  </si>
  <si>
    <t>Census Tract 2101.09, Hendricks County, Indiana</t>
  </si>
  <si>
    <t>85752.000000000000000</t>
  </si>
  <si>
    <t>Census Tract 2102.01, Hendricks County, Indiana</t>
  </si>
  <si>
    <t>68142.000000000000000</t>
  </si>
  <si>
    <t>Census Tract 2102.03, Hendricks County, Indiana</t>
  </si>
  <si>
    <t>60060.000000000000000</t>
  </si>
  <si>
    <t>Census Tract 2102.04, Hendricks County, Indiana</t>
  </si>
  <si>
    <t>78714.000000000000000</t>
  </si>
  <si>
    <t>Census Tract 2103, Hendricks County, Indiana</t>
  </si>
  <si>
    <t>96277.000000000000000</t>
  </si>
  <si>
    <t>Census Tract 2104, Hendricks County, Indiana</t>
  </si>
  <si>
    <t>78019.000000000000000</t>
  </si>
  <si>
    <t>Census Tract 2105.01, Hendricks County, Indiana</t>
  </si>
  <si>
    <t>82744.000000000000000</t>
  </si>
  <si>
    <t>Census Tract 2105.02, Hendricks County, Indiana</t>
  </si>
  <si>
    <t>84101.000000000000000</t>
  </si>
  <si>
    <t>Census Tract 2106.07, Hendricks County, Indiana</t>
  </si>
  <si>
    <t>58276.000000000000000</t>
  </si>
  <si>
    <t>Census Tract 2106.08, Hendricks County, Indiana</t>
  </si>
  <si>
    <t>93831.000000000000000</t>
  </si>
  <si>
    <t>Census Tract 2106.09, Hendricks County, Indiana</t>
  </si>
  <si>
    <t>92909.000000000000000</t>
  </si>
  <si>
    <t>Census Tract 2106.10, Hendricks County, Indiana</t>
  </si>
  <si>
    <t>118702.000000000000000</t>
  </si>
  <si>
    <t>Census Tract 2106.11, Hendricks County, Indiana</t>
  </si>
  <si>
    <t>82060.000000000000000</t>
  </si>
  <si>
    <t>Census Tract 2106.12, Hendricks County, Indiana</t>
  </si>
  <si>
    <t>101434.000000000000000</t>
  </si>
  <si>
    <t>Census Tract 2106.13, Hendricks County, Indiana</t>
  </si>
  <si>
    <t>127567.000000000000000</t>
  </si>
  <si>
    <t>Census Tract 2106.14, Hendricks County, Indiana</t>
  </si>
  <si>
    <t>73014.000000000000000</t>
  </si>
  <si>
    <t>Census Tract 2106.15, Hendricks County, Indiana</t>
  </si>
  <si>
    <t>Census Tract 2106.16, Hendricks County, Indiana</t>
  </si>
  <si>
    <t>7.800000000000000</t>
  </si>
  <si>
    <t>62360.000000000000000</t>
  </si>
  <si>
    <t>Census Tract 2106.17, Hendricks County, Indiana</t>
  </si>
  <si>
    <t>98265.000000000000000</t>
  </si>
  <si>
    <t>Census Tract 2107.01, Hendricks County, Indiana</t>
  </si>
  <si>
    <t>87308.000000000000000</t>
  </si>
  <si>
    <t>Census Tract 2107.02, Hendricks County, Indiana</t>
  </si>
  <si>
    <t>82363.000000000000000</t>
  </si>
  <si>
    <t>Census Tract 2108.01, Hendricks County, Indiana</t>
  </si>
  <si>
    <t>60170.000000000000000</t>
  </si>
  <si>
    <t>Census Tract 2108.02, Hendricks County, Indiana</t>
  </si>
  <si>
    <t>3.000000000000000</t>
  </si>
  <si>
    <t>67417.000000000000000</t>
  </si>
  <si>
    <t>Census Tract 2109, Hendricks County, Indiana</t>
  </si>
  <si>
    <t>13.800000000000001</t>
  </si>
  <si>
    <t>45764.000000000000000</t>
  </si>
  <si>
    <t>Census Tract 2110, Hendricks County, Indiana</t>
  </si>
  <si>
    <t>71359.000000000000000</t>
  </si>
  <si>
    <t>Census Tract 2111, Hendricks County, Indiana</t>
  </si>
  <si>
    <t>67500.000000000000000</t>
  </si>
  <si>
    <t>Census Tract 9755, Henry County, Indiana</t>
  </si>
  <si>
    <t>59194.000000000000000</t>
  </si>
  <si>
    <t>Census Tract 9756, Henry County, Indiana</t>
  </si>
  <si>
    <t>51971.000000000000000</t>
  </si>
  <si>
    <t>Census Tract 9757, Henry County, Indiana</t>
  </si>
  <si>
    <t>52536.000000000000000</t>
  </si>
  <si>
    <t>Census Tract 9758, Henry County, Indiana</t>
  </si>
  <si>
    <t>Census Tract 9759, Henry County, Indiana</t>
  </si>
  <si>
    <t>52659.000000000000000</t>
  </si>
  <si>
    <t>Census Tract 9760, Henry County, Indiana</t>
  </si>
  <si>
    <t>46314.000000000000000</t>
  </si>
  <si>
    <t>Census Tract 9761, Henry County, Indiana</t>
  </si>
  <si>
    <t>40924.000000000000000</t>
  </si>
  <si>
    <t>Census Tract 9763, Henry County, Indiana</t>
  </si>
  <si>
    <t>20.899999999999999</t>
  </si>
  <si>
    <t>22301.000000000000000</t>
  </si>
  <si>
    <t>Census Tract 9764, Henry County, Indiana</t>
  </si>
  <si>
    <t>51889.000000000000000</t>
  </si>
  <si>
    <t>Census Tract 9765, Henry County, Indiana</t>
  </si>
  <si>
    <t>32019.000000000000000</t>
  </si>
  <si>
    <t>Census Tract 9766, Henry County, Indiana</t>
  </si>
  <si>
    <t>44958.000000000000000</t>
  </si>
  <si>
    <t>Census Tract 9767, Henry County, Indiana</t>
  </si>
  <si>
    <t>58026.000000000000000</t>
  </si>
  <si>
    <t>Census Tract 9768, Henry County, Indiana</t>
  </si>
  <si>
    <t>60781.000000000000000</t>
  </si>
  <si>
    <t>Census Tract 2, Howard County, Indiana</t>
  </si>
  <si>
    <t>13.000000000000000</t>
  </si>
  <si>
    <t>27616.000000000000000</t>
  </si>
  <si>
    <t>Census Tract 3, Howard County, Indiana</t>
  </si>
  <si>
    <t>40740.000000000000000</t>
  </si>
  <si>
    <t>Census Tract 4, Howard County, Indiana</t>
  </si>
  <si>
    <t>41379.000000000000000</t>
  </si>
  <si>
    <t>Census Tract 5, Howard County, Indiana</t>
  </si>
  <si>
    <t>51591.000000000000000</t>
  </si>
  <si>
    <t>Census Tract 6, Howard County, Indiana</t>
  </si>
  <si>
    <t>9.400000000000000</t>
  </si>
  <si>
    <t>Census Tract 7, Howard County, Indiana</t>
  </si>
  <si>
    <t>58836.000000000000000</t>
  </si>
  <si>
    <t>Census Tract 8, Howard County, Indiana</t>
  </si>
  <si>
    <t>61583.000000000000000</t>
  </si>
  <si>
    <t>Census Tract 9, Howard County, Indiana</t>
  </si>
  <si>
    <t>34171.000000000000000</t>
  </si>
  <si>
    <t>Census Tract 10, Howard County, Indiana</t>
  </si>
  <si>
    <t>46936.000000000000000</t>
  </si>
  <si>
    <t>Census Tract 11, Howard County, Indiana</t>
  </si>
  <si>
    <t>50714.000000000000000</t>
  </si>
  <si>
    <t>Census Tract 12, Howard County, Indiana</t>
  </si>
  <si>
    <t>28806.000000000000000</t>
  </si>
  <si>
    <t>Census Tract 13, Howard County, Indiana</t>
  </si>
  <si>
    <t>60221.000000000000000</t>
  </si>
  <si>
    <t>Census Tract 14, Howard County, Indiana</t>
  </si>
  <si>
    <t>52841.000000000000000</t>
  </si>
  <si>
    <t>Census Tract 15, Howard County, Indiana</t>
  </si>
  <si>
    <t>52121.000000000000000</t>
  </si>
  <si>
    <t>Census Tract 101, Howard County, Indiana</t>
  </si>
  <si>
    <t>69259.000000000000000</t>
  </si>
  <si>
    <t>Census Tract 102.01, Howard County, Indiana</t>
  </si>
  <si>
    <t>87795.000000000000000</t>
  </si>
  <si>
    <t>Census Tract 102.02, Howard County, Indiana</t>
  </si>
  <si>
    <t>66769.000000000000000</t>
  </si>
  <si>
    <t>Census Tract 103, Howard County, Indiana</t>
  </si>
  <si>
    <t>73214.000000000000000</t>
  </si>
  <si>
    <t>Census Tract 104, Howard County, Indiana</t>
  </si>
  <si>
    <t>100769.000000000000000</t>
  </si>
  <si>
    <t>Census Tract 105, Howard County, Indiana</t>
  </si>
  <si>
    <t>74432.000000000000000</t>
  </si>
  <si>
    <t>Census Tract 106, Howard County, Indiana</t>
  </si>
  <si>
    <t>76486.000000000000000</t>
  </si>
  <si>
    <t>Census Tract 9613, Huntington County, Indiana</t>
  </si>
  <si>
    <t>Census Tract 9614, Huntington County, Indiana</t>
  </si>
  <si>
    <t>50554.000000000000000</t>
  </si>
  <si>
    <t>Census Tract 9615, Huntington County, Indiana</t>
  </si>
  <si>
    <t>46417.000000000000000</t>
  </si>
  <si>
    <t>Census Tract 9616, Huntington County, Indiana</t>
  </si>
  <si>
    <t>42031.000000000000000</t>
  </si>
  <si>
    <t>Census Tract 9617, Huntington County, Indiana</t>
  </si>
  <si>
    <t>70234.000000000000000</t>
  </si>
  <si>
    <t>Census Tract 9618, Huntington County, Indiana</t>
  </si>
  <si>
    <t>10.100000000000000</t>
  </si>
  <si>
    <t>39260.000000000000000</t>
  </si>
  <si>
    <t>Census Tract 9619, Huntington County, Indiana</t>
  </si>
  <si>
    <t>51549.000000000000000</t>
  </si>
  <si>
    <t>Census Tract 9620, Huntington County, Indiana</t>
  </si>
  <si>
    <t>63904.000000000000000</t>
  </si>
  <si>
    <t>Census Tract 9621, Huntington County, Indiana</t>
  </si>
  <si>
    <t>62885.000000000000000</t>
  </si>
  <si>
    <t>Census Tract 9675.01, Jackson County, Indiana</t>
  </si>
  <si>
    <t>78278.000000000000000</t>
  </si>
  <si>
    <t>Census Tract 9675.02, Jackson County, Indiana</t>
  </si>
  <si>
    <t>78542.000000000000000</t>
  </si>
  <si>
    <t>Census Tract 9676, Jackson County, Indiana</t>
  </si>
  <si>
    <t>43676.000000000000000</t>
  </si>
  <si>
    <t>Census Tract 9677, Jackson County, Indiana</t>
  </si>
  <si>
    <t>72067.000000000000000</t>
  </si>
  <si>
    <t>Census Tract 9678, Jackson County, Indiana</t>
  </si>
  <si>
    <t>16.100000000000001</t>
  </si>
  <si>
    <t>42563.000000000000000</t>
  </si>
  <si>
    <t>Census Tract 9679.01, Jackson County, Indiana</t>
  </si>
  <si>
    <t>35442.000000000000000</t>
  </si>
  <si>
    <t>Census Tract 9679.02, Jackson County, Indiana</t>
  </si>
  <si>
    <t>8.600000000000000</t>
  </si>
  <si>
    <t>53482.000000000000000</t>
  </si>
  <si>
    <t>Census Tract 9680, Jackson County, Indiana</t>
  </si>
  <si>
    <t>67518.000000000000000</t>
  </si>
  <si>
    <t>Census Tract 9681, Jackson County, Indiana</t>
  </si>
  <si>
    <t>54468.000000000000000</t>
  </si>
  <si>
    <t>Census Tract 9682, Jackson County, Indiana</t>
  </si>
  <si>
    <t>50524.000000000000000</t>
  </si>
  <si>
    <t>Census Tract 9683, Jackson County, Indiana</t>
  </si>
  <si>
    <t>49732.000000000000000</t>
  </si>
  <si>
    <t>Census Tract 1004, Jasper County, Indiana</t>
  </si>
  <si>
    <t>65438.000000000000000</t>
  </si>
  <si>
    <t>Census Tract 1008, Jasper County, Indiana</t>
  </si>
  <si>
    <t>70594.000000000000000</t>
  </si>
  <si>
    <t>Census Tract 1009.01, Jasper County, Indiana</t>
  </si>
  <si>
    <t>61302.000000000000000</t>
  </si>
  <si>
    <t>Census Tract 1009.02, Jasper County, Indiana</t>
  </si>
  <si>
    <t>58750.000000000000000</t>
  </si>
  <si>
    <t>Census Tract 1010, Jasper County, Indiana</t>
  </si>
  <si>
    <t>59596.000000000000000</t>
  </si>
  <si>
    <t>Census Tract 1011, Jasper County, Indiana</t>
  </si>
  <si>
    <t>51581.000000000000000</t>
  </si>
  <si>
    <t>Census Tract 1012, Jasper County, Indiana</t>
  </si>
  <si>
    <t>Census Tract 1013, Jasper County, Indiana</t>
  </si>
  <si>
    <t>61760.000000000000000</t>
  </si>
  <si>
    <t>Census Tract 9627, Jay County, Indiana</t>
  </si>
  <si>
    <t>49531.000000000000000</t>
  </si>
  <si>
    <t>Census Tract 9628, Jay County, Indiana</t>
  </si>
  <si>
    <t>50440.000000000000000</t>
  </si>
  <si>
    <t>Census Tract 9629, Jay County, Indiana</t>
  </si>
  <si>
    <t>60500.000000000000000</t>
  </si>
  <si>
    <t>Census Tract 9630, Jay County, Indiana</t>
  </si>
  <si>
    <t>51307.000000000000000</t>
  </si>
  <si>
    <t>Census Tract 9631, Jay County, Indiana</t>
  </si>
  <si>
    <t>14.199999999999999</t>
  </si>
  <si>
    <t>36656.000000000000000</t>
  </si>
  <si>
    <t>Census Tract 9632, Jay County, Indiana</t>
  </si>
  <si>
    <t>47463.000000000000000</t>
  </si>
  <si>
    <t>Census Tract 9633, Jay County, Indiana</t>
  </si>
  <si>
    <t>36571.000000000000000</t>
  </si>
  <si>
    <t>Census Tract 9660, Jefferson County, Indiana</t>
  </si>
  <si>
    <t>61574.000000000000000</t>
  </si>
  <si>
    <t>Census Tract 9661, Jefferson County, Indiana</t>
  </si>
  <si>
    <t>54531.000000000000000</t>
  </si>
  <si>
    <t>Census Tract 9662, Jefferson County, Indiana</t>
  </si>
  <si>
    <t>62456.000000000000000</t>
  </si>
  <si>
    <t>Census Tract 9663, Jefferson County, Indiana</t>
  </si>
  <si>
    <t>48028.000000000000000</t>
  </si>
  <si>
    <t>Census Tract 9664, Jefferson County, Indiana</t>
  </si>
  <si>
    <t>43502.000000000000000</t>
  </si>
  <si>
    <t>Census Tract 9665, Jefferson County, Indiana</t>
  </si>
  <si>
    <t>44875.000000000000000</t>
  </si>
  <si>
    <t>Census Tract 9666, Jefferson County, Indiana</t>
  </si>
  <si>
    <t>36706.000000000000000</t>
  </si>
  <si>
    <t>Census Tract 9602, Jennings County, Indiana</t>
  </si>
  <si>
    <t>66147.000000000000000</t>
  </si>
  <si>
    <t>Census Tract 9603.01, Jennings County, Indiana</t>
  </si>
  <si>
    <t>70136.000000000000000</t>
  </si>
  <si>
    <t>Census Tract 9603.02, Jennings County, Indiana</t>
  </si>
  <si>
    <t>43945.000000000000000</t>
  </si>
  <si>
    <t>Census Tract 9604, Jennings County, Indiana</t>
  </si>
  <si>
    <t>56052.000000000000000</t>
  </si>
  <si>
    <t>Census Tract 9605, Jennings County, Indiana</t>
  </si>
  <si>
    <t>61367.000000000000000</t>
  </si>
  <si>
    <t>Census Tract 9606, Jennings County, Indiana</t>
  </si>
  <si>
    <t>64794.000000000000000</t>
  </si>
  <si>
    <t>Census Tract 6101.01, Johnson County, Indiana</t>
  </si>
  <si>
    <t>74504.000000000000000</t>
  </si>
  <si>
    <t>Census Tract 6101.02, Johnson County, Indiana</t>
  </si>
  <si>
    <t>85395.000000000000000</t>
  </si>
  <si>
    <t>Census Tract 6102.01, Johnson County, Indiana</t>
  </si>
  <si>
    <t>56384.000000000000000</t>
  </si>
  <si>
    <t>Census Tract 6102.03, Johnson County, Indiana</t>
  </si>
  <si>
    <t>74508.000000000000000</t>
  </si>
  <si>
    <t>Census Tract 6102.04, Johnson County, Indiana</t>
  </si>
  <si>
    <t>57805.000000000000000</t>
  </si>
  <si>
    <t>Census Tract 6103, Johnson County, Indiana</t>
  </si>
  <si>
    <t>50341.000000000000000</t>
  </si>
  <si>
    <t>Census Tract 6104.01, Johnson County, Indiana</t>
  </si>
  <si>
    <t>60659.000000000000000</t>
  </si>
  <si>
    <t>Census Tract 6104.03, Johnson County, Indiana</t>
  </si>
  <si>
    <t>56859.000000000000000</t>
  </si>
  <si>
    <t>Census Tract 6104.04, Johnson County, Indiana</t>
  </si>
  <si>
    <t>70119.000000000000000</t>
  </si>
  <si>
    <t>Census Tract 6105.01, Johnson County, Indiana</t>
  </si>
  <si>
    <t>76929.000000000000000</t>
  </si>
  <si>
    <t>Census Tract 6105.02, Johnson County, Indiana</t>
  </si>
  <si>
    <t>68323.000000000000000</t>
  </si>
  <si>
    <t>Census Tract 6106.03, Johnson County, Indiana</t>
  </si>
  <si>
    <t>114229.000000000000000</t>
  </si>
  <si>
    <t>Census Tract 6106.05, Johnson County, Indiana</t>
  </si>
  <si>
    <t>82560.000000000000000</t>
  </si>
  <si>
    <t>Census Tract 6106.06, Johnson County, Indiana</t>
  </si>
  <si>
    <t>76622.000000000000000</t>
  </si>
  <si>
    <t>Census Tract 6106.07, Johnson County, Indiana</t>
  </si>
  <si>
    <t>113269.000000000000000</t>
  </si>
  <si>
    <t>Census Tract 6106.08, Johnson County, Indiana</t>
  </si>
  <si>
    <t>66513.000000000000000</t>
  </si>
  <si>
    <t>Census Tract 6107.03, Johnson County, Indiana</t>
  </si>
  <si>
    <t>120909.000000000000000</t>
  </si>
  <si>
    <t>Census Tract 6107.04, Johnson County, Indiana</t>
  </si>
  <si>
    <t>80464.000000000000000</t>
  </si>
  <si>
    <t>Census Tract 6107.05, Johnson County, Indiana</t>
  </si>
  <si>
    <t>107578.000000000000000</t>
  </si>
  <si>
    <t>Census Tract 6107.06, Johnson County, Indiana</t>
  </si>
  <si>
    <t>43125.000000000000000</t>
  </si>
  <si>
    <t>Census Tract 6108.01, Johnson County, Indiana</t>
  </si>
  <si>
    <t>85962.000000000000000</t>
  </si>
  <si>
    <t>Census Tract 6108.02, Johnson County, Indiana</t>
  </si>
  <si>
    <t>75120.000000000000000</t>
  </si>
  <si>
    <t>Census Tract 6109, Johnson County, Indiana</t>
  </si>
  <si>
    <t>48659.000000000000000</t>
  </si>
  <si>
    <t>Census Tract 6110, Johnson County, Indiana</t>
  </si>
  <si>
    <t>46700.000000000000000</t>
  </si>
  <si>
    <t>Census Tract 6111, Johnson County, Indiana</t>
  </si>
  <si>
    <t>59826.000000000000000</t>
  </si>
  <si>
    <t>Census Tract 6112, Johnson County, Indiana</t>
  </si>
  <si>
    <t>77447.000000000000000</t>
  </si>
  <si>
    <t>Census Tract 6113, Johnson County, Indiana</t>
  </si>
  <si>
    <t>41587.000000000000000</t>
  </si>
  <si>
    <t>Census Tract 6114, Johnson County, Indiana</t>
  </si>
  <si>
    <t>81590.000000000000000</t>
  </si>
  <si>
    <t>Census Tract 9550, Knox County, Indiana</t>
  </si>
  <si>
    <t>41725.000000000000000</t>
  </si>
  <si>
    <t>Census Tract 9551, Knox County, Indiana</t>
  </si>
  <si>
    <t>63250.000000000000000</t>
  </si>
  <si>
    <t>Census Tract 9552.01, Knox County, Indiana</t>
  </si>
  <si>
    <t>40216.000000000000000</t>
  </si>
  <si>
    <t>Census Tract 9552.02, Knox County, Indiana</t>
  </si>
  <si>
    <t>69130.000000000000000</t>
  </si>
  <si>
    <t>Census Tract 9553, Knox County, Indiana</t>
  </si>
  <si>
    <t>22413.000000000000000</t>
  </si>
  <si>
    <t>Census Tract 9554, Knox County, Indiana</t>
  </si>
  <si>
    <t>19.000000000000000</t>
  </si>
  <si>
    <t>36964.000000000000000</t>
  </si>
  <si>
    <t>Census Tract 9555, Knox County, Indiana</t>
  </si>
  <si>
    <t>44000.000000000000000</t>
  </si>
  <si>
    <t>Census Tract 9556, Knox County, Indiana</t>
  </si>
  <si>
    <t>40434.000000000000000</t>
  </si>
  <si>
    <t>Census Tract 9557, Knox County, Indiana</t>
  </si>
  <si>
    <t>59963.000000000000000</t>
  </si>
  <si>
    <t>Census Tract 9558, Knox County, Indiana</t>
  </si>
  <si>
    <t>66890.000000000000000</t>
  </si>
  <si>
    <t>Census Tract 9559, Knox County, Indiana</t>
  </si>
  <si>
    <t>18.199999999999999</t>
  </si>
  <si>
    <t>55000.000000000000000</t>
  </si>
  <si>
    <t>Census Tract 9609, Kosciusko County, Indiana</t>
  </si>
  <si>
    <t>69491.000000000000000</t>
  </si>
  <si>
    <t>Census Tract 9610.01, Kosciusko County, Indiana</t>
  </si>
  <si>
    <t>70813.000000000000000</t>
  </si>
  <si>
    <t>Census Tract 9610.02, Kosciusko County, Indiana</t>
  </si>
  <si>
    <t>52770.000000000000000</t>
  </si>
  <si>
    <t>Census Tract 9611, Kosciusko County, Indiana</t>
  </si>
  <si>
    <t>68222.000000000000000</t>
  </si>
  <si>
    <t>Census Tract 9612, Kosciusko County, Indiana</t>
  </si>
  <si>
    <t>15.400000000000000</t>
  </si>
  <si>
    <t>65039.000000000000000</t>
  </si>
  <si>
    <t>Census Tract 9613, Kosciusko County, Indiana</t>
  </si>
  <si>
    <t>74688.000000000000000</t>
  </si>
  <si>
    <t>Census Tract 9614, Kosciusko County, Indiana</t>
  </si>
  <si>
    <t>49784.000000000000000</t>
  </si>
  <si>
    <t>Census Tract 9615, Kosciusko County, Indiana</t>
  </si>
  <si>
    <t>65833.000000000000000</t>
  </si>
  <si>
    <t>Census Tract 9616, Kosciusko County, Indiana</t>
  </si>
  <si>
    <t>56804.000000000000000</t>
  </si>
  <si>
    <t>Census Tract 9617, Kosciusko County, Indiana</t>
  </si>
  <si>
    <t>74457.000000000000000</t>
  </si>
  <si>
    <t>Census Tract 9618, Kosciusko County, Indiana</t>
  </si>
  <si>
    <t>65293.000000000000000</t>
  </si>
  <si>
    <t>Census Tract 9619, Kosciusko County, Indiana</t>
  </si>
  <si>
    <t>43971.000000000000000</t>
  </si>
  <si>
    <t>Census Tract 9620, Kosciusko County, Indiana</t>
  </si>
  <si>
    <t>9.900000000000000</t>
  </si>
  <si>
    <t>41138.000000000000000</t>
  </si>
  <si>
    <t>Census Tract 9621.01, Kosciusko County, Indiana</t>
  </si>
  <si>
    <t>75888.000000000000000</t>
  </si>
  <si>
    <t>Census Tract 9621.02, Kosciusko County, Indiana</t>
  </si>
  <si>
    <t>64698.000000000000000</t>
  </si>
  <si>
    <t>Census Tract 9622, Kosciusko County, Indiana</t>
  </si>
  <si>
    <t>57063.000000000000000</t>
  </si>
  <si>
    <t>Census Tract 9623, Kosciusko County, Indiana</t>
  </si>
  <si>
    <t>77138.000000000000000</t>
  </si>
  <si>
    <t>Census Tract 9624, Kosciusko County, Indiana</t>
  </si>
  <si>
    <t>66932.000000000000000</t>
  </si>
  <si>
    <t>Census Tract 9625, Kosciusko County, Indiana</t>
  </si>
  <si>
    <t>51536.000000000000000</t>
  </si>
  <si>
    <t>Census Tract 9626, Kosciusko County, Indiana</t>
  </si>
  <si>
    <t>73457.000000000000000</t>
  </si>
  <si>
    <t>Census Tract 9627, Kosciusko County, Indiana</t>
  </si>
  <si>
    <t>56335.000000000000000</t>
  </si>
  <si>
    <t>Census Tract 9701, LaGrange County, Indiana</t>
  </si>
  <si>
    <t>12.199999999999999</t>
  </si>
  <si>
    <t>64389.000000000000000</t>
  </si>
  <si>
    <t>Census Tract 9702, LaGrange County, Indiana</t>
  </si>
  <si>
    <t>53401.000000000000000</t>
  </si>
  <si>
    <t>Census Tract 9703.01, LaGrange County, Indiana</t>
  </si>
  <si>
    <t>43.799999999999997</t>
  </si>
  <si>
    <t>78265.000000000000000</t>
  </si>
  <si>
    <t>Census Tract 9703.02, LaGrange County, Indiana</t>
  </si>
  <si>
    <t>41.799999999999997</t>
  </si>
  <si>
    <t>77662.000000000000000</t>
  </si>
  <si>
    <t>Census Tract 9704.01, LaGrange County, Indiana</t>
  </si>
  <si>
    <t>71.799999999999997</t>
  </si>
  <si>
    <t>77179.000000000000000</t>
  </si>
  <si>
    <t>Census Tract 9704.02, LaGrange County, Indiana</t>
  </si>
  <si>
    <t>52.000000000000000</t>
  </si>
  <si>
    <t>70433.000000000000000</t>
  </si>
  <si>
    <t>Census Tract 9705, LaGrange County, Indiana</t>
  </si>
  <si>
    <t>71301.000000000000000</t>
  </si>
  <si>
    <t>Census Tract 9706, LaGrange County, Indiana</t>
  </si>
  <si>
    <t>75279.000000000000000</t>
  </si>
  <si>
    <t>Census Tract 9707, LaGrange County, Indiana</t>
  </si>
  <si>
    <t>63792.000000000000000</t>
  </si>
  <si>
    <t>Census Tract 101, Lake County, Indiana</t>
  </si>
  <si>
    <t>61458.000000000000000</t>
  </si>
  <si>
    <t>Census Tract 102.03, Lake County, Indiana</t>
  </si>
  <si>
    <t>31250.000000000000000</t>
  </si>
  <si>
    <t>Census Tract 102.05, Lake County, Indiana</t>
  </si>
  <si>
    <t>30.199999999999999</t>
  </si>
  <si>
    <t>24196.000000000000000</t>
  </si>
  <si>
    <t>Census Tract 102.06, Lake County, Indiana</t>
  </si>
  <si>
    <t>15.000000000000000</t>
  </si>
  <si>
    <t>35202.000000000000000</t>
  </si>
  <si>
    <t>Census Tract 102.07, Lake County, Indiana</t>
  </si>
  <si>
    <t>25122.000000000000000</t>
  </si>
  <si>
    <t>Census Tract 103.02, Lake County, Indiana</t>
  </si>
  <si>
    <t>26924.000000000000000</t>
  </si>
  <si>
    <t>Census Tract 103.04, Lake County, Indiana</t>
  </si>
  <si>
    <t>39803.000000000000000</t>
  </si>
  <si>
    <t>Census Tract 104, Lake County, Indiana</t>
  </si>
  <si>
    <t>16.699999999999999</t>
  </si>
  <si>
    <t>29219.000000000000000</t>
  </si>
  <si>
    <t>Census Tract 105, Lake County, Indiana</t>
  </si>
  <si>
    <t>23194.000000000000000</t>
  </si>
  <si>
    <t>Census Tract 106, Lake County, Indiana</t>
  </si>
  <si>
    <t>27857.000000000000000</t>
  </si>
  <si>
    <t>Census Tract 109, Lake County, Indiana</t>
  </si>
  <si>
    <t>34464.000000000000000</t>
  </si>
  <si>
    <t>Census Tract 110, Lake County, Indiana</t>
  </si>
  <si>
    <t>8.500000000000000</t>
  </si>
  <si>
    <t>40350.000000000000000</t>
  </si>
  <si>
    <t>Census Tract 111, Lake County, Indiana</t>
  </si>
  <si>
    <t>29260.000000000000000</t>
  </si>
  <si>
    <t>Census Tract 112, Lake County, Indiana</t>
  </si>
  <si>
    <t>40815.000000000000000</t>
  </si>
  <si>
    <t>Census Tract 113, Lake County, Indiana</t>
  </si>
  <si>
    <t>37.700000000000003</t>
  </si>
  <si>
    <t>23200.000000000000000</t>
  </si>
  <si>
    <t>Census Tract 114, Lake County, Indiana</t>
  </si>
  <si>
    <t>35.399999999999999</t>
  </si>
  <si>
    <t>15960.000000000000000</t>
  </si>
  <si>
    <t>Census Tract 115, Lake County, Indiana</t>
  </si>
  <si>
    <t>34000.000000000000000</t>
  </si>
  <si>
    <t>Census Tract 116, Lake County, Indiana</t>
  </si>
  <si>
    <t>20.000000000000000</t>
  </si>
  <si>
    <t>34858.000000000000000</t>
  </si>
  <si>
    <t>Census Tract 117, Lake County, Indiana</t>
  </si>
  <si>
    <t>50.100000000000001</t>
  </si>
  <si>
    <t>18550.000000000000000</t>
  </si>
  <si>
    <t>Census Tract 118, Lake County, Indiana</t>
  </si>
  <si>
    <t>37708.000000000000000</t>
  </si>
  <si>
    <t>Census Tract 119, Lake County, Indiana</t>
  </si>
  <si>
    <t>47.500000000000000</t>
  </si>
  <si>
    <t>13521.000000000000000</t>
  </si>
  <si>
    <t>Census Tract 120, Lake County, Indiana</t>
  </si>
  <si>
    <t>25.500000000000000</t>
  </si>
  <si>
    <t>31714.000000000000000</t>
  </si>
  <si>
    <t>Census Tract 121, Lake County, Indiana</t>
  </si>
  <si>
    <t>26164.000000000000000</t>
  </si>
  <si>
    <t>Census Tract 122, Lake County, Indiana</t>
  </si>
  <si>
    <t>26.500000000000000</t>
  </si>
  <si>
    <t>17500.000000000000000</t>
  </si>
  <si>
    <t>Census Tract 123, Lake County, Indiana</t>
  </si>
  <si>
    <t>30273.000000000000000</t>
  </si>
  <si>
    <t>Census Tract 124, Lake County, Indiana</t>
  </si>
  <si>
    <t>28906.000000000000000</t>
  </si>
  <si>
    <t>Census Tract 125, Lake County, Indiana</t>
  </si>
  <si>
    <t>42577.000000000000000</t>
  </si>
  <si>
    <t>Census Tract 126, Lake County, Indiana</t>
  </si>
  <si>
    <t>33106.000000000000000</t>
  </si>
  <si>
    <t>Census Tract 127, Lake County, Indiana</t>
  </si>
  <si>
    <t>38621.000000000000000</t>
  </si>
  <si>
    <t>Census Tract 128, Lake County, Indiana</t>
  </si>
  <si>
    <t>34.600000000000001</t>
  </si>
  <si>
    <t>23459.000000000000000</t>
  </si>
  <si>
    <t>Census Tract 201, Lake County, Indiana</t>
  </si>
  <si>
    <t>65821.000000000000000</t>
  </si>
  <si>
    <t>Census Tract 202, Lake County, Indiana</t>
  </si>
  <si>
    <t>43023.000000000000000</t>
  </si>
  <si>
    <t>Census Tract 203, Lake County, Indiana</t>
  </si>
  <si>
    <t>50962.000000000000000</t>
  </si>
  <si>
    <t>Census Tract 204, Lake County, Indiana</t>
  </si>
  <si>
    <t>37066.000000000000000</t>
  </si>
  <si>
    <t>Census Tract 205, Lake County, Indiana</t>
  </si>
  <si>
    <t>51000.000000000000000</t>
  </si>
  <si>
    <t>Census Tract 206, Lake County, Indiana</t>
  </si>
  <si>
    <t>53.600000000000001</t>
  </si>
  <si>
    <t>12813.000000000000000</t>
  </si>
  <si>
    <t>Census Tract 207, Lake County, Indiana</t>
  </si>
  <si>
    <t>18.800000000000001</t>
  </si>
  <si>
    <t>34236.000000000000000</t>
  </si>
  <si>
    <t>Census Tract 208, Lake County, Indiana</t>
  </si>
  <si>
    <t>15.199999999999999</t>
  </si>
  <si>
    <t>31411.000000000000000</t>
  </si>
  <si>
    <t>Census Tract 209, Lake County, Indiana</t>
  </si>
  <si>
    <t>53162.000000000000000</t>
  </si>
  <si>
    <t>Census Tract 210, Lake County, Indiana</t>
  </si>
  <si>
    <t>53078.000000000000000</t>
  </si>
  <si>
    <t>Census Tract 211, Lake County, Indiana</t>
  </si>
  <si>
    <t>55577.000000000000000</t>
  </si>
  <si>
    <t>Census Tract 213, Lake County, Indiana</t>
  </si>
  <si>
    <t>49878.000000000000000</t>
  </si>
  <si>
    <t>Census Tract 214, Lake County, Indiana</t>
  </si>
  <si>
    <t>52992.000000000000000</t>
  </si>
  <si>
    <t>Census Tract 215, Lake County, Indiana</t>
  </si>
  <si>
    <t>67115.000000000000000</t>
  </si>
  <si>
    <t>Census Tract 216, Lake County, Indiana</t>
  </si>
  <si>
    <t>52083.000000000000000</t>
  </si>
  <si>
    <t>Census Tract 217, Lake County, Indiana</t>
  </si>
  <si>
    <t>48438.000000000000000</t>
  </si>
  <si>
    <t>Census Tract 218, Lake County, Indiana</t>
  </si>
  <si>
    <t>10.000000000000000</t>
  </si>
  <si>
    <t>40949.000000000000000</t>
  </si>
  <si>
    <t>Census Tract 219, Lake County, Indiana</t>
  </si>
  <si>
    <t>51940.000000000000000</t>
  </si>
  <si>
    <t>Census Tract 220, Lake County, Indiana</t>
  </si>
  <si>
    <t>52214.000000000000000</t>
  </si>
  <si>
    <t>Census Tract 301, Lake County, Indiana</t>
  </si>
  <si>
    <t>53.500000000000000</t>
  </si>
  <si>
    <t>7615.000000000000000</t>
  </si>
  <si>
    <t>Census Tract 302, Lake County, Indiana</t>
  </si>
  <si>
    <t>27346.000000000000000</t>
  </si>
  <si>
    <t>Census Tract 303, Lake County, Indiana</t>
  </si>
  <si>
    <t>37344.000000000000000</t>
  </si>
  <si>
    <t>Census Tract 304, Lake County, Indiana</t>
  </si>
  <si>
    <t>23.800000000000001</t>
  </si>
  <si>
    <t>34701.000000000000000</t>
  </si>
  <si>
    <t>Census Tract 305, Lake County, Indiana</t>
  </si>
  <si>
    <t>42292.000000000000000</t>
  </si>
  <si>
    <t>Census Tract 306, Lake County, Indiana</t>
  </si>
  <si>
    <t>18.399999999999999</t>
  </si>
  <si>
    <t>38073.000000000000000</t>
  </si>
  <si>
    <t>Census Tract 307, Lake County, Indiana</t>
  </si>
  <si>
    <t>10.300000000000001</t>
  </si>
  <si>
    <t>Census Tract 308, Lake County, Indiana</t>
  </si>
  <si>
    <t>41071.000000000000000</t>
  </si>
  <si>
    <t>Census Tract 309, Lake County, Indiana</t>
  </si>
  <si>
    <t>57048.000000000000000</t>
  </si>
  <si>
    <t>Census Tract 310, Lake County, Indiana</t>
  </si>
  <si>
    <t>36.700000000000003</t>
  </si>
  <si>
    <t>19133.000000000000000</t>
  </si>
  <si>
    <t>Census Tract 401, Lake County, Indiana</t>
  </si>
  <si>
    <t>51487.000000000000000</t>
  </si>
  <si>
    <t>Census Tract 402, Lake County, Indiana</t>
  </si>
  <si>
    <t>18.500000000000000</t>
  </si>
  <si>
    <t>44662.000000000000000</t>
  </si>
  <si>
    <t>Census Tract 403.01, Lake County, Indiana</t>
  </si>
  <si>
    <t>71346.000000000000000</t>
  </si>
  <si>
    <t>Census Tract 403.02, Lake County, Indiana</t>
  </si>
  <si>
    <t>11.199999999999999</t>
  </si>
  <si>
    <t>76034.000000000000000</t>
  </si>
  <si>
    <t>Census Tract 404.01, Lake County, Indiana</t>
  </si>
  <si>
    <t>90807.000000000000000</t>
  </si>
  <si>
    <t>Census Tract 404.02, Lake County, Indiana</t>
  </si>
  <si>
    <t>139701.000000000000000</t>
  </si>
  <si>
    <t>Census Tract 404.03, Lake County, Indiana</t>
  </si>
  <si>
    <t>95605.000000000000000</t>
  </si>
  <si>
    <t>Census Tract 405.01, Lake County, Indiana</t>
  </si>
  <si>
    <t>62750.000000000000000</t>
  </si>
  <si>
    <t>Census Tract 405.02, Lake County, Indiana</t>
  </si>
  <si>
    <t>71587.000000000000000</t>
  </si>
  <si>
    <t>Census Tract 406, Lake County, Indiana</t>
  </si>
  <si>
    <t>64607.000000000000000</t>
  </si>
  <si>
    <t>Census Tract 407, Lake County, Indiana</t>
  </si>
  <si>
    <t>66868.000000000000000</t>
  </si>
  <si>
    <t>Census Tract 408.01, Lake County, Indiana</t>
  </si>
  <si>
    <t>80446.000000000000000</t>
  </si>
  <si>
    <t>Census Tract 408.02, Lake County, Indiana</t>
  </si>
  <si>
    <t>51742.000000000000000</t>
  </si>
  <si>
    <t>Census Tract 409, Lake County, Indiana</t>
  </si>
  <si>
    <t>77244.000000000000000</t>
  </si>
  <si>
    <t>Census Tract 410.01, Lake County, Indiana</t>
  </si>
  <si>
    <t>46082.000000000000000</t>
  </si>
  <si>
    <t>Census Tract 410.02, Lake County, Indiana</t>
  </si>
  <si>
    <t>80828.000000000000000</t>
  </si>
  <si>
    <t>Census Tract 411, Lake County, Indiana</t>
  </si>
  <si>
    <t>30020.000000000000000</t>
  </si>
  <si>
    <t>Census Tract 412, Lake County, Indiana</t>
  </si>
  <si>
    <t>41046.000000000000000</t>
  </si>
  <si>
    <t>Census Tract 413.02, Lake County, Indiana</t>
  </si>
  <si>
    <t>40607.000000000000000</t>
  </si>
  <si>
    <t>Census Tract 414, Lake County, Indiana</t>
  </si>
  <si>
    <t>46108.000000000000000</t>
  </si>
  <si>
    <t>Census Tract 415, Lake County, Indiana</t>
  </si>
  <si>
    <t>28.500000000000000</t>
  </si>
  <si>
    <t>21693.000000000000000</t>
  </si>
  <si>
    <t>Census Tract 416, Lake County, Indiana</t>
  </si>
  <si>
    <t>41397.000000000000000</t>
  </si>
  <si>
    <t>Census Tract 417, Lake County, Indiana</t>
  </si>
  <si>
    <t>48116.000000000000000</t>
  </si>
  <si>
    <t>Census Tract 418, Lake County, Indiana</t>
  </si>
  <si>
    <t>55694.000000000000000</t>
  </si>
  <si>
    <t>Census Tract 419, Lake County, Indiana</t>
  </si>
  <si>
    <t>70730.000000000000000</t>
  </si>
  <si>
    <t>Census Tract 420, Lake County, Indiana</t>
  </si>
  <si>
    <t>65354.000000000000000</t>
  </si>
  <si>
    <t>Census Tract 421, Lake County, Indiana</t>
  </si>
  <si>
    <t>50374.000000000000000</t>
  </si>
  <si>
    <t>Census Tract 422, Lake County, Indiana</t>
  </si>
  <si>
    <t>71315.000000000000000</t>
  </si>
  <si>
    <t>Census Tract 423.01, Lake County, Indiana</t>
  </si>
  <si>
    <t>78423.000000000000000</t>
  </si>
  <si>
    <t>Census Tract 423.02, Lake County, Indiana</t>
  </si>
  <si>
    <t>66172.000000000000000</t>
  </si>
  <si>
    <t>Census Tract 424.01, Lake County, Indiana</t>
  </si>
  <si>
    <t>53789.000000000000000</t>
  </si>
  <si>
    <t>Census Tract 424.03, Lake County, Indiana</t>
  </si>
  <si>
    <t>56250.000000000000000</t>
  </si>
  <si>
    <t>Census Tract 424.04, Lake County, Indiana</t>
  </si>
  <si>
    <t>15.100000000000000</t>
  </si>
  <si>
    <t>56897.000000000000000</t>
  </si>
  <si>
    <t>Census Tract 424.05, Lake County, Indiana</t>
  </si>
  <si>
    <t>79309.000000000000000</t>
  </si>
  <si>
    <t>Census Tract 425.01, Lake County, Indiana</t>
  </si>
  <si>
    <t>73253.000000000000000</t>
  </si>
  <si>
    <t>Census Tract 425.03, Lake County, Indiana</t>
  </si>
  <si>
    <t>14.500000000000000</t>
  </si>
  <si>
    <t>51133.000000000000000</t>
  </si>
  <si>
    <t>Census Tract 425.06, Lake County, Indiana</t>
  </si>
  <si>
    <t>70099.000000000000000</t>
  </si>
  <si>
    <t>Census Tract 425.07, Lake County, Indiana</t>
  </si>
  <si>
    <t>79760.000000000000000</t>
  </si>
  <si>
    <t>Census Tract 425.08, Lake County, Indiana</t>
  </si>
  <si>
    <t>52114.000000000000000</t>
  </si>
  <si>
    <t>Census Tract 425.09, Lake County, Indiana</t>
  </si>
  <si>
    <t>61250.000000000000000</t>
  </si>
  <si>
    <t>Census Tract 426.02, Lake County, Indiana</t>
  </si>
  <si>
    <t>92693.000000000000000</t>
  </si>
  <si>
    <t>Census Tract 426.06, Lake County, Indiana</t>
  </si>
  <si>
    <t>Census Tract 426.07, Lake County, Indiana</t>
  </si>
  <si>
    <t>81756.000000000000000</t>
  </si>
  <si>
    <t>Census Tract 426.08, Lake County, Indiana</t>
  </si>
  <si>
    <t>109563.000000000000000</t>
  </si>
  <si>
    <t>Census Tract 426.10, Lake County, Indiana</t>
  </si>
  <si>
    <t>106898.000000000000000</t>
  </si>
  <si>
    <t>Census Tract 426.11, Lake County, Indiana</t>
  </si>
  <si>
    <t>134000.000000000000000</t>
  </si>
  <si>
    <t>Census Tract 426.12, Lake County, Indiana</t>
  </si>
  <si>
    <t>102576.000000000000000</t>
  </si>
  <si>
    <t>Census Tract 426.13, Lake County, Indiana</t>
  </si>
  <si>
    <t>Census Tract 427.02, Lake County, Indiana</t>
  </si>
  <si>
    <t>63775.000000000000000</t>
  </si>
  <si>
    <t>Census Tract 427.03, Lake County, Indiana</t>
  </si>
  <si>
    <t>80270.000000000000000</t>
  </si>
  <si>
    <t>Census Tract 427.04, Lake County, Indiana</t>
  </si>
  <si>
    <t>75885.000000000000000</t>
  </si>
  <si>
    <t>Census Tract 428.02, Lake County, Indiana</t>
  </si>
  <si>
    <t>96792.000000000000000</t>
  </si>
  <si>
    <t>Census Tract 428.03, Lake County, Indiana</t>
  </si>
  <si>
    <t>79909.000000000000000</t>
  </si>
  <si>
    <t>Census Tract 428.04, Lake County, Indiana</t>
  </si>
  <si>
    <t>86130.000000000000000</t>
  </si>
  <si>
    <t>Census Tract 429.01, Lake County, Indiana</t>
  </si>
  <si>
    <t>81316.000000000000000</t>
  </si>
  <si>
    <t>Census Tract 429.03, Lake County, Indiana</t>
  </si>
  <si>
    <t>115000.000000000000000</t>
  </si>
  <si>
    <t>Census Tract 429.04, Lake County, Indiana</t>
  </si>
  <si>
    <t>76505.000000000000000</t>
  </si>
  <si>
    <t>Census Tract 430.01, Lake County, Indiana</t>
  </si>
  <si>
    <t>82396.000000000000000</t>
  </si>
  <si>
    <t>Census Tract 430.03, Lake County, Indiana</t>
  </si>
  <si>
    <t>51250.000000000000000</t>
  </si>
  <si>
    <t>Census Tract 430.04, Lake County, Indiana</t>
  </si>
  <si>
    <t>16.800000000000001</t>
  </si>
  <si>
    <t>65276.000000000000000</t>
  </si>
  <si>
    <t>Census Tract 431.01, Lake County, Indiana</t>
  </si>
  <si>
    <t>60646.000000000000000</t>
  </si>
  <si>
    <t>Census Tract 431.03, Lake County, Indiana</t>
  </si>
  <si>
    <t>90321.000000000000000</t>
  </si>
  <si>
    <t>Census Tract 431.04, Lake County, Indiana</t>
  </si>
  <si>
    <t>91094.000000000000000</t>
  </si>
  <si>
    <t>Census Tract 432.01, Lake County, Indiana</t>
  </si>
  <si>
    <t>73113.000000000000000</t>
  </si>
  <si>
    <t>Census Tract 432.03, Lake County, Indiana</t>
  </si>
  <si>
    <t>101125.000000000000000</t>
  </si>
  <si>
    <t>Census Tract 432.04, Lake County, Indiana</t>
  </si>
  <si>
    <t>105000.000000000000000</t>
  </si>
  <si>
    <t>Census Tract 433.01, Lake County, Indiana</t>
  </si>
  <si>
    <t>91862.000000000000000</t>
  </si>
  <si>
    <t>Census Tract 433.02, Lake County, Indiana</t>
  </si>
  <si>
    <t>108971.000000000000000</t>
  </si>
  <si>
    <t>Census Tract 434.01, Lake County, Indiana</t>
  </si>
  <si>
    <t>83706.000000000000000</t>
  </si>
  <si>
    <t>Census Tract 434.03, Lake County, Indiana</t>
  </si>
  <si>
    <t>70015.000000000000000</t>
  </si>
  <si>
    <t>Census Tract 434.04, Lake County, Indiana</t>
  </si>
  <si>
    <t>Census Tract 434.05, Lake County, Indiana</t>
  </si>
  <si>
    <t>78681.000000000000000</t>
  </si>
  <si>
    <t>LaPorte</t>
  </si>
  <si>
    <t>Census Tract 401, LaPorte County, Indiana</t>
  </si>
  <si>
    <t>36111.000000000000000</t>
  </si>
  <si>
    <t>Census Tract 403, LaPorte County, Indiana</t>
  </si>
  <si>
    <t>40917.000000000000000</t>
  </si>
  <si>
    <t>Census Tract 404, LaPorte County, Indiana</t>
  </si>
  <si>
    <t>49722.000000000000000</t>
  </si>
  <si>
    <t>Census Tract 405, LaPorte County, Indiana</t>
  </si>
  <si>
    <t>54491.000000000000000</t>
  </si>
  <si>
    <t>Census Tract 406, LaPorte County, Indiana</t>
  </si>
  <si>
    <t>40457.000000000000000</t>
  </si>
  <si>
    <t>Census Tract 407, LaPorte County, Indiana</t>
  </si>
  <si>
    <t>63365.000000000000000</t>
  </si>
  <si>
    <t>Census Tract 408, LaPorte County, Indiana</t>
  </si>
  <si>
    <t>12.000000000000000</t>
  </si>
  <si>
    <t>55250.000000000000000</t>
  </si>
  <si>
    <t>Census Tract 409, LaPorte County, Indiana</t>
  </si>
  <si>
    <t>13.900000000000000</t>
  </si>
  <si>
    <t>39423.000000000000000</t>
  </si>
  <si>
    <t>Census Tract 411, LaPorte County, Indiana</t>
  </si>
  <si>
    <t>75708.000000000000000</t>
  </si>
  <si>
    <t>Census Tract 412, LaPorte County, Indiana</t>
  </si>
  <si>
    <t>101250.000000000000000</t>
  </si>
  <si>
    <t>Census Tract 413, LaPorte County, Indiana</t>
  </si>
  <si>
    <t>7.000000000000000</t>
  </si>
  <si>
    <t>43511.000000000000000</t>
  </si>
  <si>
    <t>Census Tract 414, LaPorte County, Indiana</t>
  </si>
  <si>
    <t>38026.000000000000000</t>
  </si>
  <si>
    <t>Census Tract 415, LaPorte County, Indiana</t>
  </si>
  <si>
    <t>71324.000000000000000</t>
  </si>
  <si>
    <t>Census Tract 416, LaPorte County, Indiana</t>
  </si>
  <si>
    <t>65636.000000000000000</t>
  </si>
  <si>
    <t>Census Tract 417, LaPorte County, Indiana</t>
  </si>
  <si>
    <t>Census Tract 418, LaPorte County, Indiana</t>
  </si>
  <si>
    <t>72204.000000000000000</t>
  </si>
  <si>
    <t>Census Tract 419, LaPorte County, Indiana</t>
  </si>
  <si>
    <t>86250.000000000000000</t>
  </si>
  <si>
    <t>Census Tract 420, LaPorte County, Indiana</t>
  </si>
  <si>
    <t>58990.000000000000000</t>
  </si>
  <si>
    <t>Census Tract 421, LaPorte County, Indiana</t>
  </si>
  <si>
    <t>42211.000000000000000</t>
  </si>
  <si>
    <t>Census Tract 422, LaPorte County, Indiana</t>
  </si>
  <si>
    <t>65125.000000000000000</t>
  </si>
  <si>
    <t>Census Tract 423, LaPorte County, Indiana</t>
  </si>
  <si>
    <t>28.600000000000001</t>
  </si>
  <si>
    <t>30395.000000000000000</t>
  </si>
  <si>
    <t>Census Tract 424.01, LaPorte County, Indiana</t>
  </si>
  <si>
    <t>50720.000000000000000</t>
  </si>
  <si>
    <t>Census Tract 424.02, LaPorte County, Indiana</t>
  </si>
  <si>
    <t>35833.000000000000000</t>
  </si>
  <si>
    <t>Census Tract 425, LaPorte County, Indiana</t>
  </si>
  <si>
    <t>63489.000000000000000</t>
  </si>
  <si>
    <t>Census Tract 426.01, LaPorte County, Indiana</t>
  </si>
  <si>
    <t>75636.000000000000000</t>
  </si>
  <si>
    <t>Census Tract 426.02, LaPorte County, Indiana</t>
  </si>
  <si>
    <t>34167.000000000000000</t>
  </si>
  <si>
    <t>Census Tract 427, LaPorte County, Indiana</t>
  </si>
  <si>
    <t>56958.000000000000000</t>
  </si>
  <si>
    <t>Census Tract 428, LaPorte County, Indiana</t>
  </si>
  <si>
    <t>95435.000000000000000</t>
  </si>
  <si>
    <t>Census Tract 429, LaPorte County, Indiana</t>
  </si>
  <si>
    <t>51850.000000000000000</t>
  </si>
  <si>
    <t>Census Tract 430, LaPorte County, Indiana</t>
  </si>
  <si>
    <t>48810.000000000000000</t>
  </si>
  <si>
    <t>Census Tract 9504, Lawrence County, Indiana</t>
  </si>
  <si>
    <t>71750.000000000000000</t>
  </si>
  <si>
    <t>Census Tract 9505, Lawrence County, Indiana</t>
  </si>
  <si>
    <t>80361.000000000000000</t>
  </si>
  <si>
    <t>Census Tract 9506.01, Lawrence County, Indiana</t>
  </si>
  <si>
    <t>73281.000000000000000</t>
  </si>
  <si>
    <t>Census Tract 9506.02, Lawrence County, Indiana</t>
  </si>
  <si>
    <t>66102.000000000000000</t>
  </si>
  <si>
    <t>Census Tract 9507.01, Lawrence County, Indiana</t>
  </si>
  <si>
    <t>67834.000000000000000</t>
  </si>
  <si>
    <t>Census Tract 9507.02, Lawrence County, Indiana</t>
  </si>
  <si>
    <t>61287.000000000000000</t>
  </si>
  <si>
    <t>Census Tract 9508, Lawrence County, Indiana</t>
  </si>
  <si>
    <t>33973.000000000000000</t>
  </si>
  <si>
    <t>Census Tract 9509, Lawrence County, Indiana</t>
  </si>
  <si>
    <t>38205.000000000000000</t>
  </si>
  <si>
    <t>Census Tract 9510, Lawrence County, Indiana</t>
  </si>
  <si>
    <t>46923.000000000000000</t>
  </si>
  <si>
    <t>Census Tract 9511, Lawrence County, Indiana</t>
  </si>
  <si>
    <t>50921.000000000000000</t>
  </si>
  <si>
    <t>Census Tract 9512.01, Lawrence County, Indiana</t>
  </si>
  <si>
    <t>49779.000000000000000</t>
  </si>
  <si>
    <t>Census Tract 9512.02, Lawrence County, Indiana</t>
  </si>
  <si>
    <t>63697.000000000000000</t>
  </si>
  <si>
    <t>Census Tract 9513, Lawrence County, Indiana</t>
  </si>
  <si>
    <t>40990.000000000000000</t>
  </si>
  <si>
    <t>Census Tract 3, Madison County, Indiana</t>
  </si>
  <si>
    <t>28.000000000000000</t>
  </si>
  <si>
    <t>34450.000000000000000</t>
  </si>
  <si>
    <t>Census Tract 4, Madison County, Indiana</t>
  </si>
  <si>
    <t>30544.000000000000000</t>
  </si>
  <si>
    <t>Census Tract 5, Madison County, Indiana</t>
  </si>
  <si>
    <t>25.100000000000001</t>
  </si>
  <si>
    <t>22656.000000000000000</t>
  </si>
  <si>
    <t>Census Tract 8, Madison County, Indiana</t>
  </si>
  <si>
    <t>26.399999999999999</t>
  </si>
  <si>
    <t>27778.000000000000000</t>
  </si>
  <si>
    <t>Census Tract 9, Madison County, Indiana</t>
  </si>
  <si>
    <t>31827.000000000000000</t>
  </si>
  <si>
    <t>Census Tract 10, Madison County, Indiana</t>
  </si>
  <si>
    <t>40250.000000000000000</t>
  </si>
  <si>
    <t>Census Tract 11, Madison County, Indiana</t>
  </si>
  <si>
    <t>13.199999999999999</t>
  </si>
  <si>
    <t>28169.000000000000000</t>
  </si>
  <si>
    <t>Census Tract 12, Madison County, Indiana</t>
  </si>
  <si>
    <t>45193.000000000000000</t>
  </si>
  <si>
    <t>Census Tract 13, Madison County, Indiana</t>
  </si>
  <si>
    <t>58204.000000000000000</t>
  </si>
  <si>
    <t>Census Tract 14, Madison County, Indiana</t>
  </si>
  <si>
    <t>31214.000000000000000</t>
  </si>
  <si>
    <t>Census Tract 15, Madison County, Indiana</t>
  </si>
  <si>
    <t>60217.000000000000000</t>
  </si>
  <si>
    <t>Census Tract 16, Madison County, Indiana</t>
  </si>
  <si>
    <t>74338.000000000000000</t>
  </si>
  <si>
    <t>Census Tract 17, Madison County, Indiana</t>
  </si>
  <si>
    <t>47766.000000000000000</t>
  </si>
  <si>
    <t>Census Tract 18.01, Madison County, Indiana</t>
  </si>
  <si>
    <t>47930.000000000000000</t>
  </si>
  <si>
    <t>Census Tract 18.02, Madison County, Indiana</t>
  </si>
  <si>
    <t>14.100000000000000</t>
  </si>
  <si>
    <t>35248.000000000000000</t>
  </si>
  <si>
    <t>Census Tract 19.01, Madison County, Indiana</t>
  </si>
  <si>
    <t>47321.000000000000000</t>
  </si>
  <si>
    <t>Census Tract 19.02, Madison County, Indiana</t>
  </si>
  <si>
    <t>28908.000000000000000</t>
  </si>
  <si>
    <t>Census Tract 20, Madison County, Indiana</t>
  </si>
  <si>
    <t>45893.000000000000000</t>
  </si>
  <si>
    <t>Census Tract 101, Madison County, Indiana</t>
  </si>
  <si>
    <t>64668.000000000000000</t>
  </si>
  <si>
    <t>Census Tract 102, Madison County, Indiana</t>
  </si>
  <si>
    <t>43656.000000000000000</t>
  </si>
  <si>
    <t>Census Tract 103, Madison County, Indiana</t>
  </si>
  <si>
    <t>56375.000000000000000</t>
  </si>
  <si>
    <t>Census Tract 104, Madison County, Indiana</t>
  </si>
  <si>
    <t>Census Tract 105, Madison County, Indiana</t>
  </si>
  <si>
    <t>51364.000000000000000</t>
  </si>
  <si>
    <t>Census Tract 106, Madison County, Indiana</t>
  </si>
  <si>
    <t>70042.000000000000000</t>
  </si>
  <si>
    <t>Census Tract 107, Madison County, Indiana</t>
  </si>
  <si>
    <t>58220.000000000000000</t>
  </si>
  <si>
    <t>Census Tract 108, Madison County, Indiana</t>
  </si>
  <si>
    <t>57989.000000000000000</t>
  </si>
  <si>
    <t>Census Tract 109, Madison County, Indiana</t>
  </si>
  <si>
    <t>54125.000000000000000</t>
  </si>
  <si>
    <t>Census Tract 110, Madison County, Indiana</t>
  </si>
  <si>
    <t>70650.000000000000000</t>
  </si>
  <si>
    <t>Census Tract 111, Madison County, Indiana</t>
  </si>
  <si>
    <t>Census Tract 112, Madison County, Indiana</t>
  </si>
  <si>
    <t>65214.000000000000000</t>
  </si>
  <si>
    <t>Census Tract 113, Madison County, Indiana</t>
  </si>
  <si>
    <t>44688.000000000000000</t>
  </si>
  <si>
    <t>Census Tract 114, Madison County, Indiana</t>
  </si>
  <si>
    <t>71131.000000000000000</t>
  </si>
  <si>
    <t>Census Tract 115.01, Madison County, Indiana</t>
  </si>
  <si>
    <t>65221.000000000000000</t>
  </si>
  <si>
    <t>Census Tract 115.02, Madison County, Indiana</t>
  </si>
  <si>
    <t>81953.000000000000000</t>
  </si>
  <si>
    <t>Census Tract 116, Madison County, Indiana</t>
  </si>
  <si>
    <t>4132.333333333333030</t>
  </si>
  <si>
    <t>Census Tract 117, Madison County, Indiana</t>
  </si>
  <si>
    <t>Census Tract 118, Madison County, Indiana</t>
  </si>
  <si>
    <t>69668.000000000000000</t>
  </si>
  <si>
    <t>Census Tract 119, Madison County, Indiana</t>
  </si>
  <si>
    <t>24.699999999999999</t>
  </si>
  <si>
    <t>26637.000000000000000</t>
  </si>
  <si>
    <t>Census Tract 120, Madison County, Indiana</t>
  </si>
  <si>
    <t>27.399999999999999</t>
  </si>
  <si>
    <t>23005.000000000000000</t>
  </si>
  <si>
    <t>Census Tract 3101.04, Marion County, Indiana</t>
  </si>
  <si>
    <t>51264.000000000000000</t>
  </si>
  <si>
    <t>Census Tract 3101.05, Marion County, Indiana</t>
  </si>
  <si>
    <t>54766.000000000000000</t>
  </si>
  <si>
    <t>Census Tract 3101.06, Marion County, Indiana</t>
  </si>
  <si>
    <t>23.100000000000001</t>
  </si>
  <si>
    <t>41974.000000000000000</t>
  </si>
  <si>
    <t>Census Tract 3101.08, Marion County, Indiana</t>
  </si>
  <si>
    <t>115417.000000000000000</t>
  </si>
  <si>
    <t>Census Tract 3101.10, Marion County, Indiana</t>
  </si>
  <si>
    <t>52218.000000000000000</t>
  </si>
  <si>
    <t>Census Tract 3101.11, Marion County, Indiana</t>
  </si>
  <si>
    <t>43347.000000000000000</t>
  </si>
  <si>
    <t>Census Tract 3101.12, Marion County, Indiana</t>
  </si>
  <si>
    <t>139690.000000000000000</t>
  </si>
  <si>
    <t>Census Tract 3101.13, Marion County, Indiana</t>
  </si>
  <si>
    <t>122714.000000000000000</t>
  </si>
  <si>
    <t>Census Tract 3102.01, Marion County, Indiana</t>
  </si>
  <si>
    <t>56500.000000000000000</t>
  </si>
  <si>
    <t>Census Tract 3102.03, Marion County, Indiana</t>
  </si>
  <si>
    <t>62373.000000000000000</t>
  </si>
  <si>
    <t>Census Tract 3102.04, Marion County, Indiana</t>
  </si>
  <si>
    <t>69390.000000000000000</t>
  </si>
  <si>
    <t>Census Tract 3103.05, Marion County, Indiana</t>
  </si>
  <si>
    <t>39891.000000000000000</t>
  </si>
  <si>
    <t>Census Tract 3103.06, Marion County, Indiana</t>
  </si>
  <si>
    <t>43377.000000000000000</t>
  </si>
  <si>
    <t>Census Tract 3103.08, Marion County, Indiana</t>
  </si>
  <si>
    <t>60027.000000000000000</t>
  </si>
  <si>
    <t>Census Tract 3103.09, Marion County, Indiana</t>
  </si>
  <si>
    <t>44483.000000000000000</t>
  </si>
  <si>
    <t>Census Tract 3103.10, Marion County, Indiana</t>
  </si>
  <si>
    <t>57621.000000000000000</t>
  </si>
  <si>
    <t>Census Tract 3103.11, Marion County, Indiana</t>
  </si>
  <si>
    <t>69673.000000000000000</t>
  </si>
  <si>
    <t>Census Tract 3103.12, Marion County, Indiana</t>
  </si>
  <si>
    <t>13.400000000000000</t>
  </si>
  <si>
    <t>43484.000000000000000</t>
  </si>
  <si>
    <t>Census Tract 3201.05, Marion County, Indiana</t>
  </si>
  <si>
    <t>60238.000000000000000</t>
  </si>
  <si>
    <t>Census Tract 3201.06, Marion County, Indiana</t>
  </si>
  <si>
    <t>61618.000000000000000</t>
  </si>
  <si>
    <t>Census Tract 3201.07, Marion County, Indiana</t>
  </si>
  <si>
    <t>104276.000000000000000</t>
  </si>
  <si>
    <t>Census Tract 3201.08, Marion County, Indiana</t>
  </si>
  <si>
    <t>32868.000000000000000</t>
  </si>
  <si>
    <t>Census Tract 3201.09, Marion County, Indiana</t>
  </si>
  <si>
    <t>11.800000000000001</t>
  </si>
  <si>
    <t>56486.000000000000000</t>
  </si>
  <si>
    <t>Census Tract 3202.02, Marion County, Indiana</t>
  </si>
  <si>
    <t>82500.000000000000000</t>
  </si>
  <si>
    <t>Census Tract 3202.03, Marion County, Indiana</t>
  </si>
  <si>
    <t>44309.000000000000000</t>
  </si>
  <si>
    <t>Census Tract 3202.05, Marion County, Indiana</t>
  </si>
  <si>
    <t>43589.000000000000000</t>
  </si>
  <si>
    <t>Census Tract 3202.06, Marion County, Indiana</t>
  </si>
  <si>
    <t>33808.000000000000000</t>
  </si>
  <si>
    <t>Census Tract 3203.01, Marion County, Indiana</t>
  </si>
  <si>
    <t>81179.000000000000000</t>
  </si>
  <si>
    <t>Census Tract 3203.03, Marion County, Indiana</t>
  </si>
  <si>
    <t>52415.000000000000000</t>
  </si>
  <si>
    <t>Census Tract 3203.05, Marion County, Indiana</t>
  </si>
  <si>
    <t>107780.000000000000000</t>
  </si>
  <si>
    <t>Census Tract 3203.06, Marion County, Indiana</t>
  </si>
  <si>
    <t>61707.000000000000000</t>
  </si>
  <si>
    <t>Census Tract 3204, Marion County, Indiana</t>
  </si>
  <si>
    <t>Census Tract 3205, Marion County, Indiana</t>
  </si>
  <si>
    <t>10.699999999999999</t>
  </si>
  <si>
    <t>58345.000000000000000</t>
  </si>
  <si>
    <t>Census Tract 3206, Marion County, Indiana</t>
  </si>
  <si>
    <t>63300.000000000000000</t>
  </si>
  <si>
    <t>Census Tract 3207, Marion County, Indiana</t>
  </si>
  <si>
    <t>95865.000000000000000</t>
  </si>
  <si>
    <t>Census Tract 3208, Marion County, Indiana</t>
  </si>
  <si>
    <t>153677.000000000000000</t>
  </si>
  <si>
    <t>Census Tract 3209.01, Marion County, Indiana</t>
  </si>
  <si>
    <t>76298.000000000000000</t>
  </si>
  <si>
    <t>Census Tract 3209.02, Marion County, Indiana</t>
  </si>
  <si>
    <t>36659.000000000000000</t>
  </si>
  <si>
    <t>Census Tract 3209.03, Marion County, Indiana</t>
  </si>
  <si>
    <t>33447.000000000000000</t>
  </si>
  <si>
    <t>Census Tract 3210.01, Marion County, Indiana</t>
  </si>
  <si>
    <t>63258.000000000000000</t>
  </si>
  <si>
    <t>Census Tract 3210.02, Marion County, Indiana</t>
  </si>
  <si>
    <t>77857.000000000000000</t>
  </si>
  <si>
    <t>Census Tract 3211, Marion County, Indiana</t>
  </si>
  <si>
    <t>75143.000000000000000</t>
  </si>
  <si>
    <t>Census Tract 3212, Marion County, Indiana</t>
  </si>
  <si>
    <t>142557.000000000000000</t>
  </si>
  <si>
    <t>Census Tract 3213, Marion County, Indiana</t>
  </si>
  <si>
    <t>90179.000000000000000</t>
  </si>
  <si>
    <t>Census Tract 3214, Marion County, Indiana</t>
  </si>
  <si>
    <t>62929.000000000000000</t>
  </si>
  <si>
    <t>Census Tract 3216, Marion County, Indiana</t>
  </si>
  <si>
    <t>51481.000000000000000</t>
  </si>
  <si>
    <t>Census Tract 3217, Marion County, Indiana</t>
  </si>
  <si>
    <t>62779.000000000000000</t>
  </si>
  <si>
    <t>Census Tract 3218, Marion County, Indiana</t>
  </si>
  <si>
    <t>126920.000000000000000</t>
  </si>
  <si>
    <t>Census Tract 3219, Marion County, Indiana</t>
  </si>
  <si>
    <t>116875.000000000000000</t>
  </si>
  <si>
    <t>Census Tract 3220, Marion County, Indiana</t>
  </si>
  <si>
    <t>51498.000000000000000</t>
  </si>
  <si>
    <t>Census Tract 3221, Marion County, Indiana</t>
  </si>
  <si>
    <t>69070.000000000000000</t>
  </si>
  <si>
    <t>Census Tract 3222, Marion County, Indiana</t>
  </si>
  <si>
    <t>82448.000000000000000</t>
  </si>
  <si>
    <t>Census Tract 3223, Marion County, Indiana</t>
  </si>
  <si>
    <t>91875.000000000000000</t>
  </si>
  <si>
    <t>Census Tract 3224, Marion County, Indiana</t>
  </si>
  <si>
    <t>51721.000000000000000</t>
  </si>
  <si>
    <t>Census Tract 3225, Marion County, Indiana</t>
  </si>
  <si>
    <t>25.000000000000000</t>
  </si>
  <si>
    <t>26250.000000000000000</t>
  </si>
  <si>
    <t>Census Tract 3226.01, Marion County, Indiana</t>
  </si>
  <si>
    <t>29.899999999999999</t>
  </si>
  <si>
    <t>13009.000000000000000</t>
  </si>
  <si>
    <t>Census Tract 3226.02, Marion County, Indiana</t>
  </si>
  <si>
    <t>54038.000000000000000</t>
  </si>
  <si>
    <t>Census Tract 3227, Marion County, Indiana</t>
  </si>
  <si>
    <t>49107.000000000000000</t>
  </si>
  <si>
    <t>Census Tract 3301.03, Marion County, Indiana</t>
  </si>
  <si>
    <t>59071.000000000000000</t>
  </si>
  <si>
    <t>Census Tract 3301.05, Marion County, Indiana</t>
  </si>
  <si>
    <t>53673.000000000000000</t>
  </si>
  <si>
    <t>Census Tract 3301.06, Marion County, Indiana</t>
  </si>
  <si>
    <t>37114.000000000000000</t>
  </si>
  <si>
    <t>Census Tract 3301.07, Marion County, Indiana</t>
  </si>
  <si>
    <t>91587.000000000000000</t>
  </si>
  <si>
    <t>Census Tract 3301.08, Marion County, Indiana</t>
  </si>
  <si>
    <t>130804.000000000000000</t>
  </si>
  <si>
    <t>Census Tract 3301.09, Marion County, Indiana</t>
  </si>
  <si>
    <t>74545.000000000000000</t>
  </si>
  <si>
    <t>Census Tract 3302.03, Marion County, Indiana</t>
  </si>
  <si>
    <t>165405.000000000000000</t>
  </si>
  <si>
    <t>Census Tract 3302.04, Marion County, Indiana</t>
  </si>
  <si>
    <t>116760.000000000000000</t>
  </si>
  <si>
    <t>Census Tract 3302.06, Marion County, Indiana</t>
  </si>
  <si>
    <t>100781.000000000000000</t>
  </si>
  <si>
    <t>Census Tract 3302.08, Marion County, Indiana</t>
  </si>
  <si>
    <t>81736.000000000000000</t>
  </si>
  <si>
    <t>Census Tract 3302.10, Marion County, Indiana</t>
  </si>
  <si>
    <t>72545.000000000000000</t>
  </si>
  <si>
    <t>Census Tract 3302.11, Marion County, Indiana</t>
  </si>
  <si>
    <t>20.500000000000000</t>
  </si>
  <si>
    <t>26593.000000000000000</t>
  </si>
  <si>
    <t>Census Tract 3302.12, Marion County, Indiana</t>
  </si>
  <si>
    <t>63714.000000000000000</t>
  </si>
  <si>
    <t>Census Tract 3302.13, Marion County, Indiana</t>
  </si>
  <si>
    <t>87973.000000000000000</t>
  </si>
  <si>
    <t>Census Tract 3304.01, Marion County, Indiana</t>
  </si>
  <si>
    <t>89022.000000000000000</t>
  </si>
  <si>
    <t>Census Tract 3305, Marion County, Indiana</t>
  </si>
  <si>
    <t>52471.000000000000000</t>
  </si>
  <si>
    <t>Census Tract 3306, Marion County, Indiana</t>
  </si>
  <si>
    <t>Census Tract 3307.01, Marion County, Indiana</t>
  </si>
  <si>
    <t>37424.000000000000000</t>
  </si>
  <si>
    <t>Census Tract 3307.02, Marion County, Indiana</t>
  </si>
  <si>
    <t>38231.000000000000000</t>
  </si>
  <si>
    <t>Census Tract 3308.03, Marion County, Indiana</t>
  </si>
  <si>
    <t>31935.000000000000000</t>
  </si>
  <si>
    <t>Census Tract 3308.04, Marion County, Indiana</t>
  </si>
  <si>
    <t>22.100000000000001</t>
  </si>
  <si>
    <t>31776.000000000000000</t>
  </si>
  <si>
    <t>Census Tract 3308.05, Marion County, Indiana</t>
  </si>
  <si>
    <t>19.100000000000001</t>
  </si>
  <si>
    <t>24794.000000000000000</t>
  </si>
  <si>
    <t>Census Tract 3308.06, Marion County, Indiana</t>
  </si>
  <si>
    <t>16.899999999999999</t>
  </si>
  <si>
    <t>22917.000000000000000</t>
  </si>
  <si>
    <t>Census Tract 3309, Marion County, Indiana</t>
  </si>
  <si>
    <t>33821.000000000000000</t>
  </si>
  <si>
    <t>Census Tract 3310, Marion County, Indiana</t>
  </si>
  <si>
    <t>36354.000000000000000</t>
  </si>
  <si>
    <t>Census Tract 3401.01, Marion County, Indiana</t>
  </si>
  <si>
    <t>49357.000000000000000</t>
  </si>
  <si>
    <t>Census Tract 3401.02, Marion County, Indiana</t>
  </si>
  <si>
    <t>16.600000000000001</t>
  </si>
  <si>
    <t>34924.000000000000000</t>
  </si>
  <si>
    <t>Census Tract 3401.08, Marion County, Indiana</t>
  </si>
  <si>
    <t>37269.000000000000000</t>
  </si>
  <si>
    <t>Census Tract 3401.11, Marion County, Indiana</t>
  </si>
  <si>
    <t>77328.000000000000000</t>
  </si>
  <si>
    <t>Census Tract 3401.12, Marion County, Indiana</t>
  </si>
  <si>
    <t>44752.000000000000000</t>
  </si>
  <si>
    <t>Census Tract 3401.13, Marion County, Indiana</t>
  </si>
  <si>
    <t>15.500000000000000</t>
  </si>
  <si>
    <t>45711.000000000000000</t>
  </si>
  <si>
    <t>Census Tract 3401.14, Marion County, Indiana</t>
  </si>
  <si>
    <t>79907.000000000000000</t>
  </si>
  <si>
    <t>Census Tract 3401.15, Marion County, Indiana</t>
  </si>
  <si>
    <t>41244.000000000000000</t>
  </si>
  <si>
    <t>Census Tract 3402.01, Marion County, Indiana</t>
  </si>
  <si>
    <t>52969.000000000000000</t>
  </si>
  <si>
    <t>Census Tract 3402.02, Marion County, Indiana</t>
  </si>
  <si>
    <t>Census Tract 3403.01, Marion County, Indiana</t>
  </si>
  <si>
    <t>38256.000000000000000</t>
  </si>
  <si>
    <t>Census Tract 3403.02, Marion County, Indiana</t>
  </si>
  <si>
    <t>33680.000000000000000</t>
  </si>
  <si>
    <t>Census Tract 3404, Marion County, Indiana</t>
  </si>
  <si>
    <t>43815.000000000000000</t>
  </si>
  <si>
    <t>Census Tract 3405, Marion County, Indiana</t>
  </si>
  <si>
    <t>34670.000000000000000</t>
  </si>
  <si>
    <t>Census Tract 3406, Marion County, Indiana</t>
  </si>
  <si>
    <t>44759.000000000000000</t>
  </si>
  <si>
    <t>Census Tract 3407, Marion County, Indiana</t>
  </si>
  <si>
    <t>38656.000000000000000</t>
  </si>
  <si>
    <t>Census Tract 3408, Marion County, Indiana</t>
  </si>
  <si>
    <t>58693.000000000000000</t>
  </si>
  <si>
    <t>Census Tract 3409.01, Marion County, Indiana</t>
  </si>
  <si>
    <t>75357.000000000000000</t>
  </si>
  <si>
    <t>Census Tract 3409.03, Marion County, Indiana</t>
  </si>
  <si>
    <t>47443.000000000000000</t>
  </si>
  <si>
    <t>Census Tract 3409.04, Marion County, Indiana</t>
  </si>
  <si>
    <t>47190.000000000000000</t>
  </si>
  <si>
    <t>Census Tract 3410, Marion County, Indiana</t>
  </si>
  <si>
    <t>65625.000000000000000</t>
  </si>
  <si>
    <t>Census Tract 3411, Marion County, Indiana</t>
  </si>
  <si>
    <t>39023.000000000000000</t>
  </si>
  <si>
    <t>Census Tract 3412, Marion County, Indiana</t>
  </si>
  <si>
    <t>32756.000000000000000</t>
  </si>
  <si>
    <t>Census Tract 3416, Marion County, Indiana</t>
  </si>
  <si>
    <t>22965.000000000000000</t>
  </si>
  <si>
    <t>Census Tract 3417.01, Marion County, Indiana</t>
  </si>
  <si>
    <t>10.600000000000000</t>
  </si>
  <si>
    <t>22614.000000000000000</t>
  </si>
  <si>
    <t>Census Tract 3417.02, Marion County, Indiana</t>
  </si>
  <si>
    <t>45195.000000000000000</t>
  </si>
  <si>
    <t>Census Tract 3419.02, Marion County, Indiana</t>
  </si>
  <si>
    <t>58472.000000000000000</t>
  </si>
  <si>
    <t>Census Tract 3419.03, Marion County, Indiana</t>
  </si>
  <si>
    <t>34612.000000000000000</t>
  </si>
  <si>
    <t>Census Tract 3419.04, Marion County, Indiana</t>
  </si>
  <si>
    <t>36618.000000000000000</t>
  </si>
  <si>
    <t>Census Tract 3420, Marion County, Indiana</t>
  </si>
  <si>
    <t>59333.000000000000000</t>
  </si>
  <si>
    <t>Census Tract 3421.01, Marion County, Indiana</t>
  </si>
  <si>
    <t>54174.000000000000000</t>
  </si>
  <si>
    <t>Census Tract 3422, Marion County, Indiana</t>
  </si>
  <si>
    <t>41949.000000000000000</t>
  </si>
  <si>
    <t>Census Tract 3423, Marion County, Indiana</t>
  </si>
  <si>
    <t>44813.000000000000000</t>
  </si>
  <si>
    <t>Census Tract 3424, Marion County, Indiana</t>
  </si>
  <si>
    <t>54444.000000000000000</t>
  </si>
  <si>
    <t>Census Tract 3425, Marion County, Indiana</t>
  </si>
  <si>
    <t>Census Tract 3426, Marion County, Indiana</t>
  </si>
  <si>
    <t>31859.000000000000000</t>
  </si>
  <si>
    <t>Census Tract 3501, Marion County, Indiana</t>
  </si>
  <si>
    <t>41842.000000000000000</t>
  </si>
  <si>
    <t>Census Tract 3503, Marion County, Indiana</t>
  </si>
  <si>
    <t>40.500000000000000</t>
  </si>
  <si>
    <t>25505.000000000000000</t>
  </si>
  <si>
    <t>Census Tract 3504, Marion County, Indiana</t>
  </si>
  <si>
    <t>47923.000000000000000</t>
  </si>
  <si>
    <t>Census Tract 3505, Marion County, Indiana</t>
  </si>
  <si>
    <t>26305.000000000000000</t>
  </si>
  <si>
    <t>Census Tract 3506, Marion County, Indiana</t>
  </si>
  <si>
    <t>22.600000000000001</t>
  </si>
  <si>
    <t>27930.000000000000000</t>
  </si>
  <si>
    <t>Census Tract 3507, Marion County, Indiana</t>
  </si>
  <si>
    <t>15625.000000000000000</t>
  </si>
  <si>
    <t>Census Tract 3508, Marion County, Indiana</t>
  </si>
  <si>
    <t>20.699999999999999</t>
  </si>
  <si>
    <t>19767.000000000000000</t>
  </si>
  <si>
    <t>Census Tract 3509, Marion County, Indiana</t>
  </si>
  <si>
    <t>37813.000000000000000</t>
  </si>
  <si>
    <t>Census Tract 3510, Marion County, Indiana</t>
  </si>
  <si>
    <t>27826.000000000000000</t>
  </si>
  <si>
    <t>Census Tract 3512, Marion County, Indiana</t>
  </si>
  <si>
    <t>20.399999999999999</t>
  </si>
  <si>
    <t>33326.000000000000000</t>
  </si>
  <si>
    <t>Census Tract 3515, Marion County, Indiana</t>
  </si>
  <si>
    <t>41019.000000000000000</t>
  </si>
  <si>
    <t>Census Tract 3516, Marion County, Indiana</t>
  </si>
  <si>
    <t>76494.000000000000000</t>
  </si>
  <si>
    <t>Census Tract 3517, Marion County, Indiana</t>
  </si>
  <si>
    <t>11.699999999999999</t>
  </si>
  <si>
    <t>72013.000000000000000</t>
  </si>
  <si>
    <t>Census Tract 3519, Marion County, Indiana</t>
  </si>
  <si>
    <t>24.100000000000001</t>
  </si>
  <si>
    <t>35931.000000000000000</t>
  </si>
  <si>
    <t>Census Tract 3521, Marion County, Indiana</t>
  </si>
  <si>
    <t>20.800000000000001</t>
  </si>
  <si>
    <t>27955.000000000000000</t>
  </si>
  <si>
    <t>Census Tract 3523, Marion County, Indiana</t>
  </si>
  <si>
    <t>29320.000000000000000</t>
  </si>
  <si>
    <t>Census Tract 3524, Marion County, Indiana</t>
  </si>
  <si>
    <t>32258.000000000000000</t>
  </si>
  <si>
    <t>Census Tract 3525, Marion County, Indiana</t>
  </si>
  <si>
    <t>33456.000000000000000</t>
  </si>
  <si>
    <t>Census Tract 3526, Marion County, Indiana</t>
  </si>
  <si>
    <t>14.400000000000000</t>
  </si>
  <si>
    <t>27984.000000000000000</t>
  </si>
  <si>
    <t>Census Tract 3527, Marion County, Indiana</t>
  </si>
  <si>
    <t>17.199999999999999</t>
  </si>
  <si>
    <t>32857.000000000000000</t>
  </si>
  <si>
    <t>Census Tract 3528, Marion County, Indiana</t>
  </si>
  <si>
    <t>20.300000000000001</t>
  </si>
  <si>
    <t>34314.000000000000000</t>
  </si>
  <si>
    <t>Census Tract 3533, Marion County, Indiana</t>
  </si>
  <si>
    <t>43200.000000000000000</t>
  </si>
  <si>
    <t>Census Tract 3535, Marion County, Indiana</t>
  </si>
  <si>
    <t>26.600000000000001</t>
  </si>
  <si>
    <t>31444.000000000000000</t>
  </si>
  <si>
    <t>Census Tract 3536, Marion County, Indiana</t>
  </si>
  <si>
    <t>19.899999999999999</t>
  </si>
  <si>
    <t>33354.000000000000000</t>
  </si>
  <si>
    <t>Census Tract 3542.01, Marion County, Indiana</t>
  </si>
  <si>
    <t>73997.000000000000000</t>
  </si>
  <si>
    <t>Census Tract 3542.02, Marion County, Indiana</t>
  </si>
  <si>
    <t>61898.000000000000000</t>
  </si>
  <si>
    <t>Census Tract 3544, Marion County, Indiana</t>
  </si>
  <si>
    <t>14.300000000000001</t>
  </si>
  <si>
    <t>61938.000000000000000</t>
  </si>
  <si>
    <t>Census Tract 3545, Marion County, Indiana</t>
  </si>
  <si>
    <t>40569.000000000000000</t>
  </si>
  <si>
    <t>Census Tract 3547, Marion County, Indiana</t>
  </si>
  <si>
    <t>25179.000000000000000</t>
  </si>
  <si>
    <t>Census Tract 3548, Marion County, Indiana</t>
  </si>
  <si>
    <t>21.800000000000001</t>
  </si>
  <si>
    <t>37009.000000000000000</t>
  </si>
  <si>
    <t>Census Tract 3549, Marion County, Indiana</t>
  </si>
  <si>
    <t>30.600000000000001</t>
  </si>
  <si>
    <t>27191.000000000000000</t>
  </si>
  <si>
    <t>Census Tract 3550, Marion County, Indiana</t>
  </si>
  <si>
    <t>32.799999999999997</t>
  </si>
  <si>
    <t>26607.000000000000000</t>
  </si>
  <si>
    <t>Census Tract 3551, Marion County, Indiana</t>
  </si>
  <si>
    <t>50.399999999999999</t>
  </si>
  <si>
    <t>13214.000000000000000</t>
  </si>
  <si>
    <t>Census Tract 3553, Marion County, Indiana</t>
  </si>
  <si>
    <t>37083.000000000000000</t>
  </si>
  <si>
    <t>Census Tract 3554, Marion County, Indiana</t>
  </si>
  <si>
    <t>33194.000000000000000</t>
  </si>
  <si>
    <t>Census Tract 3555, Marion County, Indiana</t>
  </si>
  <si>
    <t>49392.000000000000000</t>
  </si>
  <si>
    <t>Census Tract 3556, Marion County, Indiana</t>
  </si>
  <si>
    <t>28924.000000000000000</t>
  </si>
  <si>
    <t>Census Tract 3557, Marion County, Indiana</t>
  </si>
  <si>
    <t>27537.000000000000000</t>
  </si>
  <si>
    <t>Census Tract 3559, Marion County, Indiana</t>
  </si>
  <si>
    <t>66250.000000000000000</t>
  </si>
  <si>
    <t>Census Tract 3562, Marion County, Indiana</t>
  </si>
  <si>
    <t>76544.000000000000000</t>
  </si>
  <si>
    <t>Census Tract 3564, Marion County, Indiana</t>
  </si>
  <si>
    <t>33021.000000000000000</t>
  </si>
  <si>
    <t>Census Tract 3569, Marion County, Indiana</t>
  </si>
  <si>
    <t>32500.000000000000000</t>
  </si>
  <si>
    <t>Census Tract 3570, Marion County, Indiana</t>
  </si>
  <si>
    <t>39097.000000000000000</t>
  </si>
  <si>
    <t>Census Tract 3571, Marion County, Indiana</t>
  </si>
  <si>
    <t>70361.000000000000000</t>
  </si>
  <si>
    <t>Census Tract 3572, Marion County, Indiana</t>
  </si>
  <si>
    <t>32155.000000000000000</t>
  </si>
  <si>
    <t>Census Tract 3573, Marion County, Indiana</t>
  </si>
  <si>
    <t>21.100000000000001</t>
  </si>
  <si>
    <t>22721.000000000000000</t>
  </si>
  <si>
    <t>Census Tract 3574, Marion County, Indiana</t>
  </si>
  <si>
    <t>29590.000000000000000</t>
  </si>
  <si>
    <t>Census Tract 3575, Marion County, Indiana</t>
  </si>
  <si>
    <t>49872.000000000000000</t>
  </si>
  <si>
    <t>Census Tract 3576.01, Marion County, Indiana</t>
  </si>
  <si>
    <t>31615.000000000000000</t>
  </si>
  <si>
    <t>Census Tract 3576.02, Marion County, Indiana</t>
  </si>
  <si>
    <t>Census Tract 3578, Marion County, Indiana</t>
  </si>
  <si>
    <t>36118.000000000000000</t>
  </si>
  <si>
    <t>Census Tract 3579, Marion County, Indiana</t>
  </si>
  <si>
    <t>47941.000000000000000</t>
  </si>
  <si>
    <t>Census Tract 3580, Marion County, Indiana</t>
  </si>
  <si>
    <t>22321.000000000000000</t>
  </si>
  <si>
    <t>Census Tract 3581, Marion County, Indiana</t>
  </si>
  <si>
    <t>13.500000000000000</t>
  </si>
  <si>
    <t>42228.000000000000000</t>
  </si>
  <si>
    <t>Census Tract 3601.01, Marion County, Indiana</t>
  </si>
  <si>
    <t>21.300000000000001</t>
  </si>
  <si>
    <t>24225.000000000000000</t>
  </si>
  <si>
    <t>Census Tract 3601.02, Marion County, Indiana</t>
  </si>
  <si>
    <t>25054.000000000000000</t>
  </si>
  <si>
    <t>Census Tract 3602.01, Marion County, Indiana</t>
  </si>
  <si>
    <t>33488.000000000000000</t>
  </si>
  <si>
    <t>Census Tract 3602.02, Marion County, Indiana</t>
  </si>
  <si>
    <t>31532.000000000000000</t>
  </si>
  <si>
    <t>Census Tract 3603.01, Marion County, Indiana</t>
  </si>
  <si>
    <t>37285.000000000000000</t>
  </si>
  <si>
    <t>Census Tract 3603.02, Marion County, Indiana</t>
  </si>
  <si>
    <t>26795.000000000000000</t>
  </si>
  <si>
    <t>Census Tract 3604.01, Marion County, Indiana</t>
  </si>
  <si>
    <t>37226.000000000000000</t>
  </si>
  <si>
    <t>Census Tract 3604.02, Marion County, Indiana</t>
  </si>
  <si>
    <t>25521.000000000000000</t>
  </si>
  <si>
    <t>Census Tract 3604.05, Marion County, Indiana</t>
  </si>
  <si>
    <t>53832.000000000000000</t>
  </si>
  <si>
    <t>Census Tract 3604.06, Marion County, Indiana</t>
  </si>
  <si>
    <t>28413.000000000000000</t>
  </si>
  <si>
    <t>Census Tract 3604.07, Marion County, Indiana</t>
  </si>
  <si>
    <t>51337.000000000000000</t>
  </si>
  <si>
    <t>Census Tract 3605.01, Marion County, Indiana</t>
  </si>
  <si>
    <t>57117.000000000000000</t>
  </si>
  <si>
    <t>Census Tract 3605.02, Marion County, Indiana</t>
  </si>
  <si>
    <t>50116.000000000000000</t>
  </si>
  <si>
    <t>Census Tract 3606.01, Marion County, Indiana</t>
  </si>
  <si>
    <t>60665.000000000000000</t>
  </si>
  <si>
    <t>Census Tract 3606.02, Marion County, Indiana</t>
  </si>
  <si>
    <t>33199.000000000000000</t>
  </si>
  <si>
    <t>Census Tract 3607, Marion County, Indiana</t>
  </si>
  <si>
    <t>71786.000000000000000</t>
  </si>
  <si>
    <t>Census Tract 3608, Marion County, Indiana</t>
  </si>
  <si>
    <t>28.300000000000001</t>
  </si>
  <si>
    <t>32483.000000000000000</t>
  </si>
  <si>
    <t>Census Tract 3609, Marion County, Indiana</t>
  </si>
  <si>
    <t>23.399999999999999</t>
  </si>
  <si>
    <t>30887.000000000000000</t>
  </si>
  <si>
    <t>Census Tract 3610, Marion County, Indiana</t>
  </si>
  <si>
    <t>86477.000000000000000</t>
  </si>
  <si>
    <t>Census Tract 3611, Marion County, Indiana</t>
  </si>
  <si>
    <t>52895.000000000000000</t>
  </si>
  <si>
    <t>Census Tract 3612, Marion County, Indiana</t>
  </si>
  <si>
    <t>47663.000000000000000</t>
  </si>
  <si>
    <t>Census Tract 3613, Marion County, Indiana</t>
  </si>
  <si>
    <t>47438.000000000000000</t>
  </si>
  <si>
    <t>Census Tract 3614.01, Marion County, Indiana</t>
  </si>
  <si>
    <t>51167.000000000000000</t>
  </si>
  <si>
    <t>Census Tract 3614.02, Marion County, Indiana</t>
  </si>
  <si>
    <t>56738.000000000000000</t>
  </si>
  <si>
    <t>Census Tract 3616.01, Marion County, Indiana</t>
  </si>
  <si>
    <t>80593.000000000000000</t>
  </si>
  <si>
    <t>Census Tract 3616.02, Marion County, Indiana</t>
  </si>
  <si>
    <t>89219.000000000000000</t>
  </si>
  <si>
    <t>Census Tract 3702.01, Marion County, Indiana</t>
  </si>
  <si>
    <t>48666.000000000000000</t>
  </si>
  <si>
    <t>Census Tract 3702.03, Marion County, Indiana</t>
  </si>
  <si>
    <t>28774.000000000000000</t>
  </si>
  <si>
    <t>Census Tract 3702.04, Marion County, Indiana</t>
  </si>
  <si>
    <t>38365.000000000000000</t>
  </si>
  <si>
    <t>Census Tract 3703.03, Marion County, Indiana</t>
  </si>
  <si>
    <t>71911.000000000000000</t>
  </si>
  <si>
    <t>Census Tract 3703.04, Marion County, Indiana</t>
  </si>
  <si>
    <t>72231.000000000000000</t>
  </si>
  <si>
    <t>Census Tract 3703.05, Marion County, Indiana</t>
  </si>
  <si>
    <t>38.600000000000001</t>
  </si>
  <si>
    <t>37134.000000000000000</t>
  </si>
  <si>
    <t>Census Tract 3703.06, Marion County, Indiana</t>
  </si>
  <si>
    <t>76390.000000000000000</t>
  </si>
  <si>
    <t>Census Tract 3801.01, Marion County, Indiana</t>
  </si>
  <si>
    <t>104032.000000000000000</t>
  </si>
  <si>
    <t>Census Tract 3801.02, Marion County, Indiana</t>
  </si>
  <si>
    <t>62908.000000000000000</t>
  </si>
  <si>
    <t>Census Tract 3801.03, Marion County, Indiana</t>
  </si>
  <si>
    <t>78321.000000000000000</t>
  </si>
  <si>
    <t>Census Tract 3802, Marion County, Indiana</t>
  </si>
  <si>
    <t>39336.000000000000000</t>
  </si>
  <si>
    <t>Census Tract 3803.01, Marion County, Indiana</t>
  </si>
  <si>
    <t>33971.000000000000000</t>
  </si>
  <si>
    <t>Census Tract 3803.02, Marion County, Indiana</t>
  </si>
  <si>
    <t>26967.000000000000000</t>
  </si>
  <si>
    <t>Census Tract 3804.02, Marion County, Indiana</t>
  </si>
  <si>
    <t>40941.000000000000000</t>
  </si>
  <si>
    <t>Census Tract 3804.03, Marion County, Indiana</t>
  </si>
  <si>
    <t>60422.000000000000000</t>
  </si>
  <si>
    <t>Census Tract 3804.04, Marion County, Indiana</t>
  </si>
  <si>
    <t>49325.000000000000000</t>
  </si>
  <si>
    <t>Census Tract 3805.01, Marion County, Indiana</t>
  </si>
  <si>
    <t>43679.000000000000000</t>
  </si>
  <si>
    <t>Census Tract 3805.02, Marion County, Indiana</t>
  </si>
  <si>
    <t>42894.000000000000000</t>
  </si>
  <si>
    <t>Census Tract 3806, Marion County, Indiana</t>
  </si>
  <si>
    <t>58229.000000000000000</t>
  </si>
  <si>
    <t>Census Tract 3807, Marion County, Indiana</t>
  </si>
  <si>
    <t>50970.000000000000000</t>
  </si>
  <si>
    <t>Census Tract 3808, Marion County, Indiana</t>
  </si>
  <si>
    <t>48524.000000000000000</t>
  </si>
  <si>
    <t>Census Tract 3809.01, Marion County, Indiana</t>
  </si>
  <si>
    <t>59549.000000000000000</t>
  </si>
  <si>
    <t>Census Tract 3809.02, Marion County, Indiana</t>
  </si>
  <si>
    <t>70497.000000000000000</t>
  </si>
  <si>
    <t>Census Tract 3810.02, Marion County, Indiana</t>
  </si>
  <si>
    <t>80398.000000000000000</t>
  </si>
  <si>
    <t>Census Tract 3810.03, Marion County, Indiana</t>
  </si>
  <si>
    <t>45769.000000000000000</t>
  </si>
  <si>
    <t>Census Tract 3810.04, Marion County, Indiana</t>
  </si>
  <si>
    <t>30506.000000000000000</t>
  </si>
  <si>
    <t>Census Tract 3811.01, Marion County, Indiana</t>
  </si>
  <si>
    <t>63867.000000000000000</t>
  </si>
  <si>
    <t>Census Tract 3811.02, Marion County, Indiana</t>
  </si>
  <si>
    <t>49432.000000000000000</t>
  </si>
  <si>
    <t>Census Tract 3812.03, Marion County, Indiana</t>
  </si>
  <si>
    <t>29855.000000000000000</t>
  </si>
  <si>
    <t>Census Tract 3812.04, Marion County, Indiana</t>
  </si>
  <si>
    <t>26.199999999999999</t>
  </si>
  <si>
    <t>29536.000000000000000</t>
  </si>
  <si>
    <t>Census Tract 3812.05, Marion County, Indiana</t>
  </si>
  <si>
    <t>51031.000000000000000</t>
  </si>
  <si>
    <t>Census Tract 3812.06, Marion County, Indiana</t>
  </si>
  <si>
    <t>66208.000000000000000</t>
  </si>
  <si>
    <t>Census Tract 3812.07, Marion County, Indiana</t>
  </si>
  <si>
    <t>59497.000000000000000</t>
  </si>
  <si>
    <t>Census Tract 3901.02, Marion County, Indiana</t>
  </si>
  <si>
    <t>37839.000000000000000</t>
  </si>
  <si>
    <t>Census Tract 3901.03, Marion County, Indiana</t>
  </si>
  <si>
    <t>50143.000000000000000</t>
  </si>
  <si>
    <t>Census Tract 3901.04, Marion County, Indiana</t>
  </si>
  <si>
    <t>76415.000000000000000</t>
  </si>
  <si>
    <t>Census Tract 3902, Marion County, Indiana</t>
  </si>
  <si>
    <t>81497.000000000000000</t>
  </si>
  <si>
    <t>Census Tract 3903, Marion County, Indiana</t>
  </si>
  <si>
    <t>90533.000000000000000</t>
  </si>
  <si>
    <t>Census Tract 3904.05, Marion County, Indiana</t>
  </si>
  <si>
    <t>86384.000000000000000</t>
  </si>
  <si>
    <t>Census Tract 3904.06, Marion County, Indiana</t>
  </si>
  <si>
    <t>98500.000000000000000</t>
  </si>
  <si>
    <t>Census Tract 3904.07, Marion County, Indiana</t>
  </si>
  <si>
    <t>127425.000000000000000</t>
  </si>
  <si>
    <t>Census Tract 3904.08, Marion County, Indiana</t>
  </si>
  <si>
    <t>80524.000000000000000</t>
  </si>
  <si>
    <t>Census Tract 3904.09, Marion County, Indiana</t>
  </si>
  <si>
    <t>106033.000000000000000</t>
  </si>
  <si>
    <t>Census Tract 3904.10, Marion County, Indiana</t>
  </si>
  <si>
    <t>77688.000000000000000</t>
  </si>
  <si>
    <t>Census Tract 3904.11, Marion County, Indiana</t>
  </si>
  <si>
    <t>59775.000000000000000</t>
  </si>
  <si>
    <t>Census Tract 3905, Marion County, Indiana</t>
  </si>
  <si>
    <t>33462.000000000000000</t>
  </si>
  <si>
    <t>Census Tract 3906.01, Marion County, Indiana</t>
  </si>
  <si>
    <t>55142.000000000000000</t>
  </si>
  <si>
    <t>Census Tract 3906.02, Marion County, Indiana</t>
  </si>
  <si>
    <t>52459.000000000000000</t>
  </si>
  <si>
    <t>Census Tract 3907, Marion County, Indiana</t>
  </si>
  <si>
    <t>50736.000000000000000</t>
  </si>
  <si>
    <t>Census Tract 3908.01, Marion County, Indiana</t>
  </si>
  <si>
    <t>5673.399999999999636</t>
  </si>
  <si>
    <t>Census Tract 3908.02, Marion County, Indiana</t>
  </si>
  <si>
    <t>64127.000000000000000</t>
  </si>
  <si>
    <t>Census Tract 3909, Marion County, Indiana</t>
  </si>
  <si>
    <t>59449.000000000000000</t>
  </si>
  <si>
    <t>Census Tract 3910.01, Marion County, Indiana</t>
  </si>
  <si>
    <t>65096.000000000000000</t>
  </si>
  <si>
    <t>Census Tract 3910.02, Marion County, Indiana</t>
  </si>
  <si>
    <t>73287.000000000000000</t>
  </si>
  <si>
    <t>Census Tract 201.01, Marshall County, Indiana</t>
  </si>
  <si>
    <t>48405.000000000000000</t>
  </si>
  <si>
    <t>Census Tract 201.02, Marshall County, Indiana</t>
  </si>
  <si>
    <t>29.500000000000000</t>
  </si>
  <si>
    <t>71579.000000000000000</t>
  </si>
  <si>
    <t>Census Tract 202.01, Marshall County, Indiana</t>
  </si>
  <si>
    <t>50212.000000000000000</t>
  </si>
  <si>
    <t>Census Tract 202.02, Marshall County, Indiana</t>
  </si>
  <si>
    <t>60625.000000000000000</t>
  </si>
  <si>
    <t>Census Tract 203.01, Marshall County, Indiana</t>
  </si>
  <si>
    <t>64736.000000000000000</t>
  </si>
  <si>
    <t>Census Tract 203.02, Marshall County, Indiana</t>
  </si>
  <si>
    <t>52986.000000000000000</t>
  </si>
  <si>
    <t>Census Tract 204, Marshall County, Indiana</t>
  </si>
  <si>
    <t>45656.000000000000000</t>
  </si>
  <si>
    <t>Census Tract 205, Marshall County, Indiana</t>
  </si>
  <si>
    <t>36667.000000000000000</t>
  </si>
  <si>
    <t>Census Tract 206, Marshall County, Indiana</t>
  </si>
  <si>
    <t>47130.000000000000000</t>
  </si>
  <si>
    <t>Census Tract 207.01, Marshall County, Indiana</t>
  </si>
  <si>
    <t>77031.000000000000000</t>
  </si>
  <si>
    <t>Census Tract 207.02, Marshall County, Indiana</t>
  </si>
  <si>
    <t>71667.000000000000000</t>
  </si>
  <si>
    <t>Census Tract 208, Marshall County, Indiana</t>
  </si>
  <si>
    <t>55900.000000000000000</t>
  </si>
  <si>
    <t>Census Tract 9501, Martin County, Indiana</t>
  </si>
  <si>
    <t>65361.000000000000000</t>
  </si>
  <si>
    <t>Census Tract 9502, Martin County, Indiana</t>
  </si>
  <si>
    <t>Census Tract 9503, Martin County, Indiana</t>
  </si>
  <si>
    <t>58108.000000000000000</t>
  </si>
  <si>
    <t>Census Tract 9520, Miami County, Indiana</t>
  </si>
  <si>
    <t>57527.000000000000000</t>
  </si>
  <si>
    <t>Census Tract 9521, Miami County, Indiana</t>
  </si>
  <si>
    <t>62075.000000000000000</t>
  </si>
  <si>
    <t>Census Tract 9522, Miami County, Indiana</t>
  </si>
  <si>
    <t>48466.000000000000000</t>
  </si>
  <si>
    <t>Census Tract 9523, Miami County, Indiana</t>
  </si>
  <si>
    <t>19.300000000000001</t>
  </si>
  <si>
    <t>39583.000000000000000</t>
  </si>
  <si>
    <t>Census Tract 9524, Miami County, Indiana</t>
  </si>
  <si>
    <t>34516.000000000000000</t>
  </si>
  <si>
    <t>Census Tract 9525, Miami County, Indiana</t>
  </si>
  <si>
    <t>37572.000000000000000</t>
  </si>
  <si>
    <t>Census Tract 9526, Miami County, Indiana</t>
  </si>
  <si>
    <t>72760.000000000000000</t>
  </si>
  <si>
    <t>Census Tract 9527, Miami County, Indiana</t>
  </si>
  <si>
    <t>53228.000000000000000</t>
  </si>
  <si>
    <t>Census Tract 9528, Miami County, Indiana</t>
  </si>
  <si>
    <t>54909.000000000000000</t>
  </si>
  <si>
    <t>Census Tract 9529, Miami County, Indiana</t>
  </si>
  <si>
    <t>57292.000000000000000</t>
  </si>
  <si>
    <t>Census Tract 1, Monroe County, Indiana</t>
  </si>
  <si>
    <t>19.800000000000001</t>
  </si>
  <si>
    <t>12917.000000000000000</t>
  </si>
  <si>
    <t>Census Tract 2.01, Monroe County, Indiana</t>
  </si>
  <si>
    <t>28.399999999999999</t>
  </si>
  <si>
    <t>32250.000000000000000</t>
  </si>
  <si>
    <t>Census Tract 2.02, Monroe County, Indiana</t>
  </si>
  <si>
    <t>26.899999999999999</t>
  </si>
  <si>
    <t>6635.000000000000000</t>
  </si>
  <si>
    <t>Census Tract 3.01, Monroe County, Indiana</t>
  </si>
  <si>
    <t>29944.000000000000000</t>
  </si>
  <si>
    <t>Census Tract 3.02, Monroe County, Indiana</t>
  </si>
  <si>
    <t>77571.000000000000000</t>
  </si>
  <si>
    <t>Census Tract 4.01, Monroe County, Indiana</t>
  </si>
  <si>
    <t>45204.000000000000000</t>
  </si>
  <si>
    <t>Census Tract 4.02, Monroe County, Indiana</t>
  </si>
  <si>
    <t>54063.000000000000000</t>
  </si>
  <si>
    <t>Census Tract 5.01, Monroe County, Indiana</t>
  </si>
  <si>
    <t>61622.000000000000000</t>
  </si>
  <si>
    <t>Census Tract 5.02, Monroe County, Indiana</t>
  </si>
  <si>
    <t>48063.000000000000000</t>
  </si>
  <si>
    <t>Census Tract 6.01, Monroe County, Indiana</t>
  </si>
  <si>
    <t>30513.000000000000000</t>
  </si>
  <si>
    <t>Census Tract 6.02, Monroe County, Indiana</t>
  </si>
  <si>
    <t>42742.000000000000000</t>
  </si>
  <si>
    <t>Census Tract 7, Monroe County, Indiana</t>
  </si>
  <si>
    <t>78502.000000000000000</t>
  </si>
  <si>
    <t>Census Tract 8.01, Monroe County, Indiana</t>
  </si>
  <si>
    <t>69588.000000000000000</t>
  </si>
  <si>
    <t>Census Tract 8.02, Monroe County, Indiana</t>
  </si>
  <si>
    <t>51953.000000000000000</t>
  </si>
  <si>
    <t>Census Tract 9.01, Monroe County, Indiana</t>
  </si>
  <si>
    <t>37138.000000000000000</t>
  </si>
  <si>
    <t>Census Tract 9.03, Monroe County, Indiana</t>
  </si>
  <si>
    <t>48682.000000000000000</t>
  </si>
  <si>
    <t>Census Tract 9.04, Monroe County, Indiana</t>
  </si>
  <si>
    <t>22265.000000000000000</t>
  </si>
  <si>
    <t>Census Tract 10.01, Monroe County, Indiana</t>
  </si>
  <si>
    <t>105531.000000000000000</t>
  </si>
  <si>
    <t>Census Tract 10.02, Monroe County, Indiana</t>
  </si>
  <si>
    <t>73206.000000000000000</t>
  </si>
  <si>
    <t>Census Tract 11.01, Monroe County, Indiana</t>
  </si>
  <si>
    <t>Census Tract 11.02, Monroe County, Indiana</t>
  </si>
  <si>
    <t>58902.000000000000000</t>
  </si>
  <si>
    <t>Census Tract 11.03, Monroe County, Indiana</t>
  </si>
  <si>
    <t>64233.000000000000000</t>
  </si>
  <si>
    <t>Census Tract 12, Monroe County, Indiana</t>
  </si>
  <si>
    <t>71198.000000000000000</t>
  </si>
  <si>
    <t>Census Tract 13.01, Monroe County, Indiana</t>
  </si>
  <si>
    <t>58640.000000000000000</t>
  </si>
  <si>
    <t>Census Tract 13.03, Monroe County, Indiana</t>
  </si>
  <si>
    <t>67201.000000000000000</t>
  </si>
  <si>
    <t>Census Tract 13.04, Monroe County, Indiana</t>
  </si>
  <si>
    <t>64868.000000000000000</t>
  </si>
  <si>
    <t>Census Tract 13.05, Monroe County, Indiana</t>
  </si>
  <si>
    <t>82264.000000000000000</t>
  </si>
  <si>
    <t>Census Tract 14.01, Monroe County, Indiana</t>
  </si>
  <si>
    <t>72422.000000000000000</t>
  </si>
  <si>
    <t>Census Tract 14.03, Monroe County, Indiana</t>
  </si>
  <si>
    <t>Census Tract 14.04, Monroe County, Indiana</t>
  </si>
  <si>
    <t>65357.000000000000000</t>
  </si>
  <si>
    <t>Census Tract 15.01, Monroe County, Indiana</t>
  </si>
  <si>
    <t>87412.000000000000000</t>
  </si>
  <si>
    <t>Census Tract 15.02, Monroe County, Indiana</t>
  </si>
  <si>
    <t>77833.000000000000000</t>
  </si>
  <si>
    <t>Census Tract 16, Monroe County, Indiana</t>
  </si>
  <si>
    <t>14.600000000000000</t>
  </si>
  <si>
    <t>18326.000000000000000</t>
  </si>
  <si>
    <t>Census Tract 9567, Montgomery County, Indiana</t>
  </si>
  <si>
    <t>72530.000000000000000</t>
  </si>
  <si>
    <t>Census Tract 9568, Montgomery County, Indiana</t>
  </si>
  <si>
    <t>Census Tract 9569, Montgomery County, Indiana</t>
  </si>
  <si>
    <t>65423.000000000000000</t>
  </si>
  <si>
    <t>Census Tract 9570, Montgomery County, Indiana</t>
  </si>
  <si>
    <t>39646.000000000000000</t>
  </si>
  <si>
    <t>Census Tract 9571, Montgomery County, Indiana</t>
  </si>
  <si>
    <t>43882.000000000000000</t>
  </si>
  <si>
    <t>Census Tract 9572, Montgomery County, Indiana</t>
  </si>
  <si>
    <t>45644.000000000000000</t>
  </si>
  <si>
    <t>Census Tract 9573, Montgomery County, Indiana</t>
  </si>
  <si>
    <t>72574.000000000000000</t>
  </si>
  <si>
    <t>Census Tract 9574, Montgomery County, Indiana</t>
  </si>
  <si>
    <t>58656.000000000000000</t>
  </si>
  <si>
    <t>Census Tract 9575, Montgomery County, Indiana</t>
  </si>
  <si>
    <t>64864.000000000000000</t>
  </si>
  <si>
    <t>Census Tract 5101.01, Morgan County, Indiana</t>
  </si>
  <si>
    <t>79573.000000000000000</t>
  </si>
  <si>
    <t>Census Tract 5101.02, Morgan County, Indiana</t>
  </si>
  <si>
    <t>83297.000000000000000</t>
  </si>
  <si>
    <t>Census Tract 5102.01, Morgan County, Indiana</t>
  </si>
  <si>
    <t>67105.000000000000000</t>
  </si>
  <si>
    <t>Census Tract 5102.02, Morgan County, Indiana</t>
  </si>
  <si>
    <t>63627.000000000000000</t>
  </si>
  <si>
    <t>Census Tract 5103, Morgan County, Indiana</t>
  </si>
  <si>
    <t>54663.000000000000000</t>
  </si>
  <si>
    <t>Census Tract 5104.01, Morgan County, Indiana</t>
  </si>
  <si>
    <t>69450.000000000000000</t>
  </si>
  <si>
    <t>Census Tract 5104.02, Morgan County, Indiana</t>
  </si>
  <si>
    <t>84818.000000000000000</t>
  </si>
  <si>
    <t>Census Tract 5105, Morgan County, Indiana</t>
  </si>
  <si>
    <t>63519.000000000000000</t>
  </si>
  <si>
    <t>Census Tract 5106.01, Morgan County, Indiana</t>
  </si>
  <si>
    <t>82161.000000000000000</t>
  </si>
  <si>
    <t>Census Tract 5106.02, Morgan County, Indiana</t>
  </si>
  <si>
    <t>64112.000000000000000</t>
  </si>
  <si>
    <t>Census Tract 5107.01, Morgan County, Indiana</t>
  </si>
  <si>
    <t>46838.000000000000000</t>
  </si>
  <si>
    <t>Census Tract 5107.03, Morgan County, Indiana</t>
  </si>
  <si>
    <t>109276.000000000000000</t>
  </si>
  <si>
    <t>Census Tract 5107.04, Morgan County, Indiana</t>
  </si>
  <si>
    <t>62552.000000000000000</t>
  </si>
  <si>
    <t>Census Tract 5108, Morgan County, Indiana</t>
  </si>
  <si>
    <t>49514.000000000000000</t>
  </si>
  <si>
    <t>Census Tract 5109, Morgan County, Indiana</t>
  </si>
  <si>
    <t>46667.000000000000000</t>
  </si>
  <si>
    <t>Census Tract 5110.01, Morgan County, Indiana</t>
  </si>
  <si>
    <t>80559.000000000000000</t>
  </si>
  <si>
    <t>Census Tract 5110.02, Morgan County, Indiana</t>
  </si>
  <si>
    <t>64583.000000000000000</t>
  </si>
  <si>
    <t>Census Tract 1004, Newton County, Indiana</t>
  </si>
  <si>
    <t>67129.000000000000000</t>
  </si>
  <si>
    <t>Census Tract 1005, Newton County, Indiana</t>
  </si>
  <si>
    <t>58250.000000000000000</t>
  </si>
  <si>
    <t>Census Tract 1006, Newton County, Indiana</t>
  </si>
  <si>
    <t>46106.000000000000000</t>
  </si>
  <si>
    <t>Census Tract 1007, Newton County, Indiana</t>
  </si>
  <si>
    <t>53992.000000000000000</t>
  </si>
  <si>
    <t>Census Tract 9717, Noble County, Indiana</t>
  </si>
  <si>
    <t>53893.000000000000000</t>
  </si>
  <si>
    <t>Census Tract 9718, Noble County, Indiana</t>
  </si>
  <si>
    <t>54025.000000000000000</t>
  </si>
  <si>
    <t>Census Tract 9719, Noble County, Indiana</t>
  </si>
  <si>
    <t>46199.000000000000000</t>
  </si>
  <si>
    <t>Census Tract 9720, Noble County, Indiana</t>
  </si>
  <si>
    <t>54384.000000000000000</t>
  </si>
  <si>
    <t>Census Tract 9721, Noble County, Indiana</t>
  </si>
  <si>
    <t>67287.000000000000000</t>
  </si>
  <si>
    <t>Census Tract 9722, Noble County, Indiana</t>
  </si>
  <si>
    <t>57159.000000000000000</t>
  </si>
  <si>
    <t>Census Tract 9723, Noble County, Indiana</t>
  </si>
  <si>
    <t>65525.000000000000000</t>
  </si>
  <si>
    <t>Census Tract 9724, Noble County, Indiana</t>
  </si>
  <si>
    <t>55082.000000000000000</t>
  </si>
  <si>
    <t>Census Tract 9725, Noble County, Indiana</t>
  </si>
  <si>
    <t>71016.000000000000000</t>
  </si>
  <si>
    <t>Census Tract 9726, Noble County, Indiana</t>
  </si>
  <si>
    <t>Census Tract 9657, Ohio County, Indiana</t>
  </si>
  <si>
    <t>52835.000000000000000</t>
  </si>
  <si>
    <t>Census Tract 9658, Ohio County, Indiana</t>
  </si>
  <si>
    <t>70403.000000000000000</t>
  </si>
  <si>
    <t>Census Tract 9513, Orange County, Indiana</t>
  </si>
  <si>
    <t>55247.000000000000000</t>
  </si>
  <si>
    <t>Census Tract 9514, Orange County, Indiana</t>
  </si>
  <si>
    <t>76477.000000000000000</t>
  </si>
  <si>
    <t>Census Tract 9515, Orange County, Indiana</t>
  </si>
  <si>
    <t>41611.000000000000000</t>
  </si>
  <si>
    <t>Census Tract 9516, Orange County, Indiana</t>
  </si>
  <si>
    <t>56544.000000000000000</t>
  </si>
  <si>
    <t>Census Tract 9517, Orange County, Indiana</t>
  </si>
  <si>
    <t>35280.000000000000000</t>
  </si>
  <si>
    <t>Census Tract 9518, Orange County, Indiana</t>
  </si>
  <si>
    <t>45078.000000000000000</t>
  </si>
  <si>
    <t>Census Tract 9555, Owen County, Indiana</t>
  </si>
  <si>
    <t>52935.000000000000000</t>
  </si>
  <si>
    <t>Census Tract 9556, Owen County, Indiana</t>
  </si>
  <si>
    <t>34375.000000000000000</t>
  </si>
  <si>
    <t>Census Tract 9557.01, Owen County, Indiana</t>
  </si>
  <si>
    <t>Census Tract 9557.02, Owen County, Indiana</t>
  </si>
  <si>
    <t>58300.000000000000000</t>
  </si>
  <si>
    <t>Census Tract 9558, Owen County, Indiana</t>
  </si>
  <si>
    <t>44246.000000000000000</t>
  </si>
  <si>
    <t>Census Tract 9559, Owen County, Indiana</t>
  </si>
  <si>
    <t>61823.000000000000000</t>
  </si>
  <si>
    <t>Census Tract 301, Parke County, Indiana</t>
  </si>
  <si>
    <t>68048.000000000000000</t>
  </si>
  <si>
    <t>Census Tract 302, Parke County, Indiana</t>
  </si>
  <si>
    <t>52786.000000000000000</t>
  </si>
  <si>
    <t>Census Tract 303, Parke County, Indiana</t>
  </si>
  <si>
    <t>44743.000000000000000</t>
  </si>
  <si>
    <t>Census Tract 304.01, Parke County, Indiana</t>
  </si>
  <si>
    <t>75795.000000000000000</t>
  </si>
  <si>
    <t>Census Tract 304.02, Parke County, Indiana</t>
  </si>
  <si>
    <t>62431.000000000000000</t>
  </si>
  <si>
    <t>Census Tract 9522, Perry County, Indiana</t>
  </si>
  <si>
    <t>61700.000000000000000</t>
  </si>
  <si>
    <t>Census Tract 9523, Perry County, Indiana</t>
  </si>
  <si>
    <t>56382.000000000000000</t>
  </si>
  <si>
    <t>Census Tract 9524, Perry County, Indiana</t>
  </si>
  <si>
    <t>44412.000000000000000</t>
  </si>
  <si>
    <t>Census Tract 9525, Perry County, Indiana</t>
  </si>
  <si>
    <t>50753.000000000000000</t>
  </si>
  <si>
    <t>Census Tract 9526, Perry County, Indiana</t>
  </si>
  <si>
    <t>44816.000000000000000</t>
  </si>
  <si>
    <t>Census Tract 9539, Pike County, Indiana</t>
  </si>
  <si>
    <t>50625.000000000000000</t>
  </si>
  <si>
    <t>Census Tract 9540, Pike County, Indiana</t>
  </si>
  <si>
    <t>60536.000000000000000</t>
  </si>
  <si>
    <t>Census Tract 9541, Pike County, Indiana</t>
  </si>
  <si>
    <t>55774.000000000000000</t>
  </si>
  <si>
    <t>Census Tract 9542, Pike County, Indiana</t>
  </si>
  <si>
    <t>Census Tract 501.04, Porter County, Indiana</t>
  </si>
  <si>
    <t>82159.000000000000000</t>
  </si>
  <si>
    <t>Census Tract 501.05, Porter County, Indiana</t>
  </si>
  <si>
    <t>71023.000000000000000</t>
  </si>
  <si>
    <t>Census Tract 501.06, Porter County, Indiana</t>
  </si>
  <si>
    <t>105793.000000000000000</t>
  </si>
  <si>
    <t>Census Tract 501.07, Porter County, Indiana</t>
  </si>
  <si>
    <t>78208.000000000000000</t>
  </si>
  <si>
    <t>Census Tract 502.02, Porter County, Indiana</t>
  </si>
  <si>
    <t>67011.000000000000000</t>
  </si>
  <si>
    <t>Census Tract 502.03, Porter County, Indiana</t>
  </si>
  <si>
    <t>88750.000000000000000</t>
  </si>
  <si>
    <t>Census Tract 503.01, Porter County, Indiana</t>
  </si>
  <si>
    <t>79800.000000000000000</t>
  </si>
  <si>
    <t>Census Tract 503.02, Porter County, Indiana</t>
  </si>
  <si>
    <t>84130.000000000000000</t>
  </si>
  <si>
    <t>Census Tract 504.05, Porter County, Indiana</t>
  </si>
  <si>
    <t>137083.000000000000000</t>
  </si>
  <si>
    <t>Census Tract 504.07, Porter County, Indiana</t>
  </si>
  <si>
    <t>70824.000000000000000</t>
  </si>
  <si>
    <t>Census Tract 504.08, Porter County, Indiana</t>
  </si>
  <si>
    <t>73500.000000000000000</t>
  </si>
  <si>
    <t>Census Tract 504.09, Porter County, Indiana</t>
  </si>
  <si>
    <t>73350.000000000000000</t>
  </si>
  <si>
    <t>Census Tract 505.01, Porter County, Indiana</t>
  </si>
  <si>
    <t>60278.000000000000000</t>
  </si>
  <si>
    <t>Census Tract 505.03, Porter County, Indiana</t>
  </si>
  <si>
    <t>57930.000000000000000</t>
  </si>
  <si>
    <t>Census Tract 505.05, Porter County, Indiana</t>
  </si>
  <si>
    <t>74103.000000000000000</t>
  </si>
  <si>
    <t>Census Tract 505.06, Porter County, Indiana</t>
  </si>
  <si>
    <t>63393.000000000000000</t>
  </si>
  <si>
    <t>Census Tract 505.07, Porter County, Indiana</t>
  </si>
  <si>
    <t>55102.000000000000000</t>
  </si>
  <si>
    <t>Census Tract 505.08, Porter County, Indiana</t>
  </si>
  <si>
    <t>47528.000000000000000</t>
  </si>
  <si>
    <t>Census Tract 505.09, Porter County, Indiana</t>
  </si>
  <si>
    <t>51888.000000000000000</t>
  </si>
  <si>
    <t>Census Tract 506.02, Porter County, Indiana</t>
  </si>
  <si>
    <t>62337.000000000000000</t>
  </si>
  <si>
    <t>Census Tract 506.03, Porter County, Indiana</t>
  </si>
  <si>
    <t>118990.000000000000000</t>
  </si>
  <si>
    <t>Census Tract 506.05, Porter County, Indiana</t>
  </si>
  <si>
    <t>108158.000000000000000</t>
  </si>
  <si>
    <t>Census Tract 506.06, Porter County, Indiana</t>
  </si>
  <si>
    <t>104709.000000000000000</t>
  </si>
  <si>
    <t>Census Tract 507.03, Porter County, Indiana</t>
  </si>
  <si>
    <t>75093.000000000000000</t>
  </si>
  <si>
    <t>Census Tract 507.04, Porter County, Indiana</t>
  </si>
  <si>
    <t>86413.000000000000000</t>
  </si>
  <si>
    <t>Census Tract 507.05, Porter County, Indiana</t>
  </si>
  <si>
    <t>42262.000000000000000</t>
  </si>
  <si>
    <t>Census Tract 507.06, Porter County, Indiana</t>
  </si>
  <si>
    <t>49333.000000000000000</t>
  </si>
  <si>
    <t>Census Tract 508.01, Porter County, Indiana</t>
  </si>
  <si>
    <t>64856.000000000000000</t>
  </si>
  <si>
    <t>Census Tract 508.02, Porter County, Indiana</t>
  </si>
  <si>
    <t>44633.000000000000000</t>
  </si>
  <si>
    <t>Census Tract 509.01, Porter County, Indiana</t>
  </si>
  <si>
    <t>26742.000000000000000</t>
  </si>
  <si>
    <t>Census Tract 509.02, Porter County, Indiana</t>
  </si>
  <si>
    <t>35.299999999999997</t>
  </si>
  <si>
    <t>Census Tract 510.05, Porter County, Indiana</t>
  </si>
  <si>
    <t>123403.000000000000000</t>
  </si>
  <si>
    <t>Census Tract 510.06, Porter County, Indiana</t>
  </si>
  <si>
    <t>72311.000000000000000</t>
  </si>
  <si>
    <t>Census Tract 510.08, Porter County, Indiana</t>
  </si>
  <si>
    <t>85938.000000000000000</t>
  </si>
  <si>
    <t>Census Tract 510.09, Porter County, Indiana</t>
  </si>
  <si>
    <t>83137.000000000000000</t>
  </si>
  <si>
    <t>Census Tract 510.10, Porter County, Indiana</t>
  </si>
  <si>
    <t>94773.000000000000000</t>
  </si>
  <si>
    <t>Census Tract 510.11, Porter County, Indiana</t>
  </si>
  <si>
    <t>101432.000000000000000</t>
  </si>
  <si>
    <t>Census Tract 510.12, Porter County, Indiana</t>
  </si>
  <si>
    <t>99453.000000000000000</t>
  </si>
  <si>
    <t>Census Tract 511.01, Porter County, Indiana</t>
  </si>
  <si>
    <t>71401.000000000000000</t>
  </si>
  <si>
    <t>Census Tract 511.02, Porter County, Indiana</t>
  </si>
  <si>
    <t>Census Tract 9800.01, Porter County, Indiana</t>
  </si>
  <si>
    <t>1954.250000000000000</t>
  </si>
  <si>
    <t>Census Tract 9800.02, Porter County, Indiana</t>
  </si>
  <si>
    <t>1718.000000000000000</t>
  </si>
  <si>
    <t>Census Tract 401, Posey County, Indiana</t>
  </si>
  <si>
    <t>62500.000000000000000</t>
  </si>
  <si>
    <t>Census Tract 402, Posey County, Indiana</t>
  </si>
  <si>
    <t>63315.000000000000000</t>
  </si>
  <si>
    <t>Census Tract 403, Posey County, Indiana</t>
  </si>
  <si>
    <t>79643.000000000000000</t>
  </si>
  <si>
    <t>Census Tract 404, Posey County, Indiana</t>
  </si>
  <si>
    <t>90541.000000000000000</t>
  </si>
  <si>
    <t>Census Tract 405, Posey County, Indiana</t>
  </si>
  <si>
    <t>84810.000000000000000</t>
  </si>
  <si>
    <t>Census Tract 406, Posey County, Indiana</t>
  </si>
  <si>
    <t>48789.000000000000000</t>
  </si>
  <si>
    <t>Census Tract 407, Posey County, Indiana</t>
  </si>
  <si>
    <t>51851.000000000000000</t>
  </si>
  <si>
    <t>Census Tract 9589, Pulaski County, Indiana</t>
  </si>
  <si>
    <t>48204.000000000000000</t>
  </si>
  <si>
    <t>Census Tract 9590, Pulaski County, Indiana</t>
  </si>
  <si>
    <t>46089.000000000000000</t>
  </si>
  <si>
    <t>Census Tract 9591, Pulaski County, Indiana</t>
  </si>
  <si>
    <t>49144.000000000000000</t>
  </si>
  <si>
    <t>Census Tract 9592, Pulaski County, Indiana</t>
  </si>
  <si>
    <t>58482.000000000000000</t>
  </si>
  <si>
    <t>Census Tract 9560, Putnam County, Indiana</t>
  </si>
  <si>
    <t>74609.000000000000000</t>
  </si>
  <si>
    <t>Census Tract 9561, Putnam County, Indiana</t>
  </si>
  <si>
    <t>63182.000000000000000</t>
  </si>
  <si>
    <t>Census Tract 9562, Putnam County, Indiana</t>
  </si>
  <si>
    <t>54730.000000000000000</t>
  </si>
  <si>
    <t>Census Tract 9563.01, Putnam County, Indiana</t>
  </si>
  <si>
    <t>47328.000000000000000</t>
  </si>
  <si>
    <t>Census Tract 9563.02, Putnam County, Indiana</t>
  </si>
  <si>
    <t>53003.000000000000000</t>
  </si>
  <si>
    <t>Census Tract 9564.01, Putnam County, Indiana</t>
  </si>
  <si>
    <t>70288.000000000000000</t>
  </si>
  <si>
    <t>Census Tract 9564.02, Putnam County, Indiana</t>
  </si>
  <si>
    <t>69500.000000000000000</t>
  </si>
  <si>
    <t>Census Tract 9565, Putnam County, Indiana</t>
  </si>
  <si>
    <t>Census Tract 9566, Putnam County, Indiana</t>
  </si>
  <si>
    <t>67250.000000000000000</t>
  </si>
  <si>
    <t>Census Tract 9514, Randolph County, Indiana</t>
  </si>
  <si>
    <t>Census Tract 9515, Randolph County, Indiana</t>
  </si>
  <si>
    <t>67974.000000000000000</t>
  </si>
  <si>
    <t>Census Tract 9516, Randolph County, Indiana</t>
  </si>
  <si>
    <t>35101.000000000000000</t>
  </si>
  <si>
    <t>Census Tract 9517, Randolph County, Indiana</t>
  </si>
  <si>
    <t>48786.000000000000000</t>
  </si>
  <si>
    <t>Census Tract 9518, Randolph County, Indiana</t>
  </si>
  <si>
    <t>55748.000000000000000</t>
  </si>
  <si>
    <t>Census Tract 9519, Randolph County, Indiana</t>
  </si>
  <si>
    <t>52269.000000000000000</t>
  </si>
  <si>
    <t>Census Tract 9520, Randolph County, Indiana</t>
  </si>
  <si>
    <t>56302.000000000000000</t>
  </si>
  <si>
    <t>Census Tract 9521, Randolph County, Indiana</t>
  </si>
  <si>
    <t>57273.000000000000000</t>
  </si>
  <si>
    <t>Census Tract 9684.01, Ripley County, Indiana</t>
  </si>
  <si>
    <t>63672.000000000000000</t>
  </si>
  <si>
    <t>Census Tract 9684.02, Ripley County, Indiana</t>
  </si>
  <si>
    <t>62987.000000000000000</t>
  </si>
  <si>
    <t>Census Tract 9685, Ripley County, Indiana</t>
  </si>
  <si>
    <t>Census Tract 9686, Ripley County, Indiana</t>
  </si>
  <si>
    <t>55789.000000000000000</t>
  </si>
  <si>
    <t>Census Tract 9687, Ripley County, Indiana</t>
  </si>
  <si>
    <t>62184.000000000000000</t>
  </si>
  <si>
    <t>Census Tract 9688, Ripley County, Indiana</t>
  </si>
  <si>
    <t>56618.000000000000000</t>
  </si>
  <si>
    <t>Census Tract 9689, Ripley County, Indiana</t>
  </si>
  <si>
    <t>64289.000000000000000</t>
  </si>
  <si>
    <t>Census Tract 9741, Rush County, Indiana</t>
  </si>
  <si>
    <t>54383.000000000000000</t>
  </si>
  <si>
    <t>Census Tract 9742, Rush County, Indiana</t>
  </si>
  <si>
    <t>72014.000000000000000</t>
  </si>
  <si>
    <t>Census Tract 9743, Rush County, Indiana</t>
  </si>
  <si>
    <t>55717.000000000000000</t>
  </si>
  <si>
    <t>Census Tract 9744, Rush County, Indiana</t>
  </si>
  <si>
    <t>51042.000000000000000</t>
  </si>
  <si>
    <t>Census Tract 9745, Rush County, Indiana</t>
  </si>
  <si>
    <t>61146.000000000000000</t>
  </si>
  <si>
    <t>Census Tract 1, St. Joseph County, Indiana</t>
  </si>
  <si>
    <t>22.199999999999999</t>
  </si>
  <si>
    <t>32604.000000000000000</t>
  </si>
  <si>
    <t>Census Tract 2, St. Joseph County, Indiana</t>
  </si>
  <si>
    <t>41399.000000000000000</t>
  </si>
  <si>
    <t>Census Tract 3.01, St. Joseph County, Indiana</t>
  </si>
  <si>
    <t>43500.000000000000000</t>
  </si>
  <si>
    <t>Census Tract 3.02, St. Joseph County, Indiana</t>
  </si>
  <si>
    <t>36268.000000000000000</t>
  </si>
  <si>
    <t>Census Tract 4, St. Joseph County, Indiana</t>
  </si>
  <si>
    <t>22.000000000000000</t>
  </si>
  <si>
    <t>15417.000000000000000</t>
  </si>
  <si>
    <t>Census Tract 5, St. Joseph County, Indiana</t>
  </si>
  <si>
    <t>20.600000000000001</t>
  </si>
  <si>
    <t>38380.000000000000000</t>
  </si>
  <si>
    <t>Census Tract 6, St. Joseph County, Indiana</t>
  </si>
  <si>
    <t>19.600000000000001</t>
  </si>
  <si>
    <t>31601.000000000000000</t>
  </si>
  <si>
    <t>Census Tract 7, St. Joseph County, Indiana</t>
  </si>
  <si>
    <t>55382.000000000000000</t>
  </si>
  <si>
    <t>Census Tract 8, St. Joseph County, Indiana</t>
  </si>
  <si>
    <t>Census Tract 9, St. Joseph County, Indiana</t>
  </si>
  <si>
    <t>51125.000000000000000</t>
  </si>
  <si>
    <t>Census Tract 10, St. Joseph County, Indiana</t>
  </si>
  <si>
    <t>46529.000000000000000</t>
  </si>
  <si>
    <t>Census Tract 11, St. Joseph County, Indiana</t>
  </si>
  <si>
    <t>39330.000000000000000</t>
  </si>
  <si>
    <t>Census Tract 12, St. Joseph County, Indiana</t>
  </si>
  <si>
    <t>91471.000000000000000</t>
  </si>
  <si>
    <t>Census Tract 13, St. Joseph County, Indiana</t>
  </si>
  <si>
    <t>50000.000000000000000</t>
  </si>
  <si>
    <t>Census Tract 14, St. Joseph County, Indiana</t>
  </si>
  <si>
    <t>44526.000000000000000</t>
  </si>
  <si>
    <t>Census Tract 15, St. Joseph County, Indiana</t>
  </si>
  <si>
    <t>35438.000000000000000</t>
  </si>
  <si>
    <t>Census Tract 16, St. Joseph County, Indiana</t>
  </si>
  <si>
    <t>95089.000000000000000</t>
  </si>
  <si>
    <t>Census Tract 17, St. Joseph County, Indiana</t>
  </si>
  <si>
    <t>35.100000000000001</t>
  </si>
  <si>
    <t>21932.000000000000000</t>
  </si>
  <si>
    <t>Census Tract 19, St. Joseph County, Indiana</t>
  </si>
  <si>
    <t>36573.000000000000000</t>
  </si>
  <si>
    <t>Census Tract 20, St. Joseph County, Indiana</t>
  </si>
  <si>
    <t>45.299999999999997</t>
  </si>
  <si>
    <t>15678.000000000000000</t>
  </si>
  <si>
    <t>Census Tract 21, St. Joseph County, Indiana</t>
  </si>
  <si>
    <t>31.699999999999999</t>
  </si>
  <si>
    <t>19511.000000000000000</t>
  </si>
  <si>
    <t>Census Tract 22, St. Joseph County, Indiana</t>
  </si>
  <si>
    <t>40617.000000000000000</t>
  </si>
  <si>
    <t>Census Tract 23, St. Joseph County, Indiana</t>
  </si>
  <si>
    <t>28.800000000000001</t>
  </si>
  <si>
    <t>13369.000000000000000</t>
  </si>
  <si>
    <t>Census Tract 24, St. Joseph County, Indiana</t>
  </si>
  <si>
    <t>21.699999999999999</t>
  </si>
  <si>
    <t>31742.000000000000000</t>
  </si>
  <si>
    <t>Census Tract 25, St. Joseph County, Indiana</t>
  </si>
  <si>
    <t>46827.000000000000000</t>
  </si>
  <si>
    <t>Census Tract 26, St. Joseph County, Indiana</t>
  </si>
  <si>
    <t>39101.000000000000000</t>
  </si>
  <si>
    <t>Census Tract 27, St. Joseph County, Indiana</t>
  </si>
  <si>
    <t>25125.000000000000000</t>
  </si>
  <si>
    <t>Census Tract 28, St. Joseph County, Indiana</t>
  </si>
  <si>
    <t>42692.000000000000000</t>
  </si>
  <si>
    <t>Census Tract 29, St. Joseph County, Indiana</t>
  </si>
  <si>
    <t>39792.000000000000000</t>
  </si>
  <si>
    <t>Census Tract 30, St. Joseph County, Indiana</t>
  </si>
  <si>
    <t>27305.000000000000000</t>
  </si>
  <si>
    <t>Census Tract 31, St. Joseph County, Indiana</t>
  </si>
  <si>
    <t>37464.000000000000000</t>
  </si>
  <si>
    <t>Census Tract 32, St. Joseph County, Indiana</t>
  </si>
  <si>
    <t>66435.000000000000000</t>
  </si>
  <si>
    <t>Census Tract 33, St. Joseph County, Indiana</t>
  </si>
  <si>
    <t>50403.000000000000000</t>
  </si>
  <si>
    <t>Census Tract 34, St. Joseph County, Indiana</t>
  </si>
  <si>
    <t>39904.000000000000000</t>
  </si>
  <si>
    <t>Census Tract 35, St. Joseph County, Indiana</t>
  </si>
  <si>
    <t>40903.000000000000000</t>
  </si>
  <si>
    <t>Census Tract 101, St. Joseph County, Indiana</t>
  </si>
  <si>
    <t>40779.000000000000000</t>
  </si>
  <si>
    <t>Census Tract 102.01, St. Joseph County, Indiana</t>
  </si>
  <si>
    <t>43613.000000000000000</t>
  </si>
  <si>
    <t>Census Tract 102.02, St. Joseph County, Indiana</t>
  </si>
  <si>
    <t>23.300000000000001</t>
  </si>
  <si>
    <t>33750.000000000000000</t>
  </si>
  <si>
    <t>Census Tract 103, St. Joseph County, Indiana</t>
  </si>
  <si>
    <t>40166.000000000000000</t>
  </si>
  <si>
    <t>Census Tract 104, St. Joseph County, Indiana</t>
  </si>
  <si>
    <t>52042.000000000000000</t>
  </si>
  <si>
    <t>Census Tract 105, St. Joseph County, Indiana</t>
  </si>
  <si>
    <t>58554.000000000000000</t>
  </si>
  <si>
    <t>Census Tract 106, St. Joseph County, Indiana</t>
  </si>
  <si>
    <t>40123.000000000000000</t>
  </si>
  <si>
    <t>Census Tract 107, St. Joseph County, Indiana</t>
  </si>
  <si>
    <t>58875.000000000000000</t>
  </si>
  <si>
    <t>Census Tract 108, St. Joseph County, Indiana</t>
  </si>
  <si>
    <t>64636.000000000000000</t>
  </si>
  <si>
    <t>Census Tract 109.01, St. Joseph County, Indiana</t>
  </si>
  <si>
    <t>62305.000000000000000</t>
  </si>
  <si>
    <t>Census Tract 109.02, St. Joseph County, Indiana</t>
  </si>
  <si>
    <t>90096.000000000000000</t>
  </si>
  <si>
    <t>Census Tract 110.01, St. Joseph County, Indiana</t>
  </si>
  <si>
    <t>79632.000000000000000</t>
  </si>
  <si>
    <t>Census Tract 110.02, St. Joseph County, Indiana</t>
  </si>
  <si>
    <t>76429.000000000000000</t>
  </si>
  <si>
    <t>Census Tract 111, St. Joseph County, Indiana</t>
  </si>
  <si>
    <t>43250.000000000000000</t>
  </si>
  <si>
    <t>Census Tract 112.03, St. Joseph County, Indiana</t>
  </si>
  <si>
    <t>36923.000000000000000</t>
  </si>
  <si>
    <t>Census Tract 113.03, St. Joseph County, Indiana</t>
  </si>
  <si>
    <t>55616.000000000000000</t>
  </si>
  <si>
    <t>Census Tract 113.04, St. Joseph County, Indiana</t>
  </si>
  <si>
    <t>126146.000000000000000</t>
  </si>
  <si>
    <t>Census Tract 113.05, St. Joseph County, Indiana</t>
  </si>
  <si>
    <t>83576.000000000000000</t>
  </si>
  <si>
    <t>Census Tract 113.06, St. Joseph County, Indiana</t>
  </si>
  <si>
    <t>103627.000000000000000</t>
  </si>
  <si>
    <t>Census Tract 113.07, St. Joseph County, Indiana</t>
  </si>
  <si>
    <t>64709.000000000000000</t>
  </si>
  <si>
    <t>Census Tract 113.08, St. Joseph County, Indiana</t>
  </si>
  <si>
    <t>89402.000000000000000</t>
  </si>
  <si>
    <t>Census Tract 113.09, St. Joseph County, Indiana</t>
  </si>
  <si>
    <t>21.899999999999999</t>
  </si>
  <si>
    <t>41890.000000000000000</t>
  </si>
  <si>
    <t>Census Tract 113.10, St. Joseph County, Indiana</t>
  </si>
  <si>
    <t>45179.000000000000000</t>
  </si>
  <si>
    <t>Census Tract 114.03, St. Joseph County, Indiana</t>
  </si>
  <si>
    <t>104875.000000000000000</t>
  </si>
  <si>
    <t>Census Tract 114.04, St. Joseph County, Indiana</t>
  </si>
  <si>
    <t>121937.000000000000000</t>
  </si>
  <si>
    <t>Census Tract 114.05, St. Joseph County, Indiana</t>
  </si>
  <si>
    <t>101927.000000000000000</t>
  </si>
  <si>
    <t>Census Tract 114.06, St. Joseph County, Indiana</t>
  </si>
  <si>
    <t>89583.000000000000000</t>
  </si>
  <si>
    <t>Census Tract 115.01, St. Joseph County, Indiana</t>
  </si>
  <si>
    <t>32616.000000000000000</t>
  </si>
  <si>
    <t>Census Tract 115.03, St. Joseph County, Indiana</t>
  </si>
  <si>
    <t>Census Tract 115.04, St. Joseph County, Indiana</t>
  </si>
  <si>
    <t>83333.000000000000000</t>
  </si>
  <si>
    <t>Census Tract 115.05, St. Joseph County, Indiana</t>
  </si>
  <si>
    <t>54225.000000000000000</t>
  </si>
  <si>
    <t>Census Tract 115.06, St. Joseph County, Indiana</t>
  </si>
  <si>
    <t>39066.000000000000000</t>
  </si>
  <si>
    <t>Census Tract 116.02, St. Joseph County, Indiana</t>
  </si>
  <si>
    <t>60022.000000000000000</t>
  </si>
  <si>
    <t>Census Tract 116.03, St. Joseph County, Indiana</t>
  </si>
  <si>
    <t>93068.000000000000000</t>
  </si>
  <si>
    <t>Census Tract 116.04, St. Joseph County, Indiana</t>
  </si>
  <si>
    <t>93603.000000000000000</t>
  </si>
  <si>
    <t>Census Tract 117.01, St. Joseph County, Indiana</t>
  </si>
  <si>
    <t>69435.000000000000000</t>
  </si>
  <si>
    <t>Census Tract 117.03, St. Joseph County, Indiana</t>
  </si>
  <si>
    <t>41092.000000000000000</t>
  </si>
  <si>
    <t>Census Tract 117.04, St. Joseph County, Indiana</t>
  </si>
  <si>
    <t>64507.000000000000000</t>
  </si>
  <si>
    <t>Census Tract 118.01, St. Joseph County, Indiana</t>
  </si>
  <si>
    <t>77868.000000000000000</t>
  </si>
  <si>
    <t>Census Tract 118.03, St. Joseph County, Indiana</t>
  </si>
  <si>
    <t>62382.000000000000000</t>
  </si>
  <si>
    <t>Census Tract 118.04, St. Joseph County, Indiana</t>
  </si>
  <si>
    <t>69647.000000000000000</t>
  </si>
  <si>
    <t>Census Tract 119, St. Joseph County, Indiana</t>
  </si>
  <si>
    <t>56344.000000000000000</t>
  </si>
  <si>
    <t>Census Tract 120, St. Joseph County, Indiana</t>
  </si>
  <si>
    <t>60455.000000000000000</t>
  </si>
  <si>
    <t>Census Tract 121, St. Joseph County, Indiana</t>
  </si>
  <si>
    <t>61387.000000000000000</t>
  </si>
  <si>
    <t>Census Tract 122, St. Joseph County, Indiana</t>
  </si>
  <si>
    <t>58977.000000000000000</t>
  </si>
  <si>
    <t>Census Tract 123, St. Joseph County, Indiana</t>
  </si>
  <si>
    <t>63104.000000000000000</t>
  </si>
  <si>
    <t>Census Tract 124, St. Joseph County, Indiana</t>
  </si>
  <si>
    <t>89594.000000000000000</t>
  </si>
  <si>
    <t>Census Tract 9667, Scott County, Indiana</t>
  </si>
  <si>
    <t>66740.000000000000000</t>
  </si>
  <si>
    <t>Census Tract 9668, Scott County, Indiana</t>
  </si>
  <si>
    <t>26051.000000000000000</t>
  </si>
  <si>
    <t>Census Tract 9669, Scott County, Indiana</t>
  </si>
  <si>
    <t>53561.000000000000000</t>
  </si>
  <si>
    <t>Census Tract 9670, Scott County, Indiana</t>
  </si>
  <si>
    <t>Census Tract 9671, Scott County, Indiana</t>
  </si>
  <si>
    <t>53393.000000000000000</t>
  </si>
  <si>
    <t>Census Tract 7101, Shelby County, Indiana</t>
  </si>
  <si>
    <t>64464.000000000000000</t>
  </si>
  <si>
    <t>Census Tract 7102, Shelby County, Indiana</t>
  </si>
  <si>
    <t>67618.000000000000000</t>
  </si>
  <si>
    <t>Census Tract 7103, Shelby County, Indiana</t>
  </si>
  <si>
    <t>70759.000000000000000</t>
  </si>
  <si>
    <t>Census Tract 7104, Shelby County, Indiana</t>
  </si>
  <si>
    <t>49071.000000000000000</t>
  </si>
  <si>
    <t>Census Tract 7105, Shelby County, Indiana</t>
  </si>
  <si>
    <t>57313.000000000000000</t>
  </si>
  <si>
    <t>Census Tract 7106.01, Shelby County, Indiana</t>
  </si>
  <si>
    <t>38299.000000000000000</t>
  </si>
  <si>
    <t>Census Tract 7106.02, Shelby County, Indiana</t>
  </si>
  <si>
    <t>46613.000000000000000</t>
  </si>
  <si>
    <t>Census Tract 7107, Shelby County, Indiana</t>
  </si>
  <si>
    <t>63613.000000000000000</t>
  </si>
  <si>
    <t>Census Tract 7108, Shelby County, Indiana</t>
  </si>
  <si>
    <t>72857.000000000000000</t>
  </si>
  <si>
    <t>Census Tract 7109, Shelby County, Indiana</t>
  </si>
  <si>
    <t>71182.000000000000000</t>
  </si>
  <si>
    <t>Census Tract 9527.01, Spencer County, Indiana</t>
  </si>
  <si>
    <t>81797.000000000000000</t>
  </si>
  <si>
    <t>Census Tract 9527.02, Spencer County, Indiana</t>
  </si>
  <si>
    <t>60385.000000000000000</t>
  </si>
  <si>
    <t>Census Tract 9528, Spencer County, Indiana</t>
  </si>
  <si>
    <t>57065.000000000000000</t>
  </si>
  <si>
    <t>Census Tract 9529, Spencer County, Indiana</t>
  </si>
  <si>
    <t>49545.000000000000000</t>
  </si>
  <si>
    <t>Census Tract 9530, Spencer County, Indiana</t>
  </si>
  <si>
    <t>53464.000000000000000</t>
  </si>
  <si>
    <t>Census Tract 9531, Spencer County, Indiana</t>
  </si>
  <si>
    <t>44116.000000000000000</t>
  </si>
  <si>
    <t>Census Tract 9536, Starke County, Indiana</t>
  </si>
  <si>
    <t>58661.000000000000000</t>
  </si>
  <si>
    <t>Census Tract 9537, Starke County, Indiana</t>
  </si>
  <si>
    <t>60875.000000000000000</t>
  </si>
  <si>
    <t>Census Tract 9538, Starke County, Indiana</t>
  </si>
  <si>
    <t>40923.000000000000000</t>
  </si>
  <si>
    <t>Census Tract 9539, Starke County, Indiana</t>
  </si>
  <si>
    <t>63008.000000000000000</t>
  </si>
  <si>
    <t>Census Tract 9540, Starke County, Indiana</t>
  </si>
  <si>
    <t>38240.000000000000000</t>
  </si>
  <si>
    <t>Census Tract 9541, Starke County, Indiana</t>
  </si>
  <si>
    <t>53880.000000000000000</t>
  </si>
  <si>
    <t>Census Tract 9542, Starke County, Indiana</t>
  </si>
  <si>
    <t>47358.000000000000000</t>
  </si>
  <si>
    <t>Census Tract 9708, Steuben County, Indiana</t>
  </si>
  <si>
    <t>51845.000000000000000</t>
  </si>
  <si>
    <t>Census Tract 9709, Steuben County, Indiana</t>
  </si>
  <si>
    <t>66272.000000000000000</t>
  </si>
  <si>
    <t>Census Tract 9710, Steuben County, Indiana</t>
  </si>
  <si>
    <t>53950.000000000000000</t>
  </si>
  <si>
    <t>Census Tract 9711, Steuben County, Indiana</t>
  </si>
  <si>
    <t>83484.000000000000000</t>
  </si>
  <si>
    <t>Census Tract 9712, Steuben County, Indiana</t>
  </si>
  <si>
    <t>Census Tract 9713, Steuben County, Indiana</t>
  </si>
  <si>
    <t>46008.000000000000000</t>
  </si>
  <si>
    <t>Census Tract 9714, Steuben County, Indiana</t>
  </si>
  <si>
    <t>59205.000000000000000</t>
  </si>
  <si>
    <t>Census Tract 9715, Steuben County, Indiana</t>
  </si>
  <si>
    <t>58795.000000000000000</t>
  </si>
  <si>
    <t>Census Tract 9716, Steuben County, Indiana</t>
  </si>
  <si>
    <t>63378.000000000000000</t>
  </si>
  <si>
    <t>Census Tract 501.01, Sullivan County, Indiana</t>
  </si>
  <si>
    <t>45652.000000000000000</t>
  </si>
  <si>
    <t>Census Tract 501.02, Sullivan County, Indiana</t>
  </si>
  <si>
    <t>45208.000000000000000</t>
  </si>
  <si>
    <t>Census Tract 502, Sullivan County, Indiana</t>
  </si>
  <si>
    <t>Census Tract 503.01, Sullivan County, Indiana</t>
  </si>
  <si>
    <t>42857.000000000000000</t>
  </si>
  <si>
    <t>Census Tract 503.02, Sullivan County, Indiana</t>
  </si>
  <si>
    <t>46661.000000000000000</t>
  </si>
  <si>
    <t>Census Tract 504, Sullivan County, Indiana</t>
  </si>
  <si>
    <t>53500.000000000000000</t>
  </si>
  <si>
    <t>Census Tract 505.01, Sullivan County, Indiana</t>
  </si>
  <si>
    <t>42138.000000000000000</t>
  </si>
  <si>
    <t>Census Tract 505.02, Sullivan County, Indiana</t>
  </si>
  <si>
    <t>66500.000000000000000</t>
  </si>
  <si>
    <t>Census Tract 9657, Switzerland County, Indiana</t>
  </si>
  <si>
    <t>52667.000000000000000</t>
  </si>
  <si>
    <t>Census Tract 9658, Switzerland County, Indiana</t>
  </si>
  <si>
    <t>62847.000000000000000</t>
  </si>
  <si>
    <t>Census Tract 9659, Switzerland County, Indiana</t>
  </si>
  <si>
    <t>41968.000000000000000</t>
  </si>
  <si>
    <t>Census Tract 1, Tippecanoe County, Indiana</t>
  </si>
  <si>
    <t>36910.000000000000000</t>
  </si>
  <si>
    <t>Census Tract 2, Tippecanoe County, Indiana</t>
  </si>
  <si>
    <t>41063.000000000000000</t>
  </si>
  <si>
    <t>Census Tract 3, Tippecanoe County, Indiana</t>
  </si>
  <si>
    <t>41387.000000000000000</t>
  </si>
  <si>
    <t>Census Tract 4, Tippecanoe County, Indiana</t>
  </si>
  <si>
    <t>36.200000000000003</t>
  </si>
  <si>
    <t>26771.000000000000000</t>
  </si>
  <si>
    <t>Census Tract 7, Tippecanoe County, Indiana</t>
  </si>
  <si>
    <t>38019.000000000000000</t>
  </si>
  <si>
    <t>Census Tract 8, Tippecanoe County, Indiana</t>
  </si>
  <si>
    <t>41813.000000000000000</t>
  </si>
  <si>
    <t>Census Tract 10, Tippecanoe County, Indiana</t>
  </si>
  <si>
    <t>85045.000000000000000</t>
  </si>
  <si>
    <t>Census Tract 11, Tippecanoe County, Indiana</t>
  </si>
  <si>
    <t>50982.000000000000000</t>
  </si>
  <si>
    <t>Census Tract 12, Tippecanoe County, Indiana</t>
  </si>
  <si>
    <t>38630.000000000000000</t>
  </si>
  <si>
    <t>Census Tract 13, Tippecanoe County, Indiana</t>
  </si>
  <si>
    <t>53465.000000000000000</t>
  </si>
  <si>
    <t>Census Tract 14, Tippecanoe County, Indiana</t>
  </si>
  <si>
    <t>47614.000000000000000</t>
  </si>
  <si>
    <t>Census Tract 15.01, Tippecanoe County, Indiana</t>
  </si>
  <si>
    <t>41711.000000000000000</t>
  </si>
  <si>
    <t>Census Tract 15.02, Tippecanoe County, Indiana</t>
  </si>
  <si>
    <t>Census Tract 16.01, Tippecanoe County, Indiana</t>
  </si>
  <si>
    <t>110898.000000000000000</t>
  </si>
  <si>
    <t>Census Tract 16.02, Tippecanoe County, Indiana</t>
  </si>
  <si>
    <t>51685.000000000000000</t>
  </si>
  <si>
    <t>Census Tract 16.03, Tippecanoe County, Indiana</t>
  </si>
  <si>
    <t>91250.000000000000000</t>
  </si>
  <si>
    <t>Census Tract 17.01, Tippecanoe County, Indiana</t>
  </si>
  <si>
    <t>31053.000000000000000</t>
  </si>
  <si>
    <t>Census Tract 17.02, Tippecanoe County, Indiana</t>
  </si>
  <si>
    <t>45526.000000000000000</t>
  </si>
  <si>
    <t>Census Tract 18, Tippecanoe County, Indiana</t>
  </si>
  <si>
    <t>40179.000000000000000</t>
  </si>
  <si>
    <t>Census Tract 19, Tippecanoe County, Indiana</t>
  </si>
  <si>
    <t>67679.000000000000000</t>
  </si>
  <si>
    <t>Census Tract 51.01, Tippecanoe County, Indiana</t>
  </si>
  <si>
    <t>47019.000000000000000</t>
  </si>
  <si>
    <t>Census Tract 51.02, Tippecanoe County, Indiana</t>
  </si>
  <si>
    <t>96786.000000000000000</t>
  </si>
  <si>
    <t>Census Tract 52, Tippecanoe County, Indiana</t>
  </si>
  <si>
    <t>69703.000000000000000</t>
  </si>
  <si>
    <t>Census Tract 54.01, Tippecanoe County, Indiana</t>
  </si>
  <si>
    <t>18969.000000000000000</t>
  </si>
  <si>
    <t>Census Tract 54.02, Tippecanoe County, Indiana</t>
  </si>
  <si>
    <t>14643.000000000000000</t>
  </si>
  <si>
    <t>Census Tract 55, Tippecanoe County, Indiana</t>
  </si>
  <si>
    <t>25.600000000000001</t>
  </si>
  <si>
    <t>9992.000000000000000</t>
  </si>
  <si>
    <t>Census Tract 101, Tippecanoe County, Indiana</t>
  </si>
  <si>
    <t>80357.000000000000000</t>
  </si>
  <si>
    <t>Census Tract 102.01, Tippecanoe County, Indiana</t>
  </si>
  <si>
    <t>77246.000000000000000</t>
  </si>
  <si>
    <t>Census Tract 102.05, Tippecanoe County, Indiana</t>
  </si>
  <si>
    <t>60793.000000000000000</t>
  </si>
  <si>
    <t>Census Tract 102.06, Tippecanoe County, Indiana</t>
  </si>
  <si>
    <t>40694.000000000000000</t>
  </si>
  <si>
    <t>Census Tract 102.07, Tippecanoe County, Indiana</t>
  </si>
  <si>
    <t>117577.000000000000000</t>
  </si>
  <si>
    <t>Census Tract 102.08, Tippecanoe County, Indiana</t>
  </si>
  <si>
    <t>30283.000000000000000</t>
  </si>
  <si>
    <t>Census Tract 102.09, Tippecanoe County, Indiana</t>
  </si>
  <si>
    <t>56090.000000000000000</t>
  </si>
  <si>
    <t>Census Tract 104, Tippecanoe County, Indiana</t>
  </si>
  <si>
    <t>4756.500000000000000</t>
  </si>
  <si>
    <t>Census Tract 105, Tippecanoe County, Indiana</t>
  </si>
  <si>
    <t>5623.500000000000000</t>
  </si>
  <si>
    <t>Census Tract 106, Tippecanoe County, Indiana</t>
  </si>
  <si>
    <t>90094.000000000000000</t>
  </si>
  <si>
    <t>Census Tract 107, Tippecanoe County, Indiana</t>
  </si>
  <si>
    <t>91844.000000000000000</t>
  </si>
  <si>
    <t>Census Tract 108, Tippecanoe County, Indiana</t>
  </si>
  <si>
    <t>72601.000000000000000</t>
  </si>
  <si>
    <t>Census Tract 109.01, Tippecanoe County, Indiana</t>
  </si>
  <si>
    <t>75475.000000000000000</t>
  </si>
  <si>
    <t>Census Tract 109.02, Tippecanoe County, Indiana</t>
  </si>
  <si>
    <t>64274.000000000000000</t>
  </si>
  <si>
    <t>Census Tract 110, Tippecanoe County, Indiana</t>
  </si>
  <si>
    <t>Census Tract 111, Tippecanoe County, Indiana</t>
  </si>
  <si>
    <t>Census Tract 112, Tippecanoe County, Indiana</t>
  </si>
  <si>
    <t>15.600000000000000</t>
  </si>
  <si>
    <t>15918.000000000000000</t>
  </si>
  <si>
    <t>Census Tract 201, Tipton County, Indiana</t>
  </si>
  <si>
    <t>66806.000000000000000</t>
  </si>
  <si>
    <t>Census Tract 202, Tipton County, Indiana</t>
  </si>
  <si>
    <t>82649.000000000000000</t>
  </si>
  <si>
    <t>Census Tract 203, Tipton County, Indiana</t>
  </si>
  <si>
    <t>Census Tract 204.01, Tipton County, Indiana</t>
  </si>
  <si>
    <t>63433.000000000000000</t>
  </si>
  <si>
    <t>Census Tract 204.02, Tipton County, Indiana</t>
  </si>
  <si>
    <t>48469.000000000000000</t>
  </si>
  <si>
    <t>Census Tract 9607, Union County, Indiana</t>
  </si>
  <si>
    <t>54972.000000000000000</t>
  </si>
  <si>
    <t>Census Tract 9608, Union County, Indiana</t>
  </si>
  <si>
    <t>Census Tract 1, Vanderburgh County, Indiana</t>
  </si>
  <si>
    <t>44926.000000000000000</t>
  </si>
  <si>
    <t>Census Tract 2.03, Vanderburgh County, Indiana</t>
  </si>
  <si>
    <t>76875.000000000000000</t>
  </si>
  <si>
    <t>Census Tract 2.04, Vanderburgh County, Indiana</t>
  </si>
  <si>
    <t>46236.000000000000000</t>
  </si>
  <si>
    <t>Census Tract 2.05, Vanderburgh County, Indiana</t>
  </si>
  <si>
    <t>51797.000000000000000</t>
  </si>
  <si>
    <t>Census Tract 3, Vanderburgh County, Indiana</t>
  </si>
  <si>
    <t>37212.000000000000000</t>
  </si>
  <si>
    <t>Census Tract 4, Vanderburgh County, Indiana</t>
  </si>
  <si>
    <t>66339.000000000000000</t>
  </si>
  <si>
    <t>Census Tract 5, Vanderburgh County, Indiana</t>
  </si>
  <si>
    <t>57055.000000000000000</t>
  </si>
  <si>
    <t>Census Tract 6, Vanderburgh County, Indiana</t>
  </si>
  <si>
    <t>61131.000000000000000</t>
  </si>
  <si>
    <t>Census Tract 8, Vanderburgh County, Indiana</t>
  </si>
  <si>
    <t>Census Tract 9, Vanderburgh County, Indiana</t>
  </si>
  <si>
    <t>46105.000000000000000</t>
  </si>
  <si>
    <t>Census Tract 10, Vanderburgh County, Indiana</t>
  </si>
  <si>
    <t>37632.000000000000000</t>
  </si>
  <si>
    <t>Census Tract 11.01, Vanderburgh County, Indiana</t>
  </si>
  <si>
    <t>29784.000000000000000</t>
  </si>
  <si>
    <t>Census Tract 12, Vanderburgh County, Indiana</t>
  </si>
  <si>
    <t>26500.000000000000000</t>
  </si>
  <si>
    <t>Census Tract 13, Vanderburgh County, Indiana</t>
  </si>
  <si>
    <t>26.800000000000001</t>
  </si>
  <si>
    <t>33011.000000000000000</t>
  </si>
  <si>
    <t>Census Tract 14, Vanderburgh County, Indiana</t>
  </si>
  <si>
    <t>30.899999999999999</t>
  </si>
  <si>
    <t>27292.000000000000000</t>
  </si>
  <si>
    <t>Census Tract 15, Vanderburgh County, Indiana</t>
  </si>
  <si>
    <t>18.899999999999999</t>
  </si>
  <si>
    <t>38219.000000000000000</t>
  </si>
  <si>
    <t>Census Tract 17, Vanderburgh County, Indiana</t>
  </si>
  <si>
    <t>35250.000000000000000</t>
  </si>
  <si>
    <t>Census Tract 18, Vanderburgh County, Indiana</t>
  </si>
  <si>
    <t>77083.000000000000000</t>
  </si>
  <si>
    <t>Census Tract 19, Vanderburgh County, Indiana</t>
  </si>
  <si>
    <t>25.199999999999999</t>
  </si>
  <si>
    <t>26442.000000000000000</t>
  </si>
  <si>
    <t>Census Tract 20, Vanderburgh County, Indiana</t>
  </si>
  <si>
    <t>40.100000000000001</t>
  </si>
  <si>
    <t>16912.000000000000000</t>
  </si>
  <si>
    <t>Census Tract 21, Vanderburgh County, Indiana</t>
  </si>
  <si>
    <t>37774.000000000000000</t>
  </si>
  <si>
    <t>Census Tract 23, Vanderburgh County, Indiana</t>
  </si>
  <si>
    <t>32639.000000000000000</t>
  </si>
  <si>
    <t>Census Tract 24, Vanderburgh County, Indiana</t>
  </si>
  <si>
    <t>40114.000000000000000</t>
  </si>
  <si>
    <t>Census Tract 25, Vanderburgh County, Indiana</t>
  </si>
  <si>
    <t>29122.000000000000000</t>
  </si>
  <si>
    <t>Census Tract 26, Vanderburgh County, Indiana</t>
  </si>
  <si>
    <t>26094.000000000000000</t>
  </si>
  <si>
    <t>Census Tract 30, Vanderburgh County, Indiana</t>
  </si>
  <si>
    <t>50032.000000000000000</t>
  </si>
  <si>
    <t>Census Tract 31, Vanderburgh County, Indiana</t>
  </si>
  <si>
    <t>52857.000000000000000</t>
  </si>
  <si>
    <t>Census Tract 32, Vanderburgh County, Indiana</t>
  </si>
  <si>
    <t>43728.000000000000000</t>
  </si>
  <si>
    <t>Census Tract 33, Vanderburgh County, Indiana</t>
  </si>
  <si>
    <t>31950.000000000000000</t>
  </si>
  <si>
    <t>Census Tract 34, Vanderburgh County, Indiana</t>
  </si>
  <si>
    <t>49457.000000000000000</t>
  </si>
  <si>
    <t>Census Tract 35, Vanderburgh County, Indiana</t>
  </si>
  <si>
    <t>54438.000000000000000</t>
  </si>
  <si>
    <t>Census Tract 36, Vanderburgh County, Indiana</t>
  </si>
  <si>
    <t>34572.000000000000000</t>
  </si>
  <si>
    <t>Census Tract 37.01, Vanderburgh County, Indiana</t>
  </si>
  <si>
    <t>65926.000000000000000</t>
  </si>
  <si>
    <t>Census Tract 37.02, Vanderburgh County, Indiana</t>
  </si>
  <si>
    <t>18.100000000000001</t>
  </si>
  <si>
    <t>38113.000000000000000</t>
  </si>
  <si>
    <t>Census Tract 38.01, Vanderburgh County, Indiana</t>
  </si>
  <si>
    <t>17.899999999999999</t>
  </si>
  <si>
    <t>42576.000000000000000</t>
  </si>
  <si>
    <t>Census Tract 38.03, Vanderburgh County, Indiana</t>
  </si>
  <si>
    <t>78649.000000000000000</t>
  </si>
  <si>
    <t>Census Tract 38.05, Vanderburgh County, Indiana</t>
  </si>
  <si>
    <t>55938.000000000000000</t>
  </si>
  <si>
    <t>Census Tract 39, Vanderburgh County, Indiana</t>
  </si>
  <si>
    <t>53809.000000000000000</t>
  </si>
  <si>
    <t>Census Tract 101.01, Vanderburgh County, Indiana</t>
  </si>
  <si>
    <t>38981.000000000000000</t>
  </si>
  <si>
    <t>Census Tract 101.02, Vanderburgh County, Indiana</t>
  </si>
  <si>
    <t>31371.000000000000000</t>
  </si>
  <si>
    <t>Census Tract 102.04, Vanderburgh County, Indiana</t>
  </si>
  <si>
    <t>105658.000000000000000</t>
  </si>
  <si>
    <t>Census Tract 102.05, Vanderburgh County, Indiana</t>
  </si>
  <si>
    <t>38717.000000000000000</t>
  </si>
  <si>
    <t>Census Tract 102.06, Vanderburgh County, Indiana</t>
  </si>
  <si>
    <t>80926.000000000000000</t>
  </si>
  <si>
    <t>Census Tract 102.07, Vanderburgh County, Indiana</t>
  </si>
  <si>
    <t>66786.000000000000000</t>
  </si>
  <si>
    <t>Census Tract 102.08, Vanderburgh County, Indiana</t>
  </si>
  <si>
    <t>89200.000000000000000</t>
  </si>
  <si>
    <t>Census Tract 104.04, Vanderburgh County, Indiana</t>
  </si>
  <si>
    <t>97071.000000000000000</t>
  </si>
  <si>
    <t>Census Tract 104.05, Vanderburgh County, Indiana</t>
  </si>
  <si>
    <t>43955.000000000000000</t>
  </si>
  <si>
    <t>Census Tract 104.06, Vanderburgh County, Indiana</t>
  </si>
  <si>
    <t>64688.000000000000000</t>
  </si>
  <si>
    <t>Census Tract 105.01, Vanderburgh County, Indiana</t>
  </si>
  <si>
    <t>67292.000000000000000</t>
  </si>
  <si>
    <t>Census Tract 105.02, Vanderburgh County, Indiana</t>
  </si>
  <si>
    <t>85189.000000000000000</t>
  </si>
  <si>
    <t>Census Tract 106, Vanderburgh County, Indiana</t>
  </si>
  <si>
    <t>72386.000000000000000</t>
  </si>
  <si>
    <t>Census Tract 107.01, Vanderburgh County, Indiana</t>
  </si>
  <si>
    <t>84712.000000000000000</t>
  </si>
  <si>
    <t>Census Tract 107.02, Vanderburgh County, Indiana</t>
  </si>
  <si>
    <t>95996.000000000000000</t>
  </si>
  <si>
    <t>Census Tract 108, Vanderburgh County, Indiana</t>
  </si>
  <si>
    <t>40340.000000000000000</t>
  </si>
  <si>
    <t>Census Tract 9801, Vanderburgh County, Indiana</t>
  </si>
  <si>
    <t>Census Tract 9802, Vanderburgh County, Indiana</t>
  </si>
  <si>
    <t>4940.399999999999636</t>
  </si>
  <si>
    <t>Census Tract 9803, Vanderburgh County, Indiana</t>
  </si>
  <si>
    <t>4943.333333333333030</t>
  </si>
  <si>
    <t>Census Tract 9805, Vanderburgh County, Indiana</t>
  </si>
  <si>
    <t>Census Tract 9806, Vanderburgh County, Indiana</t>
  </si>
  <si>
    <t>1029.000000000000000</t>
  </si>
  <si>
    <t>Census Tract 201, Vermillion County, Indiana</t>
  </si>
  <si>
    <t>64519.000000000000000</t>
  </si>
  <si>
    <t>Census Tract 202, Vermillion County, Indiana</t>
  </si>
  <si>
    <t>54643.000000000000000</t>
  </si>
  <si>
    <t>Census Tract 203, Vermillion County, Indiana</t>
  </si>
  <si>
    <t>Census Tract 204, Vermillion County, Indiana</t>
  </si>
  <si>
    <t>64559.000000000000000</t>
  </si>
  <si>
    <t>Census Tract 205, Vermillion County, Indiana</t>
  </si>
  <si>
    <t>41114.000000000000000</t>
  </si>
  <si>
    <t>Census Tract 3, Vigo County, Indiana</t>
  </si>
  <si>
    <t>17.100000000000001</t>
  </si>
  <si>
    <t>24306.000000000000000</t>
  </si>
  <si>
    <t>Census Tract 4, Vigo County, Indiana</t>
  </si>
  <si>
    <t>34297.000000000000000</t>
  </si>
  <si>
    <t>Census Tract 5, Vigo County, Indiana</t>
  </si>
  <si>
    <t>15.800000000000001</t>
  </si>
  <si>
    <t>20561.000000000000000</t>
  </si>
  <si>
    <t>Census Tract 6, Vigo County, Indiana</t>
  </si>
  <si>
    <t>23542.000000000000000</t>
  </si>
  <si>
    <t>Census Tract 7, Vigo County, Indiana</t>
  </si>
  <si>
    <t>32841.000000000000000</t>
  </si>
  <si>
    <t>Census Tract 9, Vigo County, Indiana</t>
  </si>
  <si>
    <t>40938.000000000000000</t>
  </si>
  <si>
    <t>Census Tract 10, Vigo County, Indiana</t>
  </si>
  <si>
    <t>49161.000000000000000</t>
  </si>
  <si>
    <t>Census Tract 11, Vigo County, Indiana</t>
  </si>
  <si>
    <t>16.300000000000001</t>
  </si>
  <si>
    <t>25755.000000000000000</t>
  </si>
  <si>
    <t>Census Tract 12, Vigo County, Indiana</t>
  </si>
  <si>
    <t>33323.000000000000000</t>
  </si>
  <si>
    <t>Census Tract 13, Vigo County, Indiana</t>
  </si>
  <si>
    <t>40905.000000000000000</t>
  </si>
  <si>
    <t>Census Tract 14, Vigo County, Indiana</t>
  </si>
  <si>
    <t>Census Tract 15, Vigo County, Indiana</t>
  </si>
  <si>
    <t>43059.000000000000000</t>
  </si>
  <si>
    <t>Census Tract 16, Vigo County, Indiana</t>
  </si>
  <si>
    <t>75489.000000000000000</t>
  </si>
  <si>
    <t>Census Tract 17, Vigo County, Indiana</t>
  </si>
  <si>
    <t>34869.000000000000000</t>
  </si>
  <si>
    <t>Census Tract 18, Vigo County, Indiana</t>
  </si>
  <si>
    <t>34408.000000000000000</t>
  </si>
  <si>
    <t>Census Tract 19, Vigo County, Indiana</t>
  </si>
  <si>
    <t>22990.000000000000000</t>
  </si>
  <si>
    <t>Census Tract 101, Vigo County, Indiana</t>
  </si>
  <si>
    <t>74787.000000000000000</t>
  </si>
  <si>
    <t>Census Tract 102.01, Vigo County, Indiana</t>
  </si>
  <si>
    <t>61489.000000000000000</t>
  </si>
  <si>
    <t>Census Tract 102.02, Vigo County, Indiana</t>
  </si>
  <si>
    <t>51711.000000000000000</t>
  </si>
  <si>
    <t>Census Tract 103, Vigo County, Indiana</t>
  </si>
  <si>
    <t>68176.000000000000000</t>
  </si>
  <si>
    <t>Census Tract 104, Vigo County, Indiana</t>
  </si>
  <si>
    <t>44113.000000000000000</t>
  </si>
  <si>
    <t>Census Tract 105, Vigo County, Indiana</t>
  </si>
  <si>
    <t>45240.000000000000000</t>
  </si>
  <si>
    <t>Census Tract 106.01, Vigo County, Indiana</t>
  </si>
  <si>
    <t>66588.000000000000000</t>
  </si>
  <si>
    <t>Census Tract 106.02, Vigo County, Indiana</t>
  </si>
  <si>
    <t>54671.000000000000000</t>
  </si>
  <si>
    <t>Census Tract 107.02, Vigo County, Indiana</t>
  </si>
  <si>
    <t>64444.000000000000000</t>
  </si>
  <si>
    <t>Census Tract 107.03, Vigo County, Indiana</t>
  </si>
  <si>
    <t>Census Tract 107.04, Vigo County, Indiana</t>
  </si>
  <si>
    <t>69620.000000000000000</t>
  </si>
  <si>
    <t>Census Tract 110, Vigo County, Indiana</t>
  </si>
  <si>
    <t>67904.000000000000000</t>
  </si>
  <si>
    <t>Census Tract 111.01, Vigo County, Indiana</t>
  </si>
  <si>
    <t>32.299999999999997</t>
  </si>
  <si>
    <t>27945.000000000000000</t>
  </si>
  <si>
    <t>Census Tract 111.02, Vigo County, Indiana</t>
  </si>
  <si>
    <t>12982.000000000000000</t>
  </si>
  <si>
    <t>Census Tract 112.01, Vigo County, Indiana</t>
  </si>
  <si>
    <t>52446.000000000000000</t>
  </si>
  <si>
    <t>Census Tract 112.02, Vigo County, Indiana</t>
  </si>
  <si>
    <t>54537.000000000000000</t>
  </si>
  <si>
    <t>Census Tract 1022, Wabash County, Indiana</t>
  </si>
  <si>
    <t>59189.000000000000000</t>
  </si>
  <si>
    <t>Census Tract 1023, Wabash County, Indiana</t>
  </si>
  <si>
    <t>57415.000000000000000</t>
  </si>
  <si>
    <t>Census Tract 1024, Wabash County, Indiana</t>
  </si>
  <si>
    <t>59421.000000000000000</t>
  </si>
  <si>
    <t>Census Tract 1025, Wabash County, Indiana</t>
  </si>
  <si>
    <t>Census Tract 1026, Wabash County, Indiana</t>
  </si>
  <si>
    <t>46019.000000000000000</t>
  </si>
  <si>
    <t>Census Tract 1027, Wabash County, Indiana</t>
  </si>
  <si>
    <t>47639.000000000000000</t>
  </si>
  <si>
    <t>Census Tract 1028, Wabash County, Indiana</t>
  </si>
  <si>
    <t>44663.000000000000000</t>
  </si>
  <si>
    <t>Census Tract 1029, Wabash County, Indiana</t>
  </si>
  <si>
    <t>61978.000000000000000</t>
  </si>
  <si>
    <t>Census Tract 9510.01, Warren County, Indiana</t>
  </si>
  <si>
    <t>65066.000000000000000</t>
  </si>
  <si>
    <t>Census Tract 9510.02, Warren County, Indiana</t>
  </si>
  <si>
    <t>50357.000000000000000</t>
  </si>
  <si>
    <t>Census Tract 9511, Warren County, Indiana</t>
  </si>
  <si>
    <t>72167.000000000000000</t>
  </si>
  <si>
    <t>Census Tract 301, Warrick County, Indiana</t>
  </si>
  <si>
    <t>69583.000000000000000</t>
  </si>
  <si>
    <t>Census Tract 302, Warrick County, Indiana</t>
  </si>
  <si>
    <t>81932.000000000000000</t>
  </si>
  <si>
    <t>Census Tract 303, Warrick County, Indiana</t>
  </si>
  <si>
    <t>66920.000000000000000</t>
  </si>
  <si>
    <t>Census Tract 304, Warrick County, Indiana</t>
  </si>
  <si>
    <t>49070.000000000000000</t>
  </si>
  <si>
    <t>Census Tract 305.01, Warrick County, Indiana</t>
  </si>
  <si>
    <t>84375.000000000000000</t>
  </si>
  <si>
    <t>Census Tract 305.02, Warrick County, Indiana</t>
  </si>
  <si>
    <t>80912.000000000000000</t>
  </si>
  <si>
    <t>Census Tract 306.01, Warrick County, Indiana</t>
  </si>
  <si>
    <t>65139.000000000000000</t>
  </si>
  <si>
    <t>Census Tract 306.02, Warrick County, Indiana</t>
  </si>
  <si>
    <t>52353.000000000000000</t>
  </si>
  <si>
    <t>Census Tract 307.03, Warrick County, Indiana</t>
  </si>
  <si>
    <t>Census Tract 307.04, Warrick County, Indiana</t>
  </si>
  <si>
    <t>99198.000000000000000</t>
  </si>
  <si>
    <t>Census Tract 307.06, Warrick County, Indiana</t>
  </si>
  <si>
    <t>92163.000000000000000</t>
  </si>
  <si>
    <t>Census Tract 307.07, Warrick County, Indiana</t>
  </si>
  <si>
    <t>91275.000000000000000</t>
  </si>
  <si>
    <t>Census Tract 307.08, Warrick County, Indiana</t>
  </si>
  <si>
    <t>101354.000000000000000</t>
  </si>
  <si>
    <t>Census Tract 307.09, Warrick County, Indiana</t>
  </si>
  <si>
    <t>99063.000000000000000</t>
  </si>
  <si>
    <t>Census Tract 308.01, Warrick County, Indiana</t>
  </si>
  <si>
    <t>90504.000000000000000</t>
  </si>
  <si>
    <t>Census Tract 308.02, Warrick County, Indiana</t>
  </si>
  <si>
    <t>64854.000000000000000</t>
  </si>
  <si>
    <t>Census Tract 9672, Washington County, Indiana</t>
  </si>
  <si>
    <t>54191.000000000000000</t>
  </si>
  <si>
    <t>Census Tract 9673, Washington County, Indiana</t>
  </si>
  <si>
    <t>48201.000000000000000</t>
  </si>
  <si>
    <t>Census Tract 9674, Washington County, Indiana</t>
  </si>
  <si>
    <t>58154.000000000000000</t>
  </si>
  <si>
    <t>Census Tract 9675, Washington County, Indiana</t>
  </si>
  <si>
    <t>34028.000000000000000</t>
  </si>
  <si>
    <t>Census Tract 9676, Washington County, Indiana</t>
  </si>
  <si>
    <t>Census Tract 9677.01, Washington County, Indiana</t>
  </si>
  <si>
    <t>50581.000000000000000</t>
  </si>
  <si>
    <t>Census Tract 9677.02, Washington County, Indiana</t>
  </si>
  <si>
    <t>60189.000000000000000</t>
  </si>
  <si>
    <t>Census Tract 2, Wayne County, Indiana</t>
  </si>
  <si>
    <t>24065.000000000000000</t>
  </si>
  <si>
    <t>Census Tract 4, Wayne County, Indiana</t>
  </si>
  <si>
    <t>42236.000000000000000</t>
  </si>
  <si>
    <t>Census Tract 5, Wayne County, Indiana</t>
  </si>
  <si>
    <t>34179.000000000000000</t>
  </si>
  <si>
    <t>Census Tract 6, Wayne County, Indiana</t>
  </si>
  <si>
    <t>28828.000000000000000</t>
  </si>
  <si>
    <t>Census Tract 7, Wayne County, Indiana</t>
  </si>
  <si>
    <t>51152.000000000000000</t>
  </si>
  <si>
    <t>Census Tract 8, Wayne County, Indiana</t>
  </si>
  <si>
    <t>46517.000000000000000</t>
  </si>
  <si>
    <t>Census Tract 9, Wayne County, Indiana</t>
  </si>
  <si>
    <t>37440.000000000000000</t>
  </si>
  <si>
    <t>Census Tract 10, Wayne County, Indiana</t>
  </si>
  <si>
    <t>43021.000000000000000</t>
  </si>
  <si>
    <t>Census Tract 11.01, Wayne County, Indiana</t>
  </si>
  <si>
    <t>67368.000000000000000</t>
  </si>
  <si>
    <t>Census Tract 11.02, Wayne County, Indiana</t>
  </si>
  <si>
    <t>61121.000000000000000</t>
  </si>
  <si>
    <t>Census Tract 101, Wayne County, Indiana</t>
  </si>
  <si>
    <t>62950.000000000000000</t>
  </si>
  <si>
    <t>Census Tract 102, Wayne County, Indiana</t>
  </si>
  <si>
    <t>72120.000000000000000</t>
  </si>
  <si>
    <t>Census Tract 103, Wayne County, Indiana</t>
  </si>
  <si>
    <t>65825.000000000000000</t>
  </si>
  <si>
    <t>Census Tract 104, Wayne County, Indiana</t>
  </si>
  <si>
    <t>53313.000000000000000</t>
  </si>
  <si>
    <t>Census Tract 105, Wayne County, Indiana</t>
  </si>
  <si>
    <t>73412.000000000000000</t>
  </si>
  <si>
    <t>Census Tract 106, Wayne County, Indiana</t>
  </si>
  <si>
    <t>Census Tract 107, Wayne County, Indiana</t>
  </si>
  <si>
    <t>72888.000000000000000</t>
  </si>
  <si>
    <t>Census Tract 108, Wayne County, Indiana</t>
  </si>
  <si>
    <t>46786.000000000000000</t>
  </si>
  <si>
    <t>Census Tract 401, Wells County, Indiana</t>
  </si>
  <si>
    <t>59483.000000000000000</t>
  </si>
  <si>
    <t>Census Tract 402, Wells County, Indiana</t>
  </si>
  <si>
    <t>69634.000000000000000</t>
  </si>
  <si>
    <t>Census Tract 403, Wells County, Indiana</t>
  </si>
  <si>
    <t>70045.000000000000000</t>
  </si>
  <si>
    <t>Census Tract 404, Wells County, Indiana</t>
  </si>
  <si>
    <t>45337.000000000000000</t>
  </si>
  <si>
    <t>Census Tract 405, Wells County, Indiana</t>
  </si>
  <si>
    <t>60201.000000000000000</t>
  </si>
  <si>
    <t>Census Tract 406, Wells County, Indiana</t>
  </si>
  <si>
    <t>46359.000000000000000</t>
  </si>
  <si>
    <t>Census Tract 407, Wells County, Indiana</t>
  </si>
  <si>
    <t>75000.000000000000000</t>
  </si>
  <si>
    <t>Census Tract 9581, White County, Indiana</t>
  </si>
  <si>
    <t>74821.000000000000000</t>
  </si>
  <si>
    <t>Census Tract 9582, White County, Indiana</t>
  </si>
  <si>
    <t>47448.000000000000000</t>
  </si>
  <si>
    <t>Census Tract 9583, White County, Indiana</t>
  </si>
  <si>
    <t>66000.000000000000000</t>
  </si>
  <si>
    <t>Census Tract 9584, White County, Indiana</t>
  </si>
  <si>
    <t>64402.000000000000000</t>
  </si>
  <si>
    <t>Census Tract 9585.01, White County, Indiana</t>
  </si>
  <si>
    <t>44728.000000000000000</t>
  </si>
  <si>
    <t>Census Tract 9585.02, White County, Indiana</t>
  </si>
  <si>
    <t>61366.000000000000000</t>
  </si>
  <si>
    <t>Census Tract 9586, White County, Indiana</t>
  </si>
  <si>
    <t>39864.000000000000000</t>
  </si>
  <si>
    <t>Census Tract 9587, White County, Indiana</t>
  </si>
  <si>
    <t>61422.000000000000000</t>
  </si>
  <si>
    <t>Census Tract 9588, White County, Indiana</t>
  </si>
  <si>
    <t>64392.000000000000000</t>
  </si>
  <si>
    <t>Census Tract 501, Whitley County, Indiana</t>
  </si>
  <si>
    <t>65037.000000000000000</t>
  </si>
  <si>
    <t>Census Tract 502, Whitley County, Indiana</t>
  </si>
  <si>
    <t>78618.000000000000000</t>
  </si>
  <si>
    <t>Census Tract 503, Whitley County, Indiana</t>
  </si>
  <si>
    <t>66630.000000000000000</t>
  </si>
  <si>
    <t>Census Tract 504.01, Whitley County, Indiana</t>
  </si>
  <si>
    <t>47126.000000000000000</t>
  </si>
  <si>
    <t>Census Tract 504.02, Whitley County, Indiana</t>
  </si>
  <si>
    <t>68951.000000000000000</t>
  </si>
  <si>
    <t>Census Tract 505, Whitley County, Indiana</t>
  </si>
  <si>
    <t>48750.000000000000000</t>
  </si>
  <si>
    <t>Census Tract 506, Whitley County, Indiana</t>
  </si>
  <si>
    <t>64683.000000000000000</t>
  </si>
  <si>
    <t>Census Tract 507, Whitley County, Indiana</t>
  </si>
  <si>
    <t>85795.000000000000000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</si>
</sst>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0000000"/>
    <numFmt numFmtId="166" formatCode="&quot;$&quot;#,##0.00"/>
  </numFmts>
  <fonts count="27">
    <font>
      <sz val="11"/>
      <color theme="1"/>
      <name val="Calibri"/>
      <family val="2"/>
      <scheme val="minor"/>
    </font>
    <font>
      <sz val="16"/>
      <name val="Arial"/>
      <family val="2"/>
    </font>
    <font>
      <sz val="14"/>
      <name val="Arial"/>
      <family val="2"/>
    </font>
    <font>
      <u/>
      <sz val="11"/>
      <color theme="10"/>
      <name val="Calibri"/>
      <family val="2"/>
      <scheme val="minor"/>
    </font>
    <font>
      <b/>
      <sz val="50"/>
      <color theme="1"/>
      <name val="Calibri"/>
      <family val="2"/>
      <scheme val="minor"/>
    </font>
    <font>
      <b/>
      <u/>
      <sz val="18"/>
      <name val="Arial"/>
      <family val="2"/>
    </font>
    <font>
      <u/>
      <sz val="18"/>
      <name val="Calibri"/>
      <family val="2"/>
      <scheme val="minor"/>
    </font>
    <font>
      <i/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sz val="16"/>
      <name val="Calibri"/>
      <family val="2"/>
      <scheme val="minor"/>
    </font>
    <font>
      <u/>
      <sz val="17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3"/>
      <name val="Arial"/>
      <family val="2"/>
    </font>
    <font>
      <sz val="10"/>
      <name val="Arial"/>
      <family val="2"/>
    </font>
    <font>
      <sz val="12"/>
      <color rgb="FF333333"/>
      <name val="Open Sans"/>
      <family val="2"/>
    </font>
    <font>
      <sz val="20"/>
      <color rgb="FFFF0000"/>
      <name val="Arial"/>
      <family val="2"/>
    </font>
    <font>
      <i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4">
    <xf numFmtId="0" fontId="0" fillId="0" borderId="0" xfId="0"/>
    <xf numFmtId="16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right" vertical="center"/>
    </xf>
    <xf numFmtId="0" fontId="0" fillId="0" borderId="0" xfId="0" applyAlignment="1" applyProtection="1">
      <alignment horizontal="left" vertical="center"/>
      <protection locked="0"/>
    </xf>
    <xf numFmtId="0" fontId="1" fillId="0" borderId="7" xfId="0" applyFont="1" applyBorder="1" applyAlignment="1">
      <alignment horizontal="right" vertical="center"/>
    </xf>
    <xf numFmtId="166" fontId="0" fillId="0" borderId="0" xfId="0" applyNumberFormat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right" vertical="center" wrapText="1"/>
    </xf>
    <xf numFmtId="0" fontId="8" fillId="0" borderId="14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4" fillId="0" borderId="30" xfId="0" applyFont="1" applyBorder="1" applyAlignment="1">
      <alignment horizontal="left" vertical="top"/>
    </xf>
    <xf numFmtId="0" fontId="15" fillId="0" borderId="30" xfId="0" applyFont="1" applyBorder="1" applyAlignment="1" applyProtection="1">
      <alignment vertical="top"/>
      <protection locked="0"/>
    </xf>
    <xf numFmtId="0" fontId="15" fillId="0" borderId="31" xfId="0" applyFont="1" applyBorder="1" applyAlignment="1" applyProtection="1">
      <alignment vertical="top"/>
      <protection locked="0"/>
    </xf>
    <xf numFmtId="0" fontId="15" fillId="0" borderId="0" xfId="0" applyFont="1" applyAlignment="1" applyProtection="1">
      <alignment vertical="top"/>
      <protection locked="0"/>
    </xf>
    <xf numFmtId="0" fontId="15" fillId="0" borderId="33" xfId="0" applyFont="1" applyBorder="1" applyAlignment="1" applyProtection="1">
      <alignment vertical="top"/>
      <protection locked="0"/>
    </xf>
    <xf numFmtId="0" fontId="14" fillId="0" borderId="20" xfId="0" applyFont="1" applyBorder="1" applyAlignment="1">
      <alignment horizontal="left" vertical="top"/>
    </xf>
    <xf numFmtId="0" fontId="15" fillId="0" borderId="20" xfId="0" applyFont="1" applyBorder="1" applyAlignment="1" applyProtection="1">
      <alignment vertical="top"/>
      <protection locked="0"/>
    </xf>
    <xf numFmtId="0" fontId="15" fillId="0" borderId="34" xfId="0" applyFont="1" applyBorder="1" applyAlignment="1" applyProtection="1">
      <alignment vertical="top"/>
      <protection locked="0"/>
    </xf>
    <xf numFmtId="0" fontId="9" fillId="0" borderId="0" xfId="0" applyFont="1" applyAlignment="1">
      <alignment horizontal="right" vertical="center" wrapText="1"/>
    </xf>
    <xf numFmtId="1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right" vertical="center"/>
    </xf>
    <xf numFmtId="2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7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8" xfId="0" applyNumberFormat="1" applyFont="1" applyFill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1" fillId="0" borderId="37" xfId="0" applyFont="1" applyBorder="1" applyAlignment="1">
      <alignment horizontal="right" vertical="center"/>
    </xf>
    <xf numFmtId="0" fontId="10" fillId="3" borderId="39" xfId="0" applyFont="1" applyFill="1" applyBorder="1" applyAlignment="1">
      <alignment horizontal="right" vertical="center" wrapText="1"/>
    </xf>
    <xf numFmtId="0" fontId="2" fillId="0" borderId="39" xfId="0" applyFont="1" applyBorder="1" applyAlignment="1">
      <alignment horizontal="left"/>
    </xf>
    <xf numFmtId="0" fontId="14" fillId="0" borderId="0" xfId="0" applyFont="1" applyAlignment="1">
      <alignment horizontal="left" vertical="top"/>
    </xf>
    <xf numFmtId="0" fontId="0" fillId="0" borderId="0" xfId="0" quotePrefix="1"/>
    <xf numFmtId="2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2" fontId="0" fillId="0" borderId="0" xfId="0" applyNumberFormat="1"/>
    <xf numFmtId="44" fontId="0" fillId="0" borderId="0" xfId="0" applyNumberFormat="1"/>
    <xf numFmtId="2" fontId="8" fillId="0" borderId="2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9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4" xfId="1" applyFont="1" applyBorder="1" applyAlignment="1">
      <alignment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center" wrapText="1"/>
      <protection locked="0"/>
    </xf>
    <xf numFmtId="0" fontId="24" fillId="0" borderId="0" xfId="0" applyFont="1" applyAlignment="1">
      <alignment horizontal="left" vertical="center" wrapText="1" indent="1"/>
    </xf>
    <xf numFmtId="0" fontId="2" fillId="0" borderId="40" xfId="0" applyFont="1" applyBorder="1" applyAlignment="1" applyProtection="1">
      <alignment vertical="center" wrapText="1"/>
      <protection locked="0"/>
    </xf>
    <xf numFmtId="0" fontId="1" fillId="0" borderId="38" xfId="0" applyFont="1" applyBorder="1" applyAlignment="1">
      <alignment horizontal="righ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5" fillId="0" borderId="0" xfId="0" applyFont="1"/>
    <xf numFmtId="2" fontId="1" fillId="5" borderId="17" xfId="0" applyNumberFormat="1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1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" xfId="0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>
      <alignment horizontal="center" vertical="center" wrapText="1"/>
    </xf>
    <xf numFmtId="0" fontId="0" fillId="6" borderId="0" xfId="0" applyFill="1"/>
    <xf numFmtId="0" fontId="0" fillId="6" borderId="0" xfId="0" quotePrefix="1" applyFill="1"/>
    <xf numFmtId="0" fontId="2" fillId="0" borderId="7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left" vertical="top"/>
    </xf>
    <xf numFmtId="0" fontId="13" fillId="0" borderId="32" xfId="0" applyFont="1" applyBorder="1" applyAlignment="1">
      <alignment horizontal="left" vertical="top"/>
    </xf>
    <xf numFmtId="0" fontId="16" fillId="0" borderId="29" xfId="0" applyFont="1" applyBorder="1" applyAlignment="1">
      <alignment horizontal="left" vertical="top"/>
    </xf>
    <xf numFmtId="0" fontId="16" fillId="0" borderId="32" xfId="0" applyFont="1" applyBorder="1" applyAlignment="1">
      <alignment horizontal="left" vertical="top"/>
    </xf>
    <xf numFmtId="0" fontId="16" fillId="0" borderId="19" xfId="0" applyFont="1" applyBorder="1" applyAlignment="1">
      <alignment horizontal="left" vertical="top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9" fillId="0" borderId="19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right" vertical="center" wrapText="1"/>
    </xf>
    <xf numFmtId="0" fontId="9" fillId="0" borderId="21" xfId="0" applyFont="1" applyBorder="1" applyAlignment="1">
      <alignment horizontal="right" vertical="center" wrapText="1"/>
    </xf>
    <xf numFmtId="0" fontId="17" fillId="0" borderId="30" xfId="0" applyFont="1" applyBorder="1" applyAlignment="1">
      <alignment horizontal="left" vertical="top" wrapText="1"/>
    </xf>
    <xf numFmtId="0" fontId="17" fillId="0" borderId="2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165" fontId="1" fillId="0" borderId="2" xfId="0" applyNumberFormat="1" applyFont="1" applyBorder="1" applyAlignment="1" applyProtection="1">
      <alignment horizontal="center"/>
      <protection locked="0"/>
    </xf>
    <xf numFmtId="165" fontId="1" fillId="0" borderId="4" xfId="0" applyNumberFormat="1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1"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1.2 - Cost Per Mile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'Factor Equations'!$D$32</c:f>
              <c:strCache>
                <c:ptCount val="1"/>
                <c:pt idx="0">
                  <c:v>Points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'Factor Equations'!$C$33:$C$65</c:f>
              <c:numCache>
                <c:formatCode>_("$"* #,##0_);_("$"* \(#,##0\);_("$"* "-"_);_(@_)</c:formatCode>
                <c:ptCount val="33"/>
                <c:pt idx="0">
                  <c:v>0</c:v>
                </c:pt>
                <c:pt idx="1">
                  <c:v>100000</c:v>
                </c:pt>
                <c:pt idx="2">
                  <c:v>200000</c:v>
                </c:pt>
                <c:pt idx="3">
                  <c:v>300000</c:v>
                </c:pt>
                <c:pt idx="4">
                  <c:v>400000</c:v>
                </c:pt>
                <c:pt idx="5">
                  <c:v>500000</c:v>
                </c:pt>
                <c:pt idx="6">
                  <c:v>600000</c:v>
                </c:pt>
                <c:pt idx="7">
                  <c:v>700000</c:v>
                </c:pt>
                <c:pt idx="8">
                  <c:v>800000</c:v>
                </c:pt>
                <c:pt idx="9">
                  <c:v>900000</c:v>
                </c:pt>
                <c:pt idx="10">
                  <c:v>1000000</c:v>
                </c:pt>
                <c:pt idx="11">
                  <c:v>1100000</c:v>
                </c:pt>
                <c:pt idx="12">
                  <c:v>1200000</c:v>
                </c:pt>
                <c:pt idx="13">
                  <c:v>1300000</c:v>
                </c:pt>
                <c:pt idx="14">
                  <c:v>1400000</c:v>
                </c:pt>
                <c:pt idx="15">
                  <c:v>1500000</c:v>
                </c:pt>
                <c:pt idx="16">
                  <c:v>1600000</c:v>
                </c:pt>
                <c:pt idx="17">
                  <c:v>1700000</c:v>
                </c:pt>
                <c:pt idx="18">
                  <c:v>1800000</c:v>
                </c:pt>
                <c:pt idx="19">
                  <c:v>1900000</c:v>
                </c:pt>
                <c:pt idx="20">
                  <c:v>2000000</c:v>
                </c:pt>
                <c:pt idx="21">
                  <c:v>2100000</c:v>
                </c:pt>
                <c:pt idx="22">
                  <c:v>2200000</c:v>
                </c:pt>
                <c:pt idx="23">
                  <c:v>2300000</c:v>
                </c:pt>
                <c:pt idx="24">
                  <c:v>2400000</c:v>
                </c:pt>
                <c:pt idx="25">
                  <c:v>2500000</c:v>
                </c:pt>
                <c:pt idx="26">
                  <c:v>2600000</c:v>
                </c:pt>
                <c:pt idx="27">
                  <c:v>2700000</c:v>
                </c:pt>
                <c:pt idx="28">
                  <c:v>2800000</c:v>
                </c:pt>
                <c:pt idx="29">
                  <c:v>2900000</c:v>
                </c:pt>
                <c:pt idx="30">
                  <c:v>3000000</c:v>
                </c:pt>
                <c:pt idx="31">
                  <c:v>3100000</c:v>
                </c:pt>
                <c:pt idx="32">
                  <c:v>3200000</c:v>
                </c:pt>
              </c:numCache>
            </c:numRef>
          </c:xVal>
          <c:yVal>
            <c:numRef>
              <c:f>'Factor Equations'!$D$33:$D$65</c:f>
              <c:numCache>
                <c:formatCode>General</c:formatCode>
                <c:ptCount val="33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4.8</c:v>
                </c:pt>
                <c:pt idx="7">
                  <c:v>4.5999999999999996</c:v>
                </c:pt>
                <c:pt idx="8">
                  <c:v>4.4000000000000004</c:v>
                </c:pt>
                <c:pt idx="9">
                  <c:v>4.2</c:v>
                </c:pt>
                <c:pt idx="10">
                  <c:v>4</c:v>
                </c:pt>
                <c:pt idx="11">
                  <c:v>3.8000000000000003</c:v>
                </c:pt>
                <c:pt idx="12">
                  <c:v>3.6</c:v>
                </c:pt>
                <c:pt idx="13">
                  <c:v>3.4</c:v>
                </c:pt>
                <c:pt idx="14">
                  <c:v>3.2</c:v>
                </c:pt>
                <c:pt idx="15">
                  <c:v>3</c:v>
                </c:pt>
                <c:pt idx="16">
                  <c:v>2.8000000000000003</c:v>
                </c:pt>
                <c:pt idx="17">
                  <c:v>2.6</c:v>
                </c:pt>
                <c:pt idx="18">
                  <c:v>2.4000000000000004</c:v>
                </c:pt>
                <c:pt idx="19">
                  <c:v>2.2000000000000002</c:v>
                </c:pt>
                <c:pt idx="20">
                  <c:v>2</c:v>
                </c:pt>
                <c:pt idx="21">
                  <c:v>1.7999999999999998</c:v>
                </c:pt>
                <c:pt idx="22">
                  <c:v>1.6000000000000005</c:v>
                </c:pt>
                <c:pt idx="23">
                  <c:v>1.4000000000000004</c:v>
                </c:pt>
                <c:pt idx="24">
                  <c:v>1.2000000000000002</c:v>
                </c:pt>
                <c:pt idx="25">
                  <c:v>1</c:v>
                </c:pt>
                <c:pt idx="26">
                  <c:v>0.79999999999999982</c:v>
                </c:pt>
                <c:pt idx="27">
                  <c:v>0.60000000000000053</c:v>
                </c:pt>
                <c:pt idx="28">
                  <c:v>0.40000000000000036</c:v>
                </c:pt>
                <c:pt idx="29">
                  <c:v>0.20000000000000018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C2-413C-8112-B2FF483BA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8944208"/>
        <c:axId val="1598945456"/>
      </c:scatterChart>
      <c:valAx>
        <c:axId val="1598944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 Per Mile</a:t>
                </a:r>
                <a:r>
                  <a:rPr lang="en-US" baseline="0"/>
                  <a:t> Mile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_);_(@_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8945456"/>
        <c:crosses val="autoZero"/>
        <c:crossBetween val="midCat"/>
      </c:valAx>
      <c:valAx>
        <c:axId val="159894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8944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1.3 - Pedestrian Crashes Per Mile of Roadway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'Factor Equations'!$D$81</c:f>
              <c:strCache>
                <c:ptCount val="1"/>
                <c:pt idx="0">
                  <c:v>Points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'Factor Equations'!$C$82:$C$89</c:f>
              <c:numCache>
                <c:formatCode>General</c:formatCode>
                <c:ptCount val="8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</c:numCache>
            </c:numRef>
          </c:xVal>
          <c:yVal>
            <c:numRef>
              <c:f>'Factor Equations'!$D$82:$D$89</c:f>
              <c:numCache>
                <c:formatCode>General</c:formatCode>
                <c:ptCount val="8"/>
                <c:pt idx="0">
                  <c:v>0</c:v>
                </c:pt>
                <c:pt idx="1">
                  <c:v>1.665</c:v>
                </c:pt>
                <c:pt idx="2">
                  <c:v>3.33</c:v>
                </c:pt>
                <c:pt idx="3">
                  <c:v>4.9950000000000001</c:v>
                </c:pt>
                <c:pt idx="4">
                  <c:v>6.66</c:v>
                </c:pt>
                <c:pt idx="5">
                  <c:v>8.3249999999999993</c:v>
                </c:pt>
                <c:pt idx="6">
                  <c:v>10</c:v>
                </c:pt>
                <c:pt idx="7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C3-4A06-B761-10859A9F5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003823"/>
        <c:axId val="497007151"/>
      </c:scatterChart>
      <c:valAx>
        <c:axId val="4970038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Pedestrians Hit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007151"/>
        <c:crosses val="autoZero"/>
        <c:crossBetween val="midCat"/>
      </c:valAx>
      <c:valAx>
        <c:axId val="497007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0038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3.5 - Average</a:t>
            </a:r>
            <a:r>
              <a:rPr lang="en-US" baseline="0"/>
              <a:t> Roadway AADT per Lane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'Factor Equations'!$D$166</c:f>
              <c:strCache>
                <c:ptCount val="1"/>
                <c:pt idx="0">
                  <c:v>Points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'Factor Equations'!$C$167:$C$198</c:f>
              <c:numCache>
                <c:formatCode>General</c:formatCode>
                <c:ptCount val="32"/>
                <c:pt idx="0">
                  <c:v>0</c:v>
                </c:pt>
                <c:pt idx="1">
                  <c:v>250</c:v>
                </c:pt>
                <c:pt idx="2">
                  <c:v>500</c:v>
                </c:pt>
                <c:pt idx="3">
                  <c:v>750</c:v>
                </c:pt>
                <c:pt idx="4">
                  <c:v>1000</c:v>
                </c:pt>
                <c:pt idx="5">
                  <c:v>1250</c:v>
                </c:pt>
                <c:pt idx="6">
                  <c:v>1500</c:v>
                </c:pt>
                <c:pt idx="7">
                  <c:v>1750</c:v>
                </c:pt>
                <c:pt idx="8">
                  <c:v>2000</c:v>
                </c:pt>
                <c:pt idx="9">
                  <c:v>2250</c:v>
                </c:pt>
                <c:pt idx="10">
                  <c:v>2500</c:v>
                </c:pt>
                <c:pt idx="11">
                  <c:v>2750</c:v>
                </c:pt>
                <c:pt idx="12">
                  <c:v>3000</c:v>
                </c:pt>
                <c:pt idx="13">
                  <c:v>3250</c:v>
                </c:pt>
                <c:pt idx="14">
                  <c:v>3500</c:v>
                </c:pt>
                <c:pt idx="15">
                  <c:v>3750</c:v>
                </c:pt>
                <c:pt idx="16">
                  <c:v>4000</c:v>
                </c:pt>
                <c:pt idx="17">
                  <c:v>4250</c:v>
                </c:pt>
                <c:pt idx="18">
                  <c:v>4500</c:v>
                </c:pt>
                <c:pt idx="19">
                  <c:v>4750</c:v>
                </c:pt>
                <c:pt idx="20">
                  <c:v>5000</c:v>
                </c:pt>
                <c:pt idx="21">
                  <c:v>5250</c:v>
                </c:pt>
                <c:pt idx="22">
                  <c:v>5500</c:v>
                </c:pt>
                <c:pt idx="23">
                  <c:v>5750</c:v>
                </c:pt>
                <c:pt idx="24">
                  <c:v>6000</c:v>
                </c:pt>
                <c:pt idx="25">
                  <c:v>6250</c:v>
                </c:pt>
                <c:pt idx="26">
                  <c:v>6500</c:v>
                </c:pt>
                <c:pt idx="27">
                  <c:v>6750</c:v>
                </c:pt>
                <c:pt idx="28">
                  <c:v>7000</c:v>
                </c:pt>
                <c:pt idx="29">
                  <c:v>7250</c:v>
                </c:pt>
                <c:pt idx="30">
                  <c:v>7500</c:v>
                </c:pt>
              </c:numCache>
            </c:numRef>
          </c:xVal>
          <c:yVal>
            <c:numRef>
              <c:f>'Factor Equations'!$D$167:$D$198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0.23076923076923084</c:v>
                </c:pt>
                <c:pt idx="4">
                  <c:v>0.46153846153846156</c:v>
                </c:pt>
                <c:pt idx="5">
                  <c:v>0.69230769230769229</c:v>
                </c:pt>
                <c:pt idx="6">
                  <c:v>0.92307692307692313</c:v>
                </c:pt>
                <c:pt idx="7">
                  <c:v>1.153846153846154</c:v>
                </c:pt>
                <c:pt idx="8">
                  <c:v>1.3846153846153846</c:v>
                </c:pt>
                <c:pt idx="9">
                  <c:v>1.6153846153846156</c:v>
                </c:pt>
                <c:pt idx="10">
                  <c:v>1.846153846153846</c:v>
                </c:pt>
                <c:pt idx="11">
                  <c:v>2.0769230769230766</c:v>
                </c:pt>
                <c:pt idx="12">
                  <c:v>2.3076923076923075</c:v>
                </c:pt>
                <c:pt idx="13">
                  <c:v>2.5384615384615383</c:v>
                </c:pt>
                <c:pt idx="14">
                  <c:v>2.7692307692307692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34-4BB3-B479-4DE1FD09D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9948528"/>
        <c:axId val="1559946448"/>
      </c:scatterChart>
      <c:valAx>
        <c:axId val="1559948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</a:t>
                </a:r>
                <a:r>
                  <a:rPr lang="en-US" baseline="0"/>
                  <a:t> Roadway AADT per 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946448"/>
        <c:crosses val="autoZero"/>
        <c:crossBetween val="midCat"/>
      </c:valAx>
      <c:valAx>
        <c:axId val="155994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948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3.1a Percent of Households without a Vehicle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'Factor Equations'!$F$118</c:f>
              <c:strCache>
                <c:ptCount val="1"/>
                <c:pt idx="0">
                  <c:v>Score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'Factor Equations'!$E$119:$E$148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'Factor Equations'!$F$119:$F$148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0.90909090909090917</c:v>
                </c:pt>
                <c:pt idx="6">
                  <c:v>1.8181818181818183</c:v>
                </c:pt>
                <c:pt idx="7">
                  <c:v>2.7272727272727275</c:v>
                </c:pt>
                <c:pt idx="8">
                  <c:v>3.6363636363636367</c:v>
                </c:pt>
                <c:pt idx="9">
                  <c:v>4.545454545454545</c:v>
                </c:pt>
                <c:pt idx="10">
                  <c:v>5.454545454545455</c:v>
                </c:pt>
                <c:pt idx="11">
                  <c:v>6.3636363636363633</c:v>
                </c:pt>
                <c:pt idx="12">
                  <c:v>7.2727272727272734</c:v>
                </c:pt>
                <c:pt idx="13">
                  <c:v>8.1818181818181817</c:v>
                </c:pt>
                <c:pt idx="14">
                  <c:v>9.0909090909090917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44-47A4-99B3-4134AC3B5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522271"/>
        <c:axId val="296525183"/>
      </c:scatterChart>
      <c:valAx>
        <c:axId val="2965222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  <a:r>
                  <a:rPr lang="en-US" baseline="0"/>
                  <a:t> of Households without a Vehicle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525183"/>
        <c:crosses val="autoZero"/>
        <c:crossBetween val="midCat"/>
      </c:valAx>
      <c:valAx>
        <c:axId val="296525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5222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3.1b Median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'Factor Equations'!$H$118</c:f>
              <c:strCache>
                <c:ptCount val="1"/>
                <c:pt idx="0">
                  <c:v>Score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'Factor Equations'!$G$119:$G$153</c:f>
              <c:numCache>
                <c:formatCode>"$"#,##0</c:formatCode>
                <c:ptCount val="35"/>
                <c:pt idx="0">
                  <c:v>5000</c:v>
                </c:pt>
                <c:pt idx="1">
                  <c:v>7000</c:v>
                </c:pt>
                <c:pt idx="2">
                  <c:v>9000</c:v>
                </c:pt>
                <c:pt idx="3">
                  <c:v>11000</c:v>
                </c:pt>
                <c:pt idx="4">
                  <c:v>13000</c:v>
                </c:pt>
                <c:pt idx="5">
                  <c:v>15000</c:v>
                </c:pt>
                <c:pt idx="6">
                  <c:v>17000</c:v>
                </c:pt>
                <c:pt idx="7">
                  <c:v>19000</c:v>
                </c:pt>
                <c:pt idx="8">
                  <c:v>21000</c:v>
                </c:pt>
                <c:pt idx="9">
                  <c:v>23000</c:v>
                </c:pt>
                <c:pt idx="10">
                  <c:v>25000</c:v>
                </c:pt>
                <c:pt idx="11">
                  <c:v>27000</c:v>
                </c:pt>
                <c:pt idx="12">
                  <c:v>29000</c:v>
                </c:pt>
                <c:pt idx="13">
                  <c:v>31000</c:v>
                </c:pt>
                <c:pt idx="14">
                  <c:v>33000</c:v>
                </c:pt>
                <c:pt idx="15">
                  <c:v>35000</c:v>
                </c:pt>
                <c:pt idx="16">
                  <c:v>37000</c:v>
                </c:pt>
                <c:pt idx="17">
                  <c:v>39000</c:v>
                </c:pt>
                <c:pt idx="18">
                  <c:v>41000</c:v>
                </c:pt>
                <c:pt idx="19">
                  <c:v>43000</c:v>
                </c:pt>
                <c:pt idx="20">
                  <c:v>45000</c:v>
                </c:pt>
                <c:pt idx="21">
                  <c:v>47000</c:v>
                </c:pt>
                <c:pt idx="22">
                  <c:v>49000</c:v>
                </c:pt>
                <c:pt idx="23">
                  <c:v>51000</c:v>
                </c:pt>
                <c:pt idx="24">
                  <c:v>53000</c:v>
                </c:pt>
                <c:pt idx="25">
                  <c:v>55000</c:v>
                </c:pt>
                <c:pt idx="26">
                  <c:v>57000</c:v>
                </c:pt>
                <c:pt idx="27">
                  <c:v>59000</c:v>
                </c:pt>
                <c:pt idx="28">
                  <c:v>61000</c:v>
                </c:pt>
                <c:pt idx="29">
                  <c:v>63000</c:v>
                </c:pt>
                <c:pt idx="30">
                  <c:v>65000</c:v>
                </c:pt>
                <c:pt idx="31">
                  <c:v>67000</c:v>
                </c:pt>
                <c:pt idx="32">
                  <c:v>69000</c:v>
                </c:pt>
                <c:pt idx="33">
                  <c:v>71000</c:v>
                </c:pt>
                <c:pt idx="34">
                  <c:v>73000</c:v>
                </c:pt>
              </c:numCache>
            </c:numRef>
          </c:xVal>
          <c:yVal>
            <c:numRef>
              <c:f>'Factor Equations'!$H$119:$H$153</c:f>
              <c:numCache>
                <c:formatCode>General</c:formatCode>
                <c:ptCount val="35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5.6470588235294121</c:v>
                </c:pt>
                <c:pt idx="16">
                  <c:v>5.2941176470588234</c:v>
                </c:pt>
                <c:pt idx="17">
                  <c:v>4.9411764705882355</c:v>
                </c:pt>
                <c:pt idx="18">
                  <c:v>4.5882352941176476</c:v>
                </c:pt>
                <c:pt idx="19">
                  <c:v>4.2352941176470589</c:v>
                </c:pt>
                <c:pt idx="20">
                  <c:v>3.882352941176471</c:v>
                </c:pt>
                <c:pt idx="21">
                  <c:v>3.5294117647058822</c:v>
                </c:pt>
                <c:pt idx="22">
                  <c:v>3.1764705882352935</c:v>
                </c:pt>
                <c:pt idx="23">
                  <c:v>2.8235294117647065</c:v>
                </c:pt>
                <c:pt idx="24">
                  <c:v>2.4705882352941178</c:v>
                </c:pt>
                <c:pt idx="25">
                  <c:v>2.117647058823529</c:v>
                </c:pt>
                <c:pt idx="26">
                  <c:v>1.764705882352942</c:v>
                </c:pt>
                <c:pt idx="27">
                  <c:v>1.4117647058823533</c:v>
                </c:pt>
                <c:pt idx="28">
                  <c:v>1.0588235294117645</c:v>
                </c:pt>
                <c:pt idx="29">
                  <c:v>0.70588235294117574</c:v>
                </c:pt>
                <c:pt idx="30">
                  <c:v>0.35294117647058876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D9-4A26-8187-B9093980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446911"/>
        <c:axId val="698432767"/>
      </c:scatterChart>
      <c:valAx>
        <c:axId val="698446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Median Income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432767"/>
        <c:crosses val="autoZero"/>
        <c:crossBetween val="midCat"/>
      </c:valAx>
      <c:valAx>
        <c:axId val="698432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4469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500062</xdr:colOff>
      <xdr:row>33</xdr:row>
      <xdr:rowOff>109537</xdr:rowOff>
    </xdr:from>
    <xdr:to>
      <xdr:col>13</xdr:col>
      <xdr:colOff>152400</xdr:colOff>
      <xdr:row>50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A755EED-364A-413B-A8C9-98EE4746F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604837</xdr:colOff>
      <xdr:row>78</xdr:row>
      <xdr:rowOff>61912</xdr:rowOff>
    </xdr:from>
    <xdr:to>
      <xdr:col>10</xdr:col>
      <xdr:colOff>395287</xdr:colOff>
      <xdr:row>99</xdr:row>
      <xdr:rowOff>138112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410EF38-2B9E-40E4-B13F-932F998F8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252411</xdr:colOff>
      <xdr:row>165</xdr:row>
      <xdr:rowOff>128587</xdr:rowOff>
    </xdr:from>
    <xdr:to>
      <xdr:col>2</xdr:col>
      <xdr:colOff>3067049</xdr:colOff>
      <xdr:row>180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7C71D2-F57A-4024-BBF9-D9EEB511C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585787</xdr:colOff>
      <xdr:row>118</xdr:row>
      <xdr:rowOff>157162</xdr:rowOff>
    </xdr:from>
    <xdr:to>
      <xdr:col>2</xdr:col>
      <xdr:colOff>3309937</xdr:colOff>
      <xdr:row>133</xdr:row>
      <xdr:rowOff>42862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9680787-E821-48AA-9CEE-F6D725092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538162</xdr:colOff>
      <xdr:row>135</xdr:row>
      <xdr:rowOff>23812</xdr:rowOff>
    </xdr:from>
    <xdr:to>
      <xdr:col>2</xdr:col>
      <xdr:colOff>3262312</xdr:colOff>
      <xdr:row>149</xdr:row>
      <xdr:rowOff>100012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DB42739-EA27-4D6C-B944-400AD2AD3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FDCFA-48BC-4AF7-8A13-8DF4EE911C51}">
  <sheetPr>
    <tabColor rgb="FF00B050"/>
  </sheetPr>
  <dimension ref="B1:I59"/>
  <sheetViews>
    <sheetView showGridLines="0" tabSelected="1" showRuler="0" view="pageLayout" zoomScale="70" zoomScaleNormal="100" zoomScaleSheetLayoutView="70" zoomScalePageLayoutView="70" workbookViewId="0">
      <selection activeCell="B24" sqref="B24:I24"/>
    </sheetView>
  </sheetViews>
  <sheetFormatPr defaultRowHeight="58.5" customHeight="1"/>
  <cols>
    <col min="2" max="2" width="30.85546875" customWidth="1"/>
    <col min="3" max="3" width="0.85546875" customWidth="1"/>
    <col min="5" max="5" width="76.42578125" customWidth="1"/>
    <col min="6" max="6" width="46.85546875" customWidth="1"/>
    <col min="7" max="7" width="27.42578125" customWidth="1"/>
    <col min="8" max="8" width="27.85546875" bestFit="1" customWidth="1"/>
    <col min="9" max="9" width="80.7109375" customWidth="1"/>
  </cols>
  <sheetData>
    <row r="1" spans="2:9" ht="15" thickBot="1">
      <c r="B1" s="2"/>
      <c r="C1" s="2"/>
      <c r="D1" s="2"/>
      <c r="E1" s="3"/>
      <c r="F1" s="3"/>
      <c r="G1" s="3"/>
      <c r="H1" s="3"/>
      <c r="I1" s="3"/>
    </row>
    <row r="2" spans="2:9" ht="20.45">
      <c r="B2" s="49" t="s">
        <v>0</v>
      </c>
      <c r="C2" s="4"/>
      <c r="D2" s="110"/>
      <c r="E2" s="111"/>
      <c r="F2" s="5" t="s">
        <v>1</v>
      </c>
      <c r="G2" s="80">
        <f ca="1">TODAY()</f>
        <v>46121</v>
      </c>
      <c r="H2" s="6"/>
      <c r="I2" s="6"/>
    </row>
    <row r="3" spans="2:9" ht="24.6">
      <c r="B3" s="43" t="s">
        <v>2</v>
      </c>
      <c r="C3" s="84"/>
      <c r="D3" s="112"/>
      <c r="E3" s="113"/>
      <c r="F3" s="7" t="s">
        <v>3</v>
      </c>
      <c r="G3" s="47"/>
      <c r="H3" s="75" t="str">
        <f>IF(G3&gt;4000000,"**Not Eligible**","")</f>
        <v/>
      </c>
      <c r="I3" s="8"/>
    </row>
    <row r="4" spans="2:9" ht="20.45">
      <c r="B4" s="43" t="s">
        <v>4</v>
      </c>
      <c r="C4" s="84"/>
      <c r="D4" s="112"/>
      <c r="E4" s="113"/>
      <c r="F4" s="7" t="s">
        <v>5</v>
      </c>
      <c r="G4" s="9"/>
      <c r="H4" s="6"/>
      <c r="I4" s="6"/>
    </row>
    <row r="5" spans="2:9" ht="20.45">
      <c r="B5" s="43" t="s">
        <v>6</v>
      </c>
      <c r="C5" s="84"/>
      <c r="D5" s="112"/>
      <c r="E5" s="113"/>
      <c r="F5" s="7" t="s">
        <v>7</v>
      </c>
      <c r="G5" s="69"/>
      <c r="H5" s="6"/>
      <c r="I5" s="6"/>
    </row>
    <row r="6" spans="2:9" ht="20.45">
      <c r="B6" s="43" t="s">
        <v>8</v>
      </c>
      <c r="C6" s="84"/>
      <c r="D6" s="114"/>
      <c r="E6" s="115"/>
      <c r="F6" s="7" t="s">
        <v>9</v>
      </c>
      <c r="G6" s="69"/>
      <c r="H6" s="10"/>
      <c r="I6" s="10"/>
    </row>
    <row r="7" spans="2:9" ht="21" thickBot="1">
      <c r="B7" s="43" t="s">
        <v>10</v>
      </c>
      <c r="C7" s="48"/>
      <c r="D7" s="123"/>
      <c r="E7" s="124"/>
      <c r="F7" s="125"/>
      <c r="G7" s="11"/>
      <c r="H7" s="6"/>
      <c r="I7" s="6"/>
    </row>
    <row r="8" spans="2:9" ht="21" thickTop="1">
      <c r="B8" s="43" t="s">
        <v>11</v>
      </c>
      <c r="C8" s="12"/>
      <c r="D8" s="132"/>
      <c r="E8" s="133"/>
      <c r="F8" s="7" t="s">
        <v>12</v>
      </c>
      <c r="G8" s="119" t="str">
        <f>IF(D11="","",IF(G3&gt;4000000,0,IF('Factor Equations'!E3="No",0,ROUND(SUM(G15:G17,G21:G24,G28:G34,G38:G42),0))))</f>
        <v/>
      </c>
      <c r="H8" s="13"/>
      <c r="I8" s="13"/>
    </row>
    <row r="9" spans="2:9" ht="32.25" customHeight="1" thickBot="1">
      <c r="B9" s="72" t="s">
        <v>13</v>
      </c>
      <c r="C9" s="71"/>
      <c r="D9" s="126"/>
      <c r="E9" s="126"/>
      <c r="F9" s="127"/>
      <c r="G9" s="120"/>
      <c r="H9" s="13"/>
      <c r="I9" s="13"/>
    </row>
    <row r="10" spans="2:9" ht="18" thickBot="1">
      <c r="B10" s="14"/>
      <c r="C10" s="14"/>
      <c r="D10" s="14"/>
      <c r="E10" s="15"/>
      <c r="F10" s="15"/>
      <c r="G10" s="15"/>
      <c r="H10" s="15"/>
      <c r="I10" s="15"/>
    </row>
    <row r="11" spans="2:9" ht="48.75" customHeight="1" thickBot="1">
      <c r="B11" s="73" t="s">
        <v>14</v>
      </c>
      <c r="C11" s="51"/>
      <c r="D11" s="121"/>
      <c r="E11" s="122"/>
      <c r="F11" s="15"/>
      <c r="G11" s="15"/>
      <c r="H11" s="15"/>
      <c r="I11" s="15"/>
    </row>
    <row r="12" spans="2:9" ht="52.9" thickBot="1">
      <c r="B12" s="74" t="s">
        <v>15</v>
      </c>
      <c r="C12" s="51"/>
      <c r="D12" s="121" t="s">
        <v>16</v>
      </c>
      <c r="E12" s="122"/>
      <c r="F12" s="75" t="str">
        <f>IF('Factor Equations'!E3="No","**Not Eligible**","")</f>
        <v/>
      </c>
      <c r="G12" s="15"/>
      <c r="H12" s="15"/>
      <c r="I12" s="15"/>
    </row>
    <row r="13" spans="2:9" ht="18" thickBot="1">
      <c r="B13" s="14"/>
      <c r="C13" s="14"/>
      <c r="D13" s="14"/>
      <c r="E13" s="15"/>
      <c r="F13" s="15"/>
      <c r="G13" s="15"/>
      <c r="H13" s="15"/>
      <c r="I13" s="15"/>
    </row>
    <row r="14" spans="2:9" ht="24" thickBot="1">
      <c r="B14" s="94" t="s">
        <v>17</v>
      </c>
      <c r="C14" s="95"/>
      <c r="D14" s="95"/>
      <c r="E14" s="96"/>
      <c r="F14" s="25" t="s">
        <v>18</v>
      </c>
      <c r="G14" s="25" t="s">
        <v>19</v>
      </c>
      <c r="H14" s="25" t="s">
        <v>20</v>
      </c>
      <c r="I14" s="26" t="s">
        <v>21</v>
      </c>
    </row>
    <row r="15" spans="2:9" ht="20.45">
      <c r="B15" s="128" t="s">
        <v>22</v>
      </c>
      <c r="C15" s="129"/>
      <c r="D15" s="129"/>
      <c r="E15" s="129"/>
      <c r="F15" s="44"/>
      <c r="G15" s="16" t="str">
        <f>IF(F15="","",IF(F15="Yes",H15,0))</f>
        <v/>
      </c>
      <c r="H15" s="17">
        <v>5</v>
      </c>
      <c r="I15" s="85" t="s">
        <v>23</v>
      </c>
    </row>
    <row r="16" spans="2:9" ht="21">
      <c r="B16" s="100" t="s">
        <v>24</v>
      </c>
      <c r="C16" s="101"/>
      <c r="D16" s="101"/>
      <c r="E16" s="102"/>
      <c r="F16" s="81" t="e">
        <f>G3/(G6/5280)</f>
        <v>#DIV/0!</v>
      </c>
      <c r="G16" s="18" t="e">
        <f>IF(F16="","",'Factor Equations'!G32)</f>
        <v>#DIV/0!</v>
      </c>
      <c r="H16" s="19">
        <v>5</v>
      </c>
      <c r="I16" s="86"/>
    </row>
    <row r="17" spans="2:9" ht="21.6" thickBot="1">
      <c r="B17" s="116" t="s">
        <v>25</v>
      </c>
      <c r="C17" s="117"/>
      <c r="D17" s="117"/>
      <c r="E17" s="118"/>
      <c r="F17" s="46"/>
      <c r="G17" s="20" t="str">
        <f>IF(F17="","",'Factor Equations'!F76)</f>
        <v/>
      </c>
      <c r="H17" s="21">
        <v>10</v>
      </c>
      <c r="I17" s="67" t="s">
        <v>26</v>
      </c>
    </row>
    <row r="18" spans="2:9" ht="23.45" thickBot="1">
      <c r="B18" s="103" t="s">
        <v>27</v>
      </c>
      <c r="C18" s="104"/>
      <c r="D18" s="104"/>
      <c r="E18" s="104"/>
      <c r="F18" s="105"/>
      <c r="G18" s="59" t="e">
        <f>SUM(G15:G17)</f>
        <v>#DIV/0!</v>
      </c>
      <c r="H18" s="23">
        <f>SUM(H15:H17)</f>
        <v>20</v>
      </c>
      <c r="I18" s="24"/>
    </row>
    <row r="19" spans="2:9" ht="23.45" thickBot="1">
      <c r="B19" s="39"/>
      <c r="C19" s="39"/>
      <c r="D19" s="39"/>
      <c r="E19" s="39"/>
      <c r="F19" s="39"/>
      <c r="G19" s="40"/>
      <c r="H19" s="41"/>
      <c r="I19" s="42"/>
    </row>
    <row r="20" spans="2:9" ht="24" thickBot="1">
      <c r="B20" s="94" t="s">
        <v>28</v>
      </c>
      <c r="C20" s="95"/>
      <c r="D20" s="95"/>
      <c r="E20" s="96"/>
      <c r="F20" s="25" t="s">
        <v>18</v>
      </c>
      <c r="G20" s="25" t="s">
        <v>19</v>
      </c>
      <c r="H20" s="25" t="s">
        <v>20</v>
      </c>
      <c r="I20" s="26" t="s">
        <v>21</v>
      </c>
    </row>
    <row r="21" spans="2:9" ht="21">
      <c r="B21" s="97" t="s">
        <v>29</v>
      </c>
      <c r="C21" s="98"/>
      <c r="D21" s="98"/>
      <c r="E21" s="99"/>
      <c r="F21" s="44"/>
      <c r="G21" s="16" t="str">
        <f>IF(F21="","",IF(F21="Yes",H21,0))</f>
        <v/>
      </c>
      <c r="H21" s="17">
        <v>5</v>
      </c>
      <c r="I21" s="85" t="s">
        <v>30</v>
      </c>
    </row>
    <row r="22" spans="2:9" ht="21">
      <c r="B22" s="100" t="s">
        <v>31</v>
      </c>
      <c r="C22" s="101"/>
      <c r="D22" s="101"/>
      <c r="E22" s="102"/>
      <c r="F22" s="45"/>
      <c r="G22" s="18" t="str">
        <f>IF(F22="","",VALUE(LEFT(F22,2)))</f>
        <v/>
      </c>
      <c r="H22" s="19">
        <v>3</v>
      </c>
      <c r="I22" s="86"/>
    </row>
    <row r="23" spans="2:9" ht="21">
      <c r="B23" s="100" t="s">
        <v>32</v>
      </c>
      <c r="C23" s="101"/>
      <c r="D23" s="101"/>
      <c r="E23" s="102"/>
      <c r="F23" s="45"/>
      <c r="G23" s="18" t="str">
        <f>IF(F23="","",IF(F23="Yes",H23,0))</f>
        <v/>
      </c>
      <c r="H23" s="19">
        <v>5</v>
      </c>
      <c r="I23" s="86" t="s">
        <v>33</v>
      </c>
    </row>
    <row r="24" spans="2:9" ht="21.6" thickBot="1">
      <c r="B24" s="116" t="s">
        <v>34</v>
      </c>
      <c r="C24" s="117"/>
      <c r="D24" s="117"/>
      <c r="E24" s="118"/>
      <c r="F24" s="46"/>
      <c r="G24" s="20" t="str">
        <f>IF(F24="","",IF(F24="Yes",H24,0))</f>
        <v/>
      </c>
      <c r="H24" s="21">
        <v>5</v>
      </c>
      <c r="I24" s="67"/>
    </row>
    <row r="25" spans="2:9" ht="23.45" thickBot="1">
      <c r="B25" s="103" t="s">
        <v>35</v>
      </c>
      <c r="C25" s="104"/>
      <c r="D25" s="104"/>
      <c r="E25" s="104"/>
      <c r="F25" s="105"/>
      <c r="G25" s="22">
        <f>SUM(G21:G24)</f>
        <v>0</v>
      </c>
      <c r="H25" s="23">
        <f>SUM(H21:H24)</f>
        <v>18</v>
      </c>
      <c r="I25" s="24"/>
    </row>
    <row r="26" spans="2:9" ht="18" thickBot="1">
      <c r="B26" s="14"/>
      <c r="C26" s="14"/>
      <c r="D26" s="14"/>
      <c r="E26" s="15"/>
      <c r="F26" s="15"/>
      <c r="G26" s="15"/>
      <c r="H26" s="15"/>
      <c r="I26" s="15"/>
    </row>
    <row r="27" spans="2:9" ht="24" thickBot="1">
      <c r="B27" s="94" t="s">
        <v>36</v>
      </c>
      <c r="C27" s="95"/>
      <c r="D27" s="95"/>
      <c r="E27" s="96"/>
      <c r="F27" s="25" t="s">
        <v>18</v>
      </c>
      <c r="G27" s="25" t="s">
        <v>19</v>
      </c>
      <c r="H27" s="25" t="s">
        <v>20</v>
      </c>
      <c r="I27" s="26" t="s">
        <v>21</v>
      </c>
    </row>
    <row r="28" spans="2:9" ht="21" customHeight="1">
      <c r="B28" s="130" t="s">
        <v>37</v>
      </c>
      <c r="C28" s="131"/>
      <c r="D28" s="131"/>
      <c r="E28" s="66" t="str">
        <f>HYPERLINK("https://www.stats.indiana.edu/maptools/c2020/tracts.asp","Click Here for Census Tract Number")</f>
        <v>Click Here for Census Tract Number</v>
      </c>
      <c r="F28" s="44"/>
      <c r="G28" s="16" t="str">
        <f>IFERROR('Factor Equations'!D113,"Invalid Number")</f>
        <v>Invalid Number</v>
      </c>
      <c r="H28" s="17">
        <v>6</v>
      </c>
      <c r="I28" s="87" t="s">
        <v>38</v>
      </c>
    </row>
    <row r="29" spans="2:9" ht="21">
      <c r="B29" s="100" t="s">
        <v>39</v>
      </c>
      <c r="C29" s="101"/>
      <c r="D29" s="101"/>
      <c r="E29" s="102"/>
      <c r="F29" s="18">
        <f>F28</f>
        <v>0</v>
      </c>
      <c r="G29" s="18" t="str">
        <f>IFERROR('Factor Equations'!D112,"Invalid Number")</f>
        <v>Invalid Number</v>
      </c>
      <c r="H29" s="19">
        <v>10</v>
      </c>
      <c r="I29" s="88"/>
    </row>
    <row r="30" spans="2:9" ht="21">
      <c r="B30" s="100" t="s">
        <v>40</v>
      </c>
      <c r="C30" s="101"/>
      <c r="D30" s="101"/>
      <c r="E30" s="102"/>
      <c r="F30" s="45"/>
      <c r="G30" s="18" t="str">
        <f>IF(F30="","",VALUE(LEFT(F30,2)))</f>
        <v/>
      </c>
      <c r="H30" s="19">
        <v>4</v>
      </c>
      <c r="I30" s="86" t="s">
        <v>41</v>
      </c>
    </row>
    <row r="31" spans="2:9" ht="21">
      <c r="B31" s="100" t="s">
        <v>42</v>
      </c>
      <c r="C31" s="101"/>
      <c r="D31" s="101"/>
      <c r="E31" s="102"/>
      <c r="F31" s="45"/>
      <c r="G31" s="18" t="str">
        <f>IF(F31="","",VALUE(LEFT(F31,2)))</f>
        <v/>
      </c>
      <c r="H31" s="19">
        <v>8</v>
      </c>
      <c r="I31" s="86" t="s">
        <v>43</v>
      </c>
    </row>
    <row r="32" spans="2:9" ht="21">
      <c r="B32" s="100" t="s">
        <v>44</v>
      </c>
      <c r="C32" s="101"/>
      <c r="D32" s="101"/>
      <c r="E32" s="102"/>
      <c r="F32" s="45"/>
      <c r="G32" s="18" t="str">
        <f>IF(F32="","",VALUE(LEFT(F32,2)))</f>
        <v/>
      </c>
      <c r="H32" s="19">
        <v>8</v>
      </c>
      <c r="I32" s="86" t="s">
        <v>45</v>
      </c>
    </row>
    <row r="33" spans="2:9" ht="21">
      <c r="B33" s="100" t="s">
        <v>46</v>
      </c>
      <c r="C33" s="101"/>
      <c r="D33" s="101"/>
      <c r="E33" s="102"/>
      <c r="F33" s="78"/>
      <c r="G33" s="18" t="str">
        <f>IF(F33="","",'Factor Equations'!G168)</f>
        <v/>
      </c>
      <c r="H33" s="19">
        <v>3</v>
      </c>
      <c r="I33" s="86" t="s">
        <v>47</v>
      </c>
    </row>
    <row r="34" spans="2:9" ht="21.6" thickBot="1">
      <c r="B34" s="116" t="s">
        <v>48</v>
      </c>
      <c r="C34" s="117"/>
      <c r="D34" s="117"/>
      <c r="E34" s="118"/>
      <c r="F34" s="79"/>
      <c r="G34" s="76"/>
      <c r="H34" s="77"/>
      <c r="I34" s="67" t="s">
        <v>49</v>
      </c>
    </row>
    <row r="35" spans="2:9" ht="23.45" thickBot="1">
      <c r="B35" s="103" t="s">
        <v>50</v>
      </c>
      <c r="C35" s="104"/>
      <c r="D35" s="104"/>
      <c r="E35" s="104"/>
      <c r="F35" s="105"/>
      <c r="G35" s="59">
        <f>SUM(G28:G34)</f>
        <v>0</v>
      </c>
      <c r="H35" s="23">
        <f>SUM(H28:H34)</f>
        <v>39</v>
      </c>
      <c r="I35" s="24"/>
    </row>
    <row r="36" spans="2:9" ht="23.45" thickBot="1">
      <c r="B36" s="39"/>
      <c r="C36" s="39"/>
      <c r="D36" s="39"/>
      <c r="E36" s="39"/>
      <c r="F36" s="39"/>
      <c r="G36" s="40"/>
      <c r="H36" s="41"/>
      <c r="I36" s="42"/>
    </row>
    <row r="37" spans="2:9" ht="24" thickBot="1">
      <c r="B37" s="94" t="s">
        <v>51</v>
      </c>
      <c r="C37" s="95"/>
      <c r="D37" s="95"/>
      <c r="E37" s="96"/>
      <c r="F37" s="25" t="s">
        <v>18</v>
      </c>
      <c r="G37" s="25" t="s">
        <v>19</v>
      </c>
      <c r="H37" s="25" t="s">
        <v>20</v>
      </c>
      <c r="I37" s="26" t="s">
        <v>21</v>
      </c>
    </row>
    <row r="38" spans="2:9" ht="21">
      <c r="B38" s="97" t="s">
        <v>52</v>
      </c>
      <c r="C38" s="98"/>
      <c r="D38" s="98"/>
      <c r="E38" s="99"/>
      <c r="F38" s="44"/>
      <c r="G38" s="16" t="str">
        <f>IF(F38="","",VALUE(LEFT(F38,2)))</f>
        <v/>
      </c>
      <c r="H38" s="17">
        <v>4</v>
      </c>
      <c r="I38" s="85" t="s">
        <v>53</v>
      </c>
    </row>
    <row r="39" spans="2:9" ht="21">
      <c r="B39" s="100" t="s">
        <v>54</v>
      </c>
      <c r="C39" s="101"/>
      <c r="D39" s="101"/>
      <c r="E39" s="102"/>
      <c r="F39" s="45"/>
      <c r="G39" s="18" t="str">
        <f>IF(F39="","",IF(F39="Yes",H39,0))</f>
        <v/>
      </c>
      <c r="H39" s="19">
        <v>5</v>
      </c>
      <c r="I39" s="86" t="s">
        <v>55</v>
      </c>
    </row>
    <row r="40" spans="2:9" ht="21">
      <c r="B40" s="100" t="s">
        <v>56</v>
      </c>
      <c r="C40" s="101"/>
      <c r="D40" s="101"/>
      <c r="E40" s="102"/>
      <c r="F40" s="45"/>
      <c r="G40" s="18" t="str">
        <f>IF(F40="","",IF(F40="Yes",H40,0))</f>
        <v/>
      </c>
      <c r="H40" s="19">
        <v>3</v>
      </c>
      <c r="I40" s="86" t="s">
        <v>57</v>
      </c>
    </row>
    <row r="41" spans="2:9" ht="21">
      <c r="B41" s="100" t="s">
        <v>58</v>
      </c>
      <c r="C41" s="101"/>
      <c r="D41" s="101"/>
      <c r="E41" s="102"/>
      <c r="F41" s="45"/>
      <c r="G41" s="18" t="str">
        <f>IF(F41="","",IF(F41="Yes",H41,0))</f>
        <v/>
      </c>
      <c r="H41" s="19">
        <v>3</v>
      </c>
      <c r="I41" s="86" t="s">
        <v>59</v>
      </c>
    </row>
    <row r="42" spans="2:9" ht="21" thickBot="1">
      <c r="B42" s="108" t="s">
        <v>60</v>
      </c>
      <c r="C42" s="109"/>
      <c r="D42" s="109"/>
      <c r="E42" s="109"/>
      <c r="F42" s="46"/>
      <c r="G42" s="20" t="str">
        <f>IF(F42="","",VALUE(LEFT(F42,2)))</f>
        <v/>
      </c>
      <c r="H42" s="21">
        <v>8</v>
      </c>
      <c r="I42" s="67" t="s">
        <v>57</v>
      </c>
    </row>
    <row r="43" spans="2:9" ht="23.45" thickBot="1">
      <c r="B43" s="103" t="s">
        <v>61</v>
      </c>
      <c r="C43" s="104"/>
      <c r="D43" s="104"/>
      <c r="E43" s="104"/>
      <c r="F43" s="105"/>
      <c r="G43" s="22">
        <f>SUM(G38:G42)</f>
        <v>0</v>
      </c>
      <c r="H43" s="23">
        <f>SUM(H38:H42)</f>
        <v>23</v>
      </c>
      <c r="I43" s="24"/>
    </row>
    <row r="44" spans="2:9" ht="50.25" customHeight="1" thickBot="1">
      <c r="B44" s="14"/>
      <c r="C44" s="14"/>
      <c r="D44" s="14"/>
      <c r="E44" s="15"/>
      <c r="F44" s="15"/>
      <c r="G44" s="15"/>
      <c r="H44" s="15"/>
      <c r="I44" s="15"/>
    </row>
    <row r="45" spans="2:9" ht="23.45" thickBot="1">
      <c r="B45" s="27"/>
      <c r="C45" s="50"/>
      <c r="D45" s="50"/>
      <c r="E45" s="27"/>
      <c r="F45" s="27" t="s">
        <v>62</v>
      </c>
      <c r="G45" s="28" t="str">
        <f>G8</f>
        <v/>
      </c>
      <c r="H45" s="28">
        <f>SUM(H43,H35,H25,H18)</f>
        <v>100</v>
      </c>
      <c r="I45" s="68" t="s">
        <v>63</v>
      </c>
    </row>
    <row r="46" spans="2:9" ht="146.25" customHeight="1">
      <c r="G46" s="106" t="s">
        <v>64</v>
      </c>
      <c r="H46" s="106"/>
      <c r="I46" s="106"/>
    </row>
    <row r="47" spans="2:9" ht="33" customHeight="1" thickBot="1">
      <c r="B47" s="29" t="s">
        <v>65</v>
      </c>
      <c r="C47" s="30"/>
      <c r="D47" s="30"/>
      <c r="G47" s="107"/>
      <c r="H47" s="107"/>
      <c r="I47" s="107"/>
    </row>
    <row r="48" spans="2:9" ht="78.75" customHeight="1">
      <c r="B48" s="89" t="str">
        <f>B14</f>
        <v>1 - Pedestrian Factors</v>
      </c>
      <c r="C48" s="31" t="str">
        <f>IF(ISBLANK(D48),"Type justification for selection here with all necessary background information. If points were received in this category, justification is required.",D48)</f>
        <v>Type justification for selection here with all necessary background information. If points were received in this category, justification is required.</v>
      </c>
      <c r="D48" s="32"/>
      <c r="E48" s="32"/>
      <c r="F48" s="32"/>
      <c r="G48" s="32"/>
      <c r="H48" s="32"/>
      <c r="I48" s="33"/>
    </row>
    <row r="49" spans="2:9" ht="78.75" customHeight="1" thickBot="1">
      <c r="B49" s="90"/>
      <c r="C49" s="52"/>
      <c r="D49" s="34"/>
      <c r="E49" s="34"/>
      <c r="F49" s="34"/>
      <c r="G49" s="34"/>
      <c r="H49" s="34"/>
      <c r="I49" s="35"/>
    </row>
    <row r="50" spans="2:9" ht="78.75" customHeight="1">
      <c r="B50" s="89" t="s">
        <v>28</v>
      </c>
      <c r="C50" s="31" t="str">
        <f>IF(ISBLANK(D50),"Type justification for selection here with all necessary background information. If points were received in this category, justification is required.",D50)</f>
        <v>Type justification for selection here with all necessary background information. If points were received in this category, justification is required.</v>
      </c>
      <c r="D50" s="32"/>
      <c r="E50" s="32"/>
      <c r="F50" s="32"/>
      <c r="G50" s="32"/>
      <c r="H50" s="32"/>
      <c r="I50" s="33"/>
    </row>
    <row r="51" spans="2:9" ht="78.75" customHeight="1" thickBot="1">
      <c r="B51" s="90"/>
      <c r="C51" s="52"/>
      <c r="D51" s="34"/>
      <c r="E51" s="34"/>
      <c r="F51" s="34"/>
      <c r="G51" s="34"/>
      <c r="H51" s="34"/>
      <c r="I51" s="35"/>
    </row>
    <row r="52" spans="2:9" ht="78.75" customHeight="1">
      <c r="B52" s="89" t="str">
        <f>B27</f>
        <v>3 - Geographic Factors</v>
      </c>
      <c r="C52" s="31" t="str">
        <f>IF(ISBLANK(D52),"Type justification for selection here with all necessary background information. If points were received in this category, justification is required.",D52)</f>
        <v>Type justification for selection here with all necessary background information. If points were received in this category, justification is required.</v>
      </c>
      <c r="D52" s="32"/>
      <c r="E52" s="32"/>
      <c r="F52" s="32"/>
      <c r="G52" s="32"/>
      <c r="H52" s="32"/>
      <c r="I52" s="33"/>
    </row>
    <row r="53" spans="2:9" ht="78.75" customHeight="1" thickBot="1">
      <c r="B53" s="90"/>
      <c r="C53" s="52"/>
      <c r="D53" s="34"/>
      <c r="E53" s="34"/>
      <c r="F53" s="34"/>
      <c r="G53" s="34"/>
      <c r="H53" s="34"/>
      <c r="I53" s="35"/>
    </row>
    <row r="54" spans="2:9" ht="78.75" customHeight="1">
      <c r="B54" s="89" t="str">
        <f>B37</f>
        <v>4 - Asset Factors</v>
      </c>
      <c r="C54" s="31" t="str">
        <f>IF(ISBLANK(D54),"Type justification for selection here with all necessary background information. If points were received in this category, justification is required.",D54)</f>
        <v>Type justification for selection here with all necessary background information. If points were received in this category, justification is required.</v>
      </c>
      <c r="D54" s="32"/>
      <c r="E54" s="32"/>
      <c r="F54" s="32"/>
      <c r="G54" s="32"/>
      <c r="H54" s="32"/>
      <c r="I54" s="33"/>
    </row>
    <row r="55" spans="2:9" ht="78.75" customHeight="1" thickBot="1">
      <c r="B55" s="90"/>
      <c r="C55" s="52"/>
      <c r="D55" s="34"/>
      <c r="E55" s="34"/>
      <c r="F55" s="34"/>
      <c r="G55" s="34"/>
      <c r="H55" s="34"/>
      <c r="I55" s="35"/>
    </row>
    <row r="56" spans="2:9" ht="78.75" customHeight="1">
      <c r="B56" s="91" t="s">
        <v>66</v>
      </c>
      <c r="C56" s="31" t="str">
        <f>IF(ISBLANK(D56),"Provide other information in this space as needed.",D56)</f>
        <v>Provide other information in this space as needed.</v>
      </c>
      <c r="D56" s="32"/>
      <c r="E56" s="32"/>
      <c r="F56" s="32"/>
      <c r="G56" s="32"/>
      <c r="H56" s="32"/>
      <c r="I56" s="33"/>
    </row>
    <row r="57" spans="2:9" ht="78.75" customHeight="1">
      <c r="B57" s="92"/>
      <c r="C57" s="52"/>
      <c r="D57" s="34"/>
      <c r="E57" s="34"/>
      <c r="F57" s="34"/>
      <c r="G57" s="34"/>
      <c r="H57" s="34"/>
      <c r="I57" s="35"/>
    </row>
    <row r="58" spans="2:9" ht="78.75" customHeight="1" thickBot="1">
      <c r="B58" s="93"/>
      <c r="C58" s="36"/>
      <c r="D58" s="37"/>
      <c r="E58" s="37"/>
      <c r="F58" s="37"/>
      <c r="G58" s="37"/>
      <c r="H58" s="37"/>
      <c r="I58" s="38"/>
    </row>
    <row r="59" spans="2:9" ht="33" customHeight="1"/>
  </sheetData>
  <sheetProtection sheet="1" objects="1" scenarios="1"/>
  <dataConsolidate/>
  <mergeCells count="45">
    <mergeCell ref="D7:F7"/>
    <mergeCell ref="D9:F9"/>
    <mergeCell ref="D11:E11"/>
    <mergeCell ref="B29:E29"/>
    <mergeCell ref="B25:F25"/>
    <mergeCell ref="B27:E27"/>
    <mergeCell ref="B15:E15"/>
    <mergeCell ref="B28:D28"/>
    <mergeCell ref="B21:E21"/>
    <mergeCell ref="B22:E22"/>
    <mergeCell ref="B23:E23"/>
    <mergeCell ref="B18:F18"/>
    <mergeCell ref="B20:E20"/>
    <mergeCell ref="B17:E17"/>
    <mergeCell ref="D8:E8"/>
    <mergeCell ref="B32:E32"/>
    <mergeCell ref="B34:E34"/>
    <mergeCell ref="B30:E30"/>
    <mergeCell ref="G8:G9"/>
    <mergeCell ref="B14:E14"/>
    <mergeCell ref="B16:E16"/>
    <mergeCell ref="B24:E24"/>
    <mergeCell ref="D12:E12"/>
    <mergeCell ref="B33:E33"/>
    <mergeCell ref="D2:E2"/>
    <mergeCell ref="D3:E3"/>
    <mergeCell ref="D4:E4"/>
    <mergeCell ref="D5:E5"/>
    <mergeCell ref="D6:E6"/>
    <mergeCell ref="I28:I29"/>
    <mergeCell ref="B54:B55"/>
    <mergeCell ref="B56:B58"/>
    <mergeCell ref="B37:E37"/>
    <mergeCell ref="B38:E38"/>
    <mergeCell ref="B39:E39"/>
    <mergeCell ref="B48:B49"/>
    <mergeCell ref="B40:E40"/>
    <mergeCell ref="B43:F43"/>
    <mergeCell ref="B50:B51"/>
    <mergeCell ref="B52:B53"/>
    <mergeCell ref="G46:I47"/>
    <mergeCell ref="B42:E42"/>
    <mergeCell ref="B41:E41"/>
    <mergeCell ref="B35:F35"/>
    <mergeCell ref="B31:E31"/>
  </mergeCells>
  <conditionalFormatting sqref="D48:D58">
    <cfRule type="cellIs" dxfId="0" priority="3" operator="notEqual">
      <formula>"Type justification for selection here with necessary background information."</formula>
    </cfRule>
  </conditionalFormatting>
  <dataValidations count="10">
    <dataValidation type="whole" allowBlank="1" showInputMessage="1" showErrorMessage="1" sqref="D2:E2" xr:uid="{846E93F9-1254-49C9-8E06-45B69D94231F}">
      <formula1>0</formula1>
      <formula2>100000000</formula2>
    </dataValidation>
    <dataValidation type="whole" allowBlank="1" showInputMessage="1" showErrorMessage="1" sqref="G3" xr:uid="{208777FA-8795-4320-A441-A423839C28CC}">
      <formula1>100</formula1>
      <formula2>100000000</formula2>
    </dataValidation>
    <dataValidation type="list" allowBlank="1" showInputMessage="1" showErrorMessage="1" sqref="F21 F15 F39:F41 F23:F24" xr:uid="{2FE889FC-1B5C-4917-AC3B-1C69F77D6A3A}">
      <formula1>"Yes, No"</formula1>
    </dataValidation>
    <dataValidation type="list" allowBlank="1" showInputMessage="1" showErrorMessage="1" sqref="F30" xr:uid="{F1812A97-E2FE-4CB5-8C15-07B5F6534BF1}">
      <formula1>"04 - Residential,04 - Commercial,02 - Industrial,00 - Rural/Agricultrual"</formula1>
    </dataValidation>
    <dataValidation type="list" allowBlank="1" showInputMessage="1" showErrorMessage="1" sqref="F31" xr:uid="{06155B2C-1F0C-4862-BF62-5C11E6FE5C1C}">
      <formula1>"00 - None,03 - Small,05 - Medium,08 - Large"</formula1>
    </dataValidation>
    <dataValidation type="list" allowBlank="1" showInputMessage="1" showErrorMessage="1" sqref="D11:E11" xr:uid="{D7B296EB-78EE-40D4-83C5-EE815C0D26EB}">
      <formula1>"New Sidewalk Construction,Rehabilitation of Sidewalk"</formula1>
    </dataValidation>
    <dataValidation type="list" allowBlank="1" showInputMessage="1" showErrorMessage="1" sqref="D12:E12" xr:uid="{D72D695D-8FAE-423B-B59C-8076E077BB34}">
      <formula1>"Not Bundled, New Construction,Complete Reconstruction Freeway,4R Freeway,4R Non-Freeway,3R Freeway,3R Non-Freeway,Partial 3R,High-Crash Location Non-Freeway,Traffic Control Devices"</formula1>
    </dataValidation>
    <dataValidation type="list" allowBlank="1" showInputMessage="1" showErrorMessage="1" sqref="F22" xr:uid="{FF1A06A3-FB0B-4E76-BD62-81BA3D18B6E1}">
      <formula1>"00 - No Support / No Response,03 - Support"</formula1>
    </dataValidation>
    <dataValidation type="list" allowBlank="1" showInputMessage="1" showErrorMessage="1" sqref="F32" xr:uid="{B8B9651A-7E65-4974-B783-9F463C0B4C38}">
      <formula1>"00 - No Transit,04 - Existing Sidewalk Yes Transit,08 - No Sidewalk Yes Transit"</formula1>
    </dataValidation>
    <dataValidation type="list" allowBlank="1" showInputMessage="1" showErrorMessage="1" sqref="F38" xr:uid="{4AE4FF14-C5D2-4543-B44A-EB36879B92B0}">
      <formula1>"00 - Lighting Before,02 - No Lighting Before Yes Sidewalk Before,04- No Lighting Before No Sidewalk Before"</formula1>
    </dataValidation>
  </dataValidations>
  <pageMargins left="0.25" right="0.25" top="0.75" bottom="0.75" header="0.3" footer="0.3"/>
  <pageSetup scale="32" orientation="portrait" horizontalDpi="1200" verticalDpi="1200" r:id="rId1"/>
  <headerFooter>
    <oddHeader>&amp;L&amp;G&amp;C&amp;"-,Bold"&amp;20Sidewalk Funding Team (SFT) 
Sidewalk Project Scoring Sheet
Version 25.1</oddHeader>
    <oddFooter>&amp;LPrinted &amp;D
&amp;T&amp;C&amp;F
&amp;RApproved by:
2025 Office of Traffic Safety  
Designed by:
Taylor Ruble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3CFFAF2-F7CF-4A95-ABF5-4316C504B8E4}">
          <x14:formula1>
            <xm:f>'Factor Equations'!$C$219:$C$228</xm:f>
          </x14:formula1>
          <xm:sqref>F42</xm:sqref>
        </x14:dataValidation>
        <x14:dataValidation type="list" allowBlank="1" showInputMessage="1" showErrorMessage="1" xr:uid="{BCB34222-1E82-4D5E-A423-061896246C21}">
          <x14:formula1>
            <xm:f>'County Lookup'!$A:$A</xm:f>
          </x14:formula1>
          <xm:sqref>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C381-2D35-4B0C-BD24-BC77C76E4F75}">
  <sheetPr>
    <tabColor rgb="FFFF0000"/>
  </sheetPr>
  <dimension ref="A1:N228"/>
  <sheetViews>
    <sheetView topLeftCell="B121" zoomScaleNormal="100" workbookViewId="0">
      <selection activeCell="D150" sqref="D150"/>
    </sheetView>
  </sheetViews>
  <sheetFormatPr defaultRowHeight="14.45"/>
  <cols>
    <col min="1" max="1" width="4.140625" bestFit="1" customWidth="1"/>
    <col min="2" max="2" width="34.5703125" bestFit="1" customWidth="1"/>
    <col min="3" max="3" width="57.7109375" bestFit="1" customWidth="1"/>
    <col min="4" max="4" width="24.7109375" bestFit="1" customWidth="1"/>
    <col min="5" max="5" width="14.5703125" bestFit="1" customWidth="1"/>
    <col min="6" max="6" width="15.42578125" bestFit="1" customWidth="1"/>
    <col min="7" max="7" width="11.7109375" bestFit="1" customWidth="1"/>
    <col min="8" max="8" width="12.7109375" bestFit="1" customWidth="1"/>
    <col min="9" max="9" width="22.5703125" bestFit="1" customWidth="1"/>
    <col min="10" max="10" width="10.140625" bestFit="1" customWidth="1"/>
    <col min="12" max="12" width="11.5703125" bestFit="1" customWidth="1"/>
  </cols>
  <sheetData>
    <row r="1" spans="2:5">
      <c r="B1" t="s">
        <v>67</v>
      </c>
    </row>
    <row r="2" spans="2:5">
      <c r="B2" t="s">
        <v>68</v>
      </c>
      <c r="C2" t="s">
        <v>69</v>
      </c>
      <c r="D2" t="s">
        <v>18</v>
      </c>
      <c r="E2" t="str">
        <f>'Cover Sheet'!D12</f>
        <v>Not Bundled</v>
      </c>
    </row>
    <row r="3" spans="2:5">
      <c r="B3" t="s">
        <v>70</v>
      </c>
      <c r="C3" t="s">
        <v>69</v>
      </c>
      <c r="D3" t="s">
        <v>71</v>
      </c>
      <c r="E3" t="str">
        <f>VLOOKUP(E2,B2:C11,2,FALSE)</f>
        <v>Yes</v>
      </c>
    </row>
    <row r="4" spans="2:5">
      <c r="B4" t="s">
        <v>72</v>
      </c>
      <c r="C4" t="s">
        <v>69</v>
      </c>
    </row>
    <row r="5" spans="2:5">
      <c r="B5" t="s">
        <v>73</v>
      </c>
      <c r="C5" t="s">
        <v>69</v>
      </c>
    </row>
    <row r="6" spans="2:5">
      <c r="B6" t="s">
        <v>74</v>
      </c>
      <c r="C6" t="s">
        <v>69</v>
      </c>
    </row>
    <row r="7" spans="2:5">
      <c r="B7" t="s">
        <v>75</v>
      </c>
      <c r="C7" t="s">
        <v>76</v>
      </c>
    </row>
    <row r="8" spans="2:5">
      <c r="B8" t="s">
        <v>77</v>
      </c>
      <c r="C8" t="s">
        <v>76</v>
      </c>
    </row>
    <row r="9" spans="2:5">
      <c r="B9" t="s">
        <v>78</v>
      </c>
      <c r="C9" t="s">
        <v>76</v>
      </c>
    </row>
    <row r="10" spans="2:5">
      <c r="B10" t="s">
        <v>79</v>
      </c>
      <c r="C10" t="s">
        <v>76</v>
      </c>
    </row>
    <row r="11" spans="2:5">
      <c r="B11" t="s">
        <v>16</v>
      </c>
      <c r="C11" t="s">
        <v>76</v>
      </c>
    </row>
    <row r="14" spans="2:5">
      <c r="D14" s="54"/>
    </row>
    <row r="17" spans="1:8">
      <c r="A17" t="s">
        <v>80</v>
      </c>
      <c r="B17" t="s">
        <v>81</v>
      </c>
    </row>
    <row r="19" spans="1:8">
      <c r="C19" t="s">
        <v>82</v>
      </c>
      <c r="D19" s="57">
        <f>'Cover Sheet'!G3</f>
        <v>0</v>
      </c>
    </row>
    <row r="20" spans="1:8">
      <c r="C20" t="s">
        <v>83</v>
      </c>
      <c r="D20" s="54">
        <f>'Cover Sheet'!G6/5280</f>
        <v>0</v>
      </c>
    </row>
    <row r="22" spans="1:8">
      <c r="C22" t="s">
        <v>84</v>
      </c>
      <c r="D22" s="58" t="e">
        <f>D19/D20</f>
        <v>#DIV/0!</v>
      </c>
    </row>
    <row r="23" spans="1:8">
      <c r="D23" s="58"/>
    </row>
    <row r="24" spans="1:8">
      <c r="C24" t="s">
        <v>85</v>
      </c>
      <c r="D24" s="58">
        <v>500000</v>
      </c>
      <c r="E24" s="58"/>
      <c r="F24">
        <v>5</v>
      </c>
    </row>
    <row r="25" spans="1:8">
      <c r="C25" t="s">
        <v>86</v>
      </c>
      <c r="D25" s="58">
        <v>3000000</v>
      </c>
      <c r="E25" s="58"/>
      <c r="F25">
        <v>0</v>
      </c>
    </row>
    <row r="26" spans="1:8">
      <c r="C26" t="s">
        <v>87</v>
      </c>
      <c r="D26">
        <f>'Cover Sheet'!H16</f>
        <v>5</v>
      </c>
    </row>
    <row r="27" spans="1:8">
      <c r="F27" t="s">
        <v>88</v>
      </c>
      <c r="G27">
        <f>SLOPE(F24:F25,D24:D25)</f>
        <v>-1.9999999999999999E-6</v>
      </c>
    </row>
    <row r="28" spans="1:8">
      <c r="F28" t="s">
        <v>89</v>
      </c>
      <c r="G28">
        <f>INTERCEPT(F24:F25,D24:D25)</f>
        <v>6</v>
      </c>
    </row>
    <row r="30" spans="1:8">
      <c r="F30" t="s">
        <v>71</v>
      </c>
      <c r="G30" s="54" t="e">
        <f>D22*G27+G28</f>
        <v>#DIV/0!</v>
      </c>
      <c r="H30" s="54"/>
    </row>
    <row r="31" spans="1:8">
      <c r="F31" t="s">
        <v>90</v>
      </c>
      <c r="G31" s="54" t="e">
        <f>IF(G30&lt;0,0,IF(G30&gt;5,5,G30))</f>
        <v>#DIV/0!</v>
      </c>
      <c r="H31" s="54"/>
    </row>
    <row r="32" spans="1:8">
      <c r="C32" s="55" t="s">
        <v>91</v>
      </c>
      <c r="D32" t="s">
        <v>92</v>
      </c>
      <c r="F32" t="s">
        <v>93</v>
      </c>
      <c r="G32" s="54" t="e">
        <f>G31</f>
        <v>#DIV/0!</v>
      </c>
    </row>
    <row r="33" spans="3:4">
      <c r="C33" s="57">
        <v>0</v>
      </c>
      <c r="D33">
        <v>5</v>
      </c>
    </row>
    <row r="34" spans="3:4">
      <c r="C34" s="57">
        <v>100000</v>
      </c>
      <c r="D34">
        <v>5</v>
      </c>
    </row>
    <row r="35" spans="3:4">
      <c r="C35" s="57">
        <f>C34+100000</f>
        <v>200000</v>
      </c>
      <c r="D35">
        <v>5</v>
      </c>
    </row>
    <row r="36" spans="3:4">
      <c r="C36" s="57">
        <f t="shared" ref="C36:C65" si="0">C35+100000</f>
        <v>300000</v>
      </c>
      <c r="D36">
        <v>5</v>
      </c>
    </row>
    <row r="37" spans="3:4">
      <c r="C37" s="57">
        <f t="shared" si="0"/>
        <v>400000</v>
      </c>
      <c r="D37">
        <v>5</v>
      </c>
    </row>
    <row r="38" spans="3:4">
      <c r="C38" s="57">
        <f t="shared" si="0"/>
        <v>500000</v>
      </c>
      <c r="D38">
        <f t="shared" ref="D38:D63" si="1">C38*$G$27+$G$28</f>
        <v>5</v>
      </c>
    </row>
    <row r="39" spans="3:4">
      <c r="C39" s="57">
        <f t="shared" si="0"/>
        <v>600000</v>
      </c>
      <c r="D39">
        <f t="shared" si="1"/>
        <v>4.8</v>
      </c>
    </row>
    <row r="40" spans="3:4">
      <c r="C40" s="57">
        <f t="shared" si="0"/>
        <v>700000</v>
      </c>
      <c r="D40">
        <f t="shared" si="1"/>
        <v>4.5999999999999996</v>
      </c>
    </row>
    <row r="41" spans="3:4">
      <c r="C41" s="57">
        <f t="shared" si="0"/>
        <v>800000</v>
      </c>
      <c r="D41">
        <f t="shared" si="1"/>
        <v>4.4000000000000004</v>
      </c>
    </row>
    <row r="42" spans="3:4">
      <c r="C42" s="57">
        <f t="shared" si="0"/>
        <v>900000</v>
      </c>
      <c r="D42">
        <f t="shared" si="1"/>
        <v>4.2</v>
      </c>
    </row>
    <row r="43" spans="3:4">
      <c r="C43" s="57">
        <f t="shared" si="0"/>
        <v>1000000</v>
      </c>
      <c r="D43">
        <f t="shared" si="1"/>
        <v>4</v>
      </c>
    </row>
    <row r="44" spans="3:4">
      <c r="C44" s="57">
        <f t="shared" si="0"/>
        <v>1100000</v>
      </c>
      <c r="D44">
        <f t="shared" si="1"/>
        <v>3.8000000000000003</v>
      </c>
    </row>
    <row r="45" spans="3:4">
      <c r="C45" s="57">
        <f t="shared" si="0"/>
        <v>1200000</v>
      </c>
      <c r="D45">
        <f t="shared" si="1"/>
        <v>3.6</v>
      </c>
    </row>
    <row r="46" spans="3:4">
      <c r="C46" s="57">
        <f t="shared" si="0"/>
        <v>1300000</v>
      </c>
      <c r="D46">
        <f t="shared" si="1"/>
        <v>3.4</v>
      </c>
    </row>
    <row r="47" spans="3:4">
      <c r="C47" s="57">
        <f>C46+100000</f>
        <v>1400000</v>
      </c>
      <c r="D47">
        <f t="shared" si="1"/>
        <v>3.2</v>
      </c>
    </row>
    <row r="48" spans="3:4">
      <c r="C48" s="57">
        <f t="shared" si="0"/>
        <v>1500000</v>
      </c>
      <c r="D48">
        <f t="shared" si="1"/>
        <v>3</v>
      </c>
    </row>
    <row r="49" spans="3:13">
      <c r="C49" s="57">
        <f t="shared" si="0"/>
        <v>1600000</v>
      </c>
      <c r="D49">
        <f t="shared" si="1"/>
        <v>2.8000000000000003</v>
      </c>
    </row>
    <row r="50" spans="3:13">
      <c r="C50" s="57">
        <f t="shared" si="0"/>
        <v>1700000</v>
      </c>
      <c r="D50">
        <f t="shared" si="1"/>
        <v>2.6</v>
      </c>
    </row>
    <row r="51" spans="3:13">
      <c r="C51" s="57">
        <f t="shared" si="0"/>
        <v>1800000</v>
      </c>
      <c r="D51">
        <f t="shared" si="1"/>
        <v>2.4000000000000004</v>
      </c>
    </row>
    <row r="52" spans="3:13">
      <c r="C52" s="57">
        <f t="shared" si="0"/>
        <v>1900000</v>
      </c>
      <c r="D52">
        <f t="shared" si="1"/>
        <v>2.2000000000000002</v>
      </c>
    </row>
    <row r="53" spans="3:13">
      <c r="C53" s="57">
        <f t="shared" si="0"/>
        <v>2000000</v>
      </c>
      <c r="D53">
        <f t="shared" si="1"/>
        <v>2</v>
      </c>
    </row>
    <row r="54" spans="3:13">
      <c r="C54" s="57">
        <f t="shared" si="0"/>
        <v>2100000</v>
      </c>
      <c r="D54">
        <f t="shared" si="1"/>
        <v>1.7999999999999998</v>
      </c>
    </row>
    <row r="55" spans="3:13">
      <c r="C55" s="57">
        <f t="shared" si="0"/>
        <v>2200000</v>
      </c>
      <c r="D55">
        <f t="shared" si="1"/>
        <v>1.6000000000000005</v>
      </c>
    </row>
    <row r="56" spans="3:13">
      <c r="C56" s="57">
        <f t="shared" si="0"/>
        <v>2300000</v>
      </c>
      <c r="D56">
        <f t="shared" si="1"/>
        <v>1.4000000000000004</v>
      </c>
      <c r="I56" t="s">
        <v>94</v>
      </c>
    </row>
    <row r="57" spans="3:13">
      <c r="C57" s="57">
        <f t="shared" si="0"/>
        <v>2400000</v>
      </c>
      <c r="D57">
        <f t="shared" si="1"/>
        <v>1.2000000000000002</v>
      </c>
      <c r="I57" t="s">
        <v>82</v>
      </c>
      <c r="J57" t="s">
        <v>95</v>
      </c>
      <c r="K57" t="s">
        <v>96</v>
      </c>
      <c r="L57" t="s">
        <v>97</v>
      </c>
      <c r="M57" t="s">
        <v>98</v>
      </c>
    </row>
    <row r="58" spans="3:13">
      <c r="C58" s="57">
        <f t="shared" si="0"/>
        <v>2500000</v>
      </c>
      <c r="D58">
        <f t="shared" si="1"/>
        <v>1</v>
      </c>
      <c r="I58" s="57">
        <v>225000</v>
      </c>
      <c r="J58">
        <v>2300</v>
      </c>
      <c r="K58">
        <f t="shared" ref="K58:K64" si="2">J58/5280</f>
        <v>0.43560606060606061</v>
      </c>
      <c r="L58" s="57">
        <f>I58/K58</f>
        <v>516521.73913043475</v>
      </c>
      <c r="M58" t="s">
        <v>99</v>
      </c>
    </row>
    <row r="59" spans="3:13">
      <c r="C59" s="57">
        <f>C58+100000</f>
        <v>2600000</v>
      </c>
      <c r="D59">
        <f t="shared" si="1"/>
        <v>0.79999999999999982</v>
      </c>
      <c r="I59" s="57">
        <v>2500000</v>
      </c>
      <c r="J59">
        <v>16800</v>
      </c>
      <c r="K59">
        <f t="shared" si="2"/>
        <v>3.1818181818181817</v>
      </c>
      <c r="L59" s="57">
        <f t="shared" ref="L59:L64" si="3">I59/K59</f>
        <v>785714.2857142858</v>
      </c>
      <c r="M59" t="s">
        <v>100</v>
      </c>
    </row>
    <row r="60" spans="3:13">
      <c r="C60" s="57">
        <f t="shared" si="0"/>
        <v>2700000</v>
      </c>
      <c r="D60">
        <f t="shared" si="1"/>
        <v>0.60000000000000053</v>
      </c>
      <c r="I60" s="57">
        <v>3500000</v>
      </c>
      <c r="J60">
        <v>15320</v>
      </c>
      <c r="K60">
        <f t="shared" si="2"/>
        <v>2.9015151515151514</v>
      </c>
      <c r="L60" s="57">
        <f t="shared" si="3"/>
        <v>1206266.318537859</v>
      </c>
      <c r="M60" t="s">
        <v>100</v>
      </c>
    </row>
    <row r="61" spans="3:13">
      <c r="C61" s="57">
        <f t="shared" si="0"/>
        <v>2800000</v>
      </c>
      <c r="D61">
        <f t="shared" si="1"/>
        <v>0.40000000000000036</v>
      </c>
      <c r="I61" s="57">
        <v>2500000</v>
      </c>
      <c r="J61">
        <v>6168</v>
      </c>
      <c r="K61">
        <f t="shared" si="2"/>
        <v>1.1681818181818182</v>
      </c>
      <c r="L61" s="57">
        <f t="shared" si="3"/>
        <v>2140077.8210116732</v>
      </c>
      <c r="M61" t="s">
        <v>100</v>
      </c>
    </row>
    <row r="62" spans="3:13">
      <c r="C62" s="57">
        <f t="shared" si="0"/>
        <v>2900000</v>
      </c>
      <c r="D62">
        <f t="shared" si="1"/>
        <v>0.20000000000000018</v>
      </c>
      <c r="I62" s="57">
        <v>3800000</v>
      </c>
      <c r="J62">
        <v>10316</v>
      </c>
      <c r="K62">
        <f t="shared" si="2"/>
        <v>1.9537878787878789</v>
      </c>
      <c r="L62" s="57">
        <f t="shared" si="3"/>
        <v>1944939.8991857308</v>
      </c>
      <c r="M62" t="s">
        <v>100</v>
      </c>
    </row>
    <row r="63" spans="3:13">
      <c r="C63" s="57">
        <f>C62+100000</f>
        <v>3000000</v>
      </c>
      <c r="D63">
        <f t="shared" si="1"/>
        <v>0</v>
      </c>
      <c r="I63" s="57">
        <v>2100000</v>
      </c>
      <c r="J63">
        <v>3900</v>
      </c>
      <c r="K63">
        <f t="shared" si="2"/>
        <v>0.73863636363636365</v>
      </c>
      <c r="L63" s="57">
        <f t="shared" si="3"/>
        <v>2843076.923076923</v>
      </c>
      <c r="M63" t="s">
        <v>99</v>
      </c>
    </row>
    <row r="64" spans="3:13">
      <c r="C64" s="57">
        <f t="shared" si="0"/>
        <v>3100000</v>
      </c>
      <c r="D64">
        <v>0</v>
      </c>
      <c r="I64" s="57">
        <v>2300000</v>
      </c>
      <c r="J64">
        <v>8950</v>
      </c>
      <c r="K64">
        <f t="shared" si="2"/>
        <v>1.6950757575757576</v>
      </c>
      <c r="L64" s="57">
        <f t="shared" si="3"/>
        <v>1356871.5083798883</v>
      </c>
      <c r="M64" t="s">
        <v>99</v>
      </c>
    </row>
    <row r="65" spans="1:6">
      <c r="C65" s="57">
        <f t="shared" si="0"/>
        <v>3200000</v>
      </c>
      <c r="D65">
        <v>0</v>
      </c>
    </row>
    <row r="66" spans="1:6">
      <c r="C66" s="57"/>
    </row>
    <row r="67" spans="1:6">
      <c r="C67" s="57"/>
    </row>
    <row r="68" spans="1:6">
      <c r="C68" s="57"/>
    </row>
    <row r="69" spans="1:6">
      <c r="A69" t="s">
        <v>101</v>
      </c>
      <c r="B69" t="s">
        <v>102</v>
      </c>
    </row>
    <row r="71" spans="1:6">
      <c r="C71" t="s">
        <v>103</v>
      </c>
      <c r="D71">
        <v>3</v>
      </c>
      <c r="E71">
        <v>10</v>
      </c>
    </row>
    <row r="72" spans="1:6">
      <c r="C72" t="s">
        <v>104</v>
      </c>
      <c r="D72">
        <v>0</v>
      </c>
      <c r="E72">
        <v>0</v>
      </c>
    </row>
    <row r="73" spans="1:6">
      <c r="C73" t="s">
        <v>105</v>
      </c>
      <c r="D73" t="s">
        <v>106</v>
      </c>
    </row>
    <row r="75" spans="1:6">
      <c r="C75" t="s">
        <v>107</v>
      </c>
      <c r="D75" s="54">
        <f>'Cover Sheet'!F17</f>
        <v>0</v>
      </c>
      <c r="E75" t="s">
        <v>71</v>
      </c>
      <c r="F75">
        <f>D75*D77+D78</f>
        <v>0</v>
      </c>
    </row>
    <row r="76" spans="1:6">
      <c r="E76" t="s">
        <v>93</v>
      </c>
      <c r="F76" s="54">
        <f>IF(F75&lt;0,0,IF(F75&gt;9.98,10,F75))</f>
        <v>0</v>
      </c>
    </row>
    <row r="77" spans="1:6">
      <c r="C77" t="s">
        <v>88</v>
      </c>
      <c r="D77">
        <v>3.33</v>
      </c>
    </row>
    <row r="78" spans="1:6">
      <c r="C78" t="s">
        <v>89</v>
      </c>
      <c r="D78">
        <v>0</v>
      </c>
    </row>
    <row r="81" spans="3:4">
      <c r="C81" s="55" t="s">
        <v>108</v>
      </c>
      <c r="D81" t="s">
        <v>92</v>
      </c>
    </row>
    <row r="82" spans="3:4">
      <c r="C82">
        <v>0</v>
      </c>
      <c r="D82">
        <f>C82*$D$77+$D$78</f>
        <v>0</v>
      </c>
    </row>
    <row r="83" spans="3:4">
      <c r="C83">
        <v>0.5</v>
      </c>
      <c r="D83">
        <f t="shared" ref="D83:D87" si="4">C83*$D$77+$D$78</f>
        <v>1.665</v>
      </c>
    </row>
    <row r="84" spans="3:4">
      <c r="C84">
        <v>1</v>
      </c>
      <c r="D84">
        <f t="shared" si="4"/>
        <v>3.33</v>
      </c>
    </row>
    <row r="85" spans="3:4">
      <c r="C85">
        <f>C84+0.5</f>
        <v>1.5</v>
      </c>
      <c r="D85">
        <f t="shared" si="4"/>
        <v>4.9950000000000001</v>
      </c>
    </row>
    <row r="86" spans="3:4">
      <c r="C86">
        <f t="shared" ref="C86:C98" si="5">C85+0.5</f>
        <v>2</v>
      </c>
      <c r="D86">
        <f t="shared" si="4"/>
        <v>6.66</v>
      </c>
    </row>
    <row r="87" spans="3:4">
      <c r="C87">
        <f t="shared" si="5"/>
        <v>2.5</v>
      </c>
      <c r="D87">
        <f t="shared" si="4"/>
        <v>8.3249999999999993</v>
      </c>
    </row>
    <row r="88" spans="3:4">
      <c r="C88">
        <f t="shared" si="5"/>
        <v>3</v>
      </c>
      <c r="D88">
        <v>10</v>
      </c>
    </row>
    <row r="89" spans="3:4">
      <c r="C89">
        <f t="shared" si="5"/>
        <v>3.5</v>
      </c>
      <c r="D89">
        <v>10</v>
      </c>
    </row>
    <row r="90" spans="3:4">
      <c r="C90">
        <f t="shared" si="5"/>
        <v>4</v>
      </c>
      <c r="D90">
        <v>10</v>
      </c>
    </row>
    <row r="91" spans="3:4">
      <c r="C91">
        <f t="shared" si="5"/>
        <v>4.5</v>
      </c>
      <c r="D91">
        <v>10</v>
      </c>
    </row>
    <row r="92" spans="3:4">
      <c r="C92">
        <f t="shared" si="5"/>
        <v>5</v>
      </c>
      <c r="D92">
        <v>10</v>
      </c>
    </row>
    <row r="93" spans="3:4">
      <c r="C93">
        <f t="shared" si="5"/>
        <v>5.5</v>
      </c>
      <c r="D93">
        <v>10</v>
      </c>
    </row>
    <row r="94" spans="3:4">
      <c r="C94">
        <f t="shared" si="5"/>
        <v>6</v>
      </c>
      <c r="D94">
        <v>10</v>
      </c>
    </row>
    <row r="95" spans="3:4">
      <c r="C95">
        <f>C94+0.5</f>
        <v>6.5</v>
      </c>
      <c r="D95">
        <v>10</v>
      </c>
    </row>
    <row r="96" spans="3:4">
      <c r="C96">
        <f t="shared" si="5"/>
        <v>7</v>
      </c>
      <c r="D96">
        <v>10</v>
      </c>
    </row>
    <row r="97" spans="1:14">
      <c r="C97">
        <f t="shared" si="5"/>
        <v>7.5</v>
      </c>
      <c r="D97">
        <v>10</v>
      </c>
    </row>
    <row r="98" spans="1:14">
      <c r="C98">
        <f t="shared" si="5"/>
        <v>8</v>
      </c>
      <c r="D98">
        <v>10</v>
      </c>
    </row>
    <row r="101" spans="1:14">
      <c r="A101" t="s">
        <v>109</v>
      </c>
      <c r="B101" t="s">
        <v>110</v>
      </c>
    </row>
    <row r="102" spans="1:14">
      <c r="C102" t="s">
        <v>111</v>
      </c>
      <c r="D102">
        <f>'Cover Sheet'!G5</f>
        <v>0</v>
      </c>
    </row>
    <row r="103" spans="1:14">
      <c r="C103" t="s">
        <v>18</v>
      </c>
      <c r="D103" s="54">
        <f>'Cover Sheet'!F28</f>
        <v>0</v>
      </c>
    </row>
    <row r="104" spans="1:14">
      <c r="C104" t="s">
        <v>93</v>
      </c>
      <c r="D104" t="str">
        <f>"Census Tract "&amp;D103&amp;", "&amp;D102&amp;" County, Indiana"</f>
        <v>Census Tract 0, 0 County, Indiana</v>
      </c>
    </row>
    <row r="106" spans="1:14">
      <c r="C106" t="s">
        <v>112</v>
      </c>
      <c r="D106" t="e">
        <f>VLOOKUP(D104,Data!G:I,2,FALSE)</f>
        <v>#N/A</v>
      </c>
      <c r="F106" t="s">
        <v>113</v>
      </c>
      <c r="G106">
        <f>AVERAGE('No Vehicle Data (Obselete)'!K:K)</f>
        <v>7.5886378737541378</v>
      </c>
      <c r="I106" t="s">
        <v>104</v>
      </c>
      <c r="J106">
        <v>16</v>
      </c>
      <c r="K106">
        <v>10</v>
      </c>
      <c r="M106" t="s">
        <v>88</v>
      </c>
      <c r="N106">
        <f>SLOPE(K106:K107,J106:J107)</f>
        <v>0.90909090909090906</v>
      </c>
    </row>
    <row r="107" spans="1:14">
      <c r="C107" t="s">
        <v>114</v>
      </c>
      <c r="D107" s="1" t="e">
        <f>VLOOKUP(D104,Data!G:I,3,FALSE)</f>
        <v>#N/A</v>
      </c>
      <c r="F107" t="s">
        <v>115</v>
      </c>
      <c r="G107">
        <f>_xlfn.STDEV.P('No Vehicle Data (Obselete)'!K:K)</f>
        <v>8.2542559527786104</v>
      </c>
      <c r="I107" t="s">
        <v>103</v>
      </c>
      <c r="J107">
        <v>5</v>
      </c>
      <c r="K107">
        <v>0</v>
      </c>
      <c r="M107" t="s">
        <v>89</v>
      </c>
      <c r="N107">
        <f>INTERCEPT(K106:K107,J106:J107)</f>
        <v>-4.545454545454545</v>
      </c>
    </row>
    <row r="109" spans="1:14">
      <c r="C109" t="s">
        <v>116</v>
      </c>
      <c r="D109" s="54" t="e">
        <f>D106*N106+N107</f>
        <v>#N/A</v>
      </c>
      <c r="F109" t="s">
        <v>117</v>
      </c>
      <c r="G109" s="1">
        <f>AVERAGE('Median Income Data (Obselete)'!I:I)</f>
        <v>55948.677785190128</v>
      </c>
      <c r="I109" t="s">
        <v>104</v>
      </c>
      <c r="J109" s="1">
        <v>33000</v>
      </c>
      <c r="K109">
        <v>6</v>
      </c>
      <c r="M109" t="s">
        <v>88</v>
      </c>
      <c r="N109">
        <f>SLOPE(K109:K110,J109:J110)</f>
        <v>-1.7647058823529413E-4</v>
      </c>
    </row>
    <row r="110" spans="1:14">
      <c r="C110" t="s">
        <v>118</v>
      </c>
      <c r="D110" s="54" t="e">
        <f>D107*N109+N110</f>
        <v>#N/A</v>
      </c>
      <c r="F110" t="s">
        <v>115</v>
      </c>
      <c r="G110" s="1">
        <f>_xlfn.STDEV.P('Median Income Data (Obselete)'!I:I)</f>
        <v>22151.315771540987</v>
      </c>
      <c r="I110" t="s">
        <v>103</v>
      </c>
      <c r="J110" s="1">
        <v>67000</v>
      </c>
      <c r="K110">
        <v>0</v>
      </c>
      <c r="M110" t="s">
        <v>89</v>
      </c>
      <c r="N110">
        <f>INTERCEPT(K109:K110,J109:J110)</f>
        <v>11.823529411764707</v>
      </c>
    </row>
    <row r="112" spans="1:14">
      <c r="C112" t="s">
        <v>119</v>
      </c>
      <c r="D112" s="54" t="e">
        <f>IF(D109&lt;0,0,IF(D109&gt;10,10,D109))</f>
        <v>#N/A</v>
      </c>
    </row>
    <row r="113" spans="3:8">
      <c r="C113" t="s">
        <v>120</v>
      </c>
      <c r="D113" s="54" t="e">
        <f>IF(D110&lt;0,0,IF(D110&gt;6,6,D110))</f>
        <v>#N/A</v>
      </c>
    </row>
    <row r="118" spans="3:8">
      <c r="E118" t="s">
        <v>121</v>
      </c>
      <c r="F118" t="s">
        <v>122</v>
      </c>
      <c r="G118" t="s">
        <v>123</v>
      </c>
      <c r="H118" t="s">
        <v>122</v>
      </c>
    </row>
    <row r="119" spans="3:8">
      <c r="E119">
        <v>1</v>
      </c>
      <c r="F119">
        <v>0</v>
      </c>
      <c r="G119" s="1">
        <v>5000</v>
      </c>
      <c r="H119">
        <v>6</v>
      </c>
    </row>
    <row r="120" spans="3:8">
      <c r="E120">
        <v>2</v>
      </c>
      <c r="F120">
        <v>0</v>
      </c>
      <c r="G120" s="1">
        <v>7000</v>
      </c>
      <c r="H120">
        <v>6</v>
      </c>
    </row>
    <row r="121" spans="3:8">
      <c r="E121">
        <v>3</v>
      </c>
      <c r="F121">
        <v>0</v>
      </c>
      <c r="G121" s="1">
        <v>9000</v>
      </c>
      <c r="H121">
        <v>6</v>
      </c>
    </row>
    <row r="122" spans="3:8">
      <c r="E122">
        <v>4</v>
      </c>
      <c r="F122">
        <v>0</v>
      </c>
      <c r="G122" s="1">
        <v>11000</v>
      </c>
      <c r="H122">
        <v>6</v>
      </c>
    </row>
    <row r="123" spans="3:8">
      <c r="E123">
        <v>5</v>
      </c>
      <c r="F123">
        <f t="shared" ref="F123:F134" si="6">E123*$N$106+$N$107</f>
        <v>0</v>
      </c>
      <c r="G123" s="1">
        <v>13000</v>
      </c>
      <c r="H123">
        <v>6</v>
      </c>
    </row>
    <row r="124" spans="3:8">
      <c r="E124">
        <v>6</v>
      </c>
      <c r="F124">
        <f t="shared" si="6"/>
        <v>0.90909090909090917</v>
      </c>
      <c r="G124" s="1">
        <v>15000</v>
      </c>
      <c r="H124">
        <v>6</v>
      </c>
    </row>
    <row r="125" spans="3:8">
      <c r="E125">
        <v>7</v>
      </c>
      <c r="F125">
        <f t="shared" si="6"/>
        <v>1.8181818181818183</v>
      </c>
      <c r="G125" s="1">
        <v>17000</v>
      </c>
      <c r="H125">
        <v>6</v>
      </c>
    </row>
    <row r="126" spans="3:8">
      <c r="E126">
        <v>8</v>
      </c>
      <c r="F126">
        <f t="shared" si="6"/>
        <v>2.7272727272727275</v>
      </c>
      <c r="G126" s="1">
        <v>19000</v>
      </c>
      <c r="H126">
        <v>6</v>
      </c>
    </row>
    <row r="127" spans="3:8">
      <c r="E127">
        <v>9</v>
      </c>
      <c r="F127">
        <f t="shared" si="6"/>
        <v>3.6363636363636367</v>
      </c>
      <c r="G127" s="1">
        <v>21000</v>
      </c>
      <c r="H127">
        <v>6</v>
      </c>
    </row>
    <row r="128" spans="3:8">
      <c r="E128">
        <v>10</v>
      </c>
      <c r="F128">
        <f t="shared" si="6"/>
        <v>4.545454545454545</v>
      </c>
      <c r="G128" s="1">
        <v>23000</v>
      </c>
      <c r="H128">
        <v>6</v>
      </c>
    </row>
    <row r="129" spans="5:8">
      <c r="E129">
        <v>11</v>
      </c>
      <c r="F129">
        <f t="shared" si="6"/>
        <v>5.454545454545455</v>
      </c>
      <c r="G129" s="1">
        <v>25000</v>
      </c>
      <c r="H129">
        <v>6</v>
      </c>
    </row>
    <row r="130" spans="5:8">
      <c r="E130">
        <v>12</v>
      </c>
      <c r="F130">
        <f t="shared" si="6"/>
        <v>6.3636363636363633</v>
      </c>
      <c r="G130" s="1">
        <v>27000</v>
      </c>
      <c r="H130">
        <v>6</v>
      </c>
    </row>
    <row r="131" spans="5:8">
      <c r="E131">
        <v>13</v>
      </c>
      <c r="F131">
        <f t="shared" si="6"/>
        <v>7.2727272727272734</v>
      </c>
      <c r="G131" s="1">
        <v>29000</v>
      </c>
      <c r="H131">
        <v>6</v>
      </c>
    </row>
    <row r="132" spans="5:8">
      <c r="E132">
        <v>14</v>
      </c>
      <c r="F132">
        <f t="shared" si="6"/>
        <v>8.1818181818181817</v>
      </c>
      <c r="G132" s="1">
        <v>31000</v>
      </c>
      <c r="H132">
        <v>6</v>
      </c>
    </row>
    <row r="133" spans="5:8">
      <c r="E133">
        <v>15</v>
      </c>
      <c r="F133">
        <f t="shared" si="6"/>
        <v>9.0909090909090917</v>
      </c>
      <c r="G133" s="1">
        <v>33000</v>
      </c>
      <c r="H133">
        <f t="shared" ref="H133" si="7">G133*$N$109+$N$110</f>
        <v>6</v>
      </c>
    </row>
    <row r="134" spans="5:8">
      <c r="E134">
        <v>16</v>
      </c>
      <c r="F134">
        <f t="shared" si="6"/>
        <v>10</v>
      </c>
      <c r="G134" s="1">
        <v>35000</v>
      </c>
      <c r="H134">
        <f t="shared" ref="H134:H150" si="8">G134*$N$109+$N$110</f>
        <v>5.6470588235294121</v>
      </c>
    </row>
    <row r="135" spans="5:8">
      <c r="E135">
        <v>17</v>
      </c>
      <c r="F135">
        <v>10</v>
      </c>
      <c r="G135" s="1">
        <v>37000</v>
      </c>
      <c r="H135">
        <f t="shared" si="8"/>
        <v>5.2941176470588234</v>
      </c>
    </row>
    <row r="136" spans="5:8">
      <c r="E136">
        <v>18</v>
      </c>
      <c r="F136">
        <v>10</v>
      </c>
      <c r="G136" s="1">
        <v>39000</v>
      </c>
      <c r="H136">
        <f t="shared" si="8"/>
        <v>4.9411764705882355</v>
      </c>
    </row>
    <row r="137" spans="5:8">
      <c r="E137">
        <v>19</v>
      </c>
      <c r="F137">
        <v>10</v>
      </c>
      <c r="G137" s="1">
        <v>41000</v>
      </c>
      <c r="H137">
        <f t="shared" si="8"/>
        <v>4.5882352941176476</v>
      </c>
    </row>
    <row r="138" spans="5:8">
      <c r="E138">
        <v>20</v>
      </c>
      <c r="F138">
        <v>10</v>
      </c>
      <c r="G138" s="1">
        <v>43000</v>
      </c>
      <c r="H138">
        <f t="shared" si="8"/>
        <v>4.2352941176470589</v>
      </c>
    </row>
    <row r="139" spans="5:8">
      <c r="E139">
        <v>21</v>
      </c>
      <c r="F139">
        <v>10</v>
      </c>
      <c r="G139" s="1">
        <v>45000</v>
      </c>
      <c r="H139">
        <f t="shared" si="8"/>
        <v>3.882352941176471</v>
      </c>
    </row>
    <row r="140" spans="5:8">
      <c r="E140">
        <v>22</v>
      </c>
      <c r="F140">
        <v>10</v>
      </c>
      <c r="G140" s="1">
        <v>47000</v>
      </c>
      <c r="H140">
        <f t="shared" si="8"/>
        <v>3.5294117647058822</v>
      </c>
    </row>
    <row r="141" spans="5:8">
      <c r="E141">
        <v>23</v>
      </c>
      <c r="F141">
        <v>10</v>
      </c>
      <c r="G141" s="1">
        <v>49000</v>
      </c>
      <c r="H141">
        <f t="shared" si="8"/>
        <v>3.1764705882352935</v>
      </c>
    </row>
    <row r="142" spans="5:8">
      <c r="E142">
        <v>24</v>
      </c>
      <c r="F142">
        <v>10</v>
      </c>
      <c r="G142" s="1">
        <v>51000</v>
      </c>
      <c r="H142">
        <f t="shared" si="8"/>
        <v>2.8235294117647065</v>
      </c>
    </row>
    <row r="143" spans="5:8">
      <c r="E143">
        <v>25</v>
      </c>
      <c r="F143">
        <v>10</v>
      </c>
      <c r="G143" s="1">
        <v>53000</v>
      </c>
      <c r="H143">
        <f t="shared" si="8"/>
        <v>2.4705882352941178</v>
      </c>
    </row>
    <row r="144" spans="5:8">
      <c r="E144">
        <v>26</v>
      </c>
      <c r="F144">
        <v>10</v>
      </c>
      <c r="G144" s="1">
        <v>55000</v>
      </c>
      <c r="H144">
        <f t="shared" si="8"/>
        <v>2.117647058823529</v>
      </c>
    </row>
    <row r="145" spans="1:8">
      <c r="E145">
        <v>27</v>
      </c>
      <c r="F145">
        <v>10</v>
      </c>
      <c r="G145" s="1">
        <v>57000</v>
      </c>
      <c r="H145">
        <f t="shared" si="8"/>
        <v>1.764705882352942</v>
      </c>
    </row>
    <row r="146" spans="1:8">
      <c r="E146">
        <v>28</v>
      </c>
      <c r="F146">
        <v>10</v>
      </c>
      <c r="G146" s="1">
        <v>59000</v>
      </c>
      <c r="H146">
        <f t="shared" si="8"/>
        <v>1.4117647058823533</v>
      </c>
    </row>
    <row r="147" spans="1:8">
      <c r="E147">
        <v>29</v>
      </c>
      <c r="F147">
        <v>10</v>
      </c>
      <c r="G147" s="1">
        <v>61000</v>
      </c>
      <c r="H147">
        <f t="shared" si="8"/>
        <v>1.0588235294117645</v>
      </c>
    </row>
    <row r="148" spans="1:8">
      <c r="E148">
        <v>30</v>
      </c>
      <c r="F148">
        <v>10</v>
      </c>
      <c r="G148" s="1">
        <v>63000</v>
      </c>
      <c r="H148">
        <f t="shared" si="8"/>
        <v>0.70588235294117574</v>
      </c>
    </row>
    <row r="149" spans="1:8">
      <c r="G149" s="1">
        <v>65000</v>
      </c>
      <c r="H149">
        <f t="shared" si="8"/>
        <v>0.35294117647058876</v>
      </c>
    </row>
    <row r="150" spans="1:8">
      <c r="G150" s="1">
        <v>67000</v>
      </c>
      <c r="H150">
        <f t="shared" si="8"/>
        <v>0</v>
      </c>
    </row>
    <row r="151" spans="1:8">
      <c r="G151" s="1">
        <v>69000</v>
      </c>
      <c r="H151">
        <v>0</v>
      </c>
    </row>
    <row r="152" spans="1:8">
      <c r="G152" s="1">
        <v>71000</v>
      </c>
      <c r="H152">
        <v>0</v>
      </c>
    </row>
    <row r="153" spans="1:8">
      <c r="G153" s="1">
        <v>73000</v>
      </c>
      <c r="H153">
        <v>0</v>
      </c>
    </row>
    <row r="154" spans="1:8">
      <c r="A154" t="s">
        <v>124</v>
      </c>
      <c r="B154" t="s">
        <v>125</v>
      </c>
    </row>
    <row r="157" spans="1:8">
      <c r="C157" t="s">
        <v>103</v>
      </c>
      <c r="D157">
        <f>15000/4</f>
        <v>3750</v>
      </c>
      <c r="E157">
        <v>3</v>
      </c>
    </row>
    <row r="158" spans="1:8">
      <c r="C158" t="s">
        <v>104</v>
      </c>
      <c r="D158">
        <f>2000/4</f>
        <v>500</v>
      </c>
      <c r="E158">
        <v>0</v>
      </c>
    </row>
    <row r="159" spans="1:8">
      <c r="C159" t="s">
        <v>105</v>
      </c>
      <c r="D159" s="53"/>
    </row>
    <row r="161" spans="3:7">
      <c r="C161" t="s">
        <v>107</v>
      </c>
      <c r="D161" s="56" t="e">
        <f>'Cover Sheet'!F33/('Cover Sheet'!F34)</f>
        <v>#DIV/0!</v>
      </c>
      <c r="E161" s="56"/>
    </row>
    <row r="163" spans="3:7">
      <c r="C163" t="s">
        <v>88</v>
      </c>
      <c r="D163">
        <f>SLOPE(E157:E158,D157:D158)</f>
        <v>9.2307692307692305E-4</v>
      </c>
    </row>
    <row r="164" spans="3:7">
      <c r="C164" t="s">
        <v>89</v>
      </c>
      <c r="D164">
        <f>INTERCEPT(E157:E158,D157:D158)</f>
        <v>-0.46153846153846145</v>
      </c>
    </row>
    <row r="166" spans="3:7">
      <c r="C166" s="55" t="s">
        <v>126</v>
      </c>
      <c r="D166" t="s">
        <v>92</v>
      </c>
    </row>
    <row r="167" spans="3:7">
      <c r="C167">
        <v>0</v>
      </c>
      <c r="D167">
        <v>0</v>
      </c>
      <c r="F167" t="s">
        <v>127</v>
      </c>
      <c r="G167" t="e">
        <f>D161*D163+D164</f>
        <v>#DIV/0!</v>
      </c>
    </row>
    <row r="168" spans="3:7">
      <c r="C168">
        <v>250</v>
      </c>
      <c r="D168">
        <v>0</v>
      </c>
      <c r="F168" t="s">
        <v>93</v>
      </c>
      <c r="G168" s="54" t="e">
        <f>IF(G167&lt;0,0,IF(G167&gt;3,3,G167))</f>
        <v>#DIV/0!</v>
      </c>
    </row>
    <row r="169" spans="3:7">
      <c r="C169">
        <f>C168+250</f>
        <v>500</v>
      </c>
      <c r="D169">
        <f t="shared" ref="D169:D182" si="9">C169*$D$163+$D$164</f>
        <v>0</v>
      </c>
    </row>
    <row r="170" spans="3:7">
      <c r="C170">
        <f t="shared" ref="C170:C197" si="10">C169+250</f>
        <v>750</v>
      </c>
      <c r="D170">
        <f t="shared" si="9"/>
        <v>0.23076923076923084</v>
      </c>
    </row>
    <row r="171" spans="3:7">
      <c r="C171">
        <f t="shared" si="10"/>
        <v>1000</v>
      </c>
      <c r="D171">
        <f t="shared" si="9"/>
        <v>0.46153846153846156</v>
      </c>
    </row>
    <row r="172" spans="3:7">
      <c r="C172">
        <f t="shared" si="10"/>
        <v>1250</v>
      </c>
      <c r="D172">
        <f t="shared" si="9"/>
        <v>0.69230769230769229</v>
      </c>
    </row>
    <row r="173" spans="3:7">
      <c r="C173">
        <f t="shared" si="10"/>
        <v>1500</v>
      </c>
      <c r="D173">
        <f t="shared" si="9"/>
        <v>0.92307692307692313</v>
      </c>
    </row>
    <row r="174" spans="3:7">
      <c r="C174">
        <f t="shared" si="10"/>
        <v>1750</v>
      </c>
      <c r="D174">
        <f t="shared" si="9"/>
        <v>1.153846153846154</v>
      </c>
    </row>
    <row r="175" spans="3:7">
      <c r="C175">
        <f t="shared" si="10"/>
        <v>2000</v>
      </c>
      <c r="D175">
        <f t="shared" si="9"/>
        <v>1.3846153846153846</v>
      </c>
    </row>
    <row r="176" spans="3:7">
      <c r="C176">
        <f t="shared" si="10"/>
        <v>2250</v>
      </c>
      <c r="D176">
        <f t="shared" si="9"/>
        <v>1.6153846153846156</v>
      </c>
    </row>
    <row r="177" spans="3:4">
      <c r="C177">
        <f t="shared" si="10"/>
        <v>2500</v>
      </c>
      <c r="D177">
        <f t="shared" si="9"/>
        <v>1.846153846153846</v>
      </c>
    </row>
    <row r="178" spans="3:4">
      <c r="C178">
        <f t="shared" si="10"/>
        <v>2750</v>
      </c>
      <c r="D178">
        <f t="shared" si="9"/>
        <v>2.0769230769230766</v>
      </c>
    </row>
    <row r="179" spans="3:4">
      <c r="C179">
        <f t="shared" si="10"/>
        <v>3000</v>
      </c>
      <c r="D179">
        <f t="shared" si="9"/>
        <v>2.3076923076923075</v>
      </c>
    </row>
    <row r="180" spans="3:4">
      <c r="C180">
        <f t="shared" si="10"/>
        <v>3250</v>
      </c>
      <c r="D180">
        <f t="shared" si="9"/>
        <v>2.5384615384615383</v>
      </c>
    </row>
    <row r="181" spans="3:4">
      <c r="C181">
        <f t="shared" si="10"/>
        <v>3500</v>
      </c>
      <c r="D181">
        <f t="shared" si="9"/>
        <v>2.7692307692307692</v>
      </c>
    </row>
    <row r="182" spans="3:4">
      <c r="C182">
        <f t="shared" si="10"/>
        <v>3750</v>
      </c>
      <c r="D182">
        <f t="shared" si="9"/>
        <v>3</v>
      </c>
    </row>
    <row r="183" spans="3:4">
      <c r="C183">
        <f t="shared" si="10"/>
        <v>4000</v>
      </c>
      <c r="D183">
        <v>3</v>
      </c>
    </row>
    <row r="184" spans="3:4">
      <c r="C184">
        <f t="shared" si="10"/>
        <v>4250</v>
      </c>
      <c r="D184">
        <v>3</v>
      </c>
    </row>
    <row r="185" spans="3:4">
      <c r="C185">
        <f t="shared" si="10"/>
        <v>4500</v>
      </c>
      <c r="D185">
        <v>3</v>
      </c>
    </row>
    <row r="186" spans="3:4">
      <c r="C186">
        <f t="shared" si="10"/>
        <v>4750</v>
      </c>
      <c r="D186">
        <v>3</v>
      </c>
    </row>
    <row r="187" spans="3:4">
      <c r="C187">
        <f t="shared" si="10"/>
        <v>5000</v>
      </c>
      <c r="D187">
        <v>3</v>
      </c>
    </row>
    <row r="188" spans="3:4">
      <c r="C188">
        <f t="shared" si="10"/>
        <v>5250</v>
      </c>
      <c r="D188">
        <v>3</v>
      </c>
    </row>
    <row r="189" spans="3:4">
      <c r="C189">
        <f t="shared" si="10"/>
        <v>5500</v>
      </c>
      <c r="D189">
        <v>3</v>
      </c>
    </row>
    <row r="190" spans="3:4">
      <c r="C190">
        <f t="shared" si="10"/>
        <v>5750</v>
      </c>
      <c r="D190">
        <v>3</v>
      </c>
    </row>
    <row r="191" spans="3:4">
      <c r="C191">
        <f t="shared" si="10"/>
        <v>6000</v>
      </c>
      <c r="D191">
        <v>3</v>
      </c>
    </row>
    <row r="192" spans="3:4">
      <c r="C192">
        <f t="shared" si="10"/>
        <v>6250</v>
      </c>
      <c r="D192">
        <v>3</v>
      </c>
    </row>
    <row r="193" spans="3:4">
      <c r="C193">
        <f t="shared" si="10"/>
        <v>6500</v>
      </c>
      <c r="D193">
        <v>3</v>
      </c>
    </row>
    <row r="194" spans="3:4">
      <c r="C194">
        <f t="shared" si="10"/>
        <v>6750</v>
      </c>
      <c r="D194">
        <v>3</v>
      </c>
    </row>
    <row r="195" spans="3:4">
      <c r="C195">
        <f t="shared" si="10"/>
        <v>7000</v>
      </c>
      <c r="D195">
        <v>3</v>
      </c>
    </row>
    <row r="196" spans="3:4">
      <c r="C196">
        <f t="shared" si="10"/>
        <v>7250</v>
      </c>
      <c r="D196">
        <v>3</v>
      </c>
    </row>
    <row r="197" spans="3:4">
      <c r="C197">
        <f t="shared" si="10"/>
        <v>7500</v>
      </c>
      <c r="D197">
        <v>3</v>
      </c>
    </row>
    <row r="210" spans="1:4">
      <c r="A210">
        <v>4.5</v>
      </c>
    </row>
    <row r="211" spans="1:4">
      <c r="B211" t="s">
        <v>128</v>
      </c>
      <c r="C211" t="s">
        <v>129</v>
      </c>
      <c r="D211" t="s">
        <v>130</v>
      </c>
    </row>
    <row r="212" spans="1:4">
      <c r="B212">
        <v>0</v>
      </c>
      <c r="C212">
        <v>2</v>
      </c>
      <c r="D212">
        <v>25</v>
      </c>
    </row>
    <row r="213" spans="1:4">
      <c r="B213">
        <v>2</v>
      </c>
      <c r="C213">
        <v>4</v>
      </c>
      <c r="D213">
        <v>30</v>
      </c>
    </row>
    <row r="214" spans="1:4">
      <c r="B214">
        <v>3</v>
      </c>
      <c r="C214">
        <v>6</v>
      </c>
      <c r="D214">
        <v>35</v>
      </c>
    </row>
    <row r="215" spans="1:4">
      <c r="B215">
        <v>4</v>
      </c>
      <c r="C215">
        <v>8</v>
      </c>
      <c r="D215">
        <v>40</v>
      </c>
    </row>
    <row r="216" spans="1:4">
      <c r="B216">
        <v>5</v>
      </c>
      <c r="C216">
        <v>10</v>
      </c>
      <c r="D216">
        <v>45</v>
      </c>
    </row>
    <row r="219" spans="1:4">
      <c r="C219" t="s">
        <v>131</v>
      </c>
    </row>
    <row r="220" spans="1:4">
      <c r="C220" t="s">
        <v>132</v>
      </c>
    </row>
    <row r="221" spans="1:4">
      <c r="C221" t="s">
        <v>133</v>
      </c>
    </row>
    <row r="222" spans="1:4">
      <c r="C222" t="s">
        <v>134</v>
      </c>
    </row>
    <row r="223" spans="1:4">
      <c r="C223" t="s">
        <v>135</v>
      </c>
    </row>
    <row r="224" spans="1:4">
      <c r="C224" t="s">
        <v>136</v>
      </c>
    </row>
    <row r="225" spans="3:3">
      <c r="C225" t="s">
        <v>137</v>
      </c>
    </row>
    <row r="226" spans="3:3">
      <c r="C226" t="s">
        <v>138</v>
      </c>
    </row>
    <row r="227" spans="3:3">
      <c r="C227" t="s">
        <v>139</v>
      </c>
    </row>
    <row r="228" spans="3:3">
      <c r="C228" t="s">
        <v>140</v>
      </c>
    </row>
  </sheetData>
  <sheetProtection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B9032-2B49-4140-8647-213B51E88D23}">
  <sheetPr>
    <tabColor rgb="FFFF0000"/>
  </sheetPr>
  <dimension ref="A1:M1509"/>
  <sheetViews>
    <sheetView topLeftCell="F1" zoomScale="130" zoomScaleNormal="130" workbookViewId="0">
      <selection activeCell="K2" sqref="K2"/>
    </sheetView>
  </sheetViews>
  <sheetFormatPr defaultColWidth="10.5703125" defaultRowHeight="13.9"/>
  <cols>
    <col min="1" max="1" width="10.7109375" style="61" bestFit="1" customWidth="1"/>
    <col min="2" max="2" width="14.42578125" style="61" bestFit="1" customWidth="1"/>
    <col min="3" max="3" width="13.42578125" style="61" bestFit="1" customWidth="1"/>
    <col min="4" max="4" width="10.7109375" style="61" bestFit="1" customWidth="1"/>
    <col min="5" max="5" width="18.140625" style="64" bestFit="1" customWidth="1"/>
    <col min="6" max="6" width="34.140625" style="64" bestFit="1" customWidth="1"/>
    <col min="7" max="7" width="10.5703125" style="61"/>
    <col min="8" max="8" width="17.5703125" style="61" bestFit="1" customWidth="1"/>
    <col min="9" max="10" width="10.7109375" style="61" bestFit="1" customWidth="1"/>
    <col min="11" max="11" width="10.7109375" style="64" bestFit="1" customWidth="1"/>
    <col min="12" max="12" width="12" style="61" bestFit="1" customWidth="1"/>
    <col min="13" max="13" width="10.7109375" style="61" bestFit="1" customWidth="1"/>
    <col min="14" max="16384" width="10.5703125" style="61"/>
  </cols>
  <sheetData>
    <row r="1" spans="1:13">
      <c r="A1" s="61" t="s">
        <v>141</v>
      </c>
      <c r="B1" s="61" t="s">
        <v>142</v>
      </c>
      <c r="C1" s="61" t="s">
        <v>143</v>
      </c>
      <c r="D1" s="61" t="s">
        <v>144</v>
      </c>
      <c r="E1" s="64" t="s">
        <v>145</v>
      </c>
      <c r="F1" s="64" t="s">
        <v>146</v>
      </c>
      <c r="G1" s="61" t="s">
        <v>147</v>
      </c>
      <c r="H1" s="61" t="s">
        <v>148</v>
      </c>
      <c r="I1" s="61" t="s">
        <v>149</v>
      </c>
      <c r="J1" s="61" t="s">
        <v>150</v>
      </c>
      <c r="K1" s="64" t="s">
        <v>151</v>
      </c>
      <c r="L1" s="61" t="s">
        <v>152</v>
      </c>
      <c r="M1" s="61" t="s">
        <v>153</v>
      </c>
    </row>
    <row r="2" spans="1:13">
      <c r="A2" s="61">
        <v>43911</v>
      </c>
      <c r="B2" s="62">
        <v>18003000100</v>
      </c>
      <c r="C2" s="63">
        <v>1892709</v>
      </c>
      <c r="D2" s="61">
        <v>0</v>
      </c>
      <c r="E2" s="64" t="s">
        <v>154</v>
      </c>
      <c r="F2" s="64" t="str">
        <f t="shared" ref="F2:F65" si="0">E2&amp;" "&amp;H2</f>
        <v>Census Tract 1 Allen County</v>
      </c>
      <c r="G2" s="61" t="s">
        <v>155</v>
      </c>
      <c r="H2" s="61" t="s">
        <v>156</v>
      </c>
      <c r="I2" s="61">
        <v>1170</v>
      </c>
      <c r="J2" s="61">
        <v>48</v>
      </c>
      <c r="K2" s="64">
        <v>8.8000000000000007</v>
      </c>
      <c r="L2" s="61">
        <v>3336465.0234375</v>
      </c>
      <c r="M2" s="61">
        <v>7766.2188558219304</v>
      </c>
    </row>
    <row r="3" spans="1:13">
      <c r="A3" s="61">
        <v>57436</v>
      </c>
      <c r="B3" s="61">
        <v>18039000100</v>
      </c>
      <c r="C3" s="61">
        <v>1859611</v>
      </c>
      <c r="D3" s="61">
        <v>29700</v>
      </c>
      <c r="E3" s="64" t="s">
        <v>154</v>
      </c>
      <c r="F3" s="64" t="str">
        <f t="shared" si="0"/>
        <v>Census Tract 1 Elkhart County</v>
      </c>
      <c r="G3" s="61" t="s">
        <v>155</v>
      </c>
      <c r="H3" s="61" t="s">
        <v>157</v>
      </c>
      <c r="I3" s="61">
        <v>1128</v>
      </c>
      <c r="J3" s="61">
        <v>108</v>
      </c>
      <c r="K3" s="64">
        <v>12.1</v>
      </c>
      <c r="L3" s="61">
        <v>3379428.67578125</v>
      </c>
      <c r="M3" s="61">
        <v>8388.4004229525599</v>
      </c>
    </row>
    <row r="4" spans="1:13">
      <c r="A4" s="61">
        <v>44070</v>
      </c>
      <c r="B4" s="62">
        <v>18053000100</v>
      </c>
      <c r="C4" s="63">
        <v>3217164</v>
      </c>
      <c r="D4" s="61">
        <v>0</v>
      </c>
      <c r="E4" s="64" t="s">
        <v>154</v>
      </c>
      <c r="F4" s="64" t="str">
        <f t="shared" si="0"/>
        <v>Census Tract 1 Grant County</v>
      </c>
      <c r="G4" s="61" t="s">
        <v>155</v>
      </c>
      <c r="H4" s="61" t="s">
        <v>158</v>
      </c>
      <c r="I4" s="61">
        <v>1535</v>
      </c>
      <c r="J4" s="61">
        <v>173</v>
      </c>
      <c r="K4" s="64">
        <v>16.2</v>
      </c>
      <c r="L4" s="61">
        <v>5579464.08984375</v>
      </c>
      <c r="M4" s="61">
        <v>15766.3427649842</v>
      </c>
    </row>
    <row r="5" spans="1:13">
      <c r="A5" s="61">
        <v>39065</v>
      </c>
      <c r="B5" s="62">
        <v>18105000100</v>
      </c>
      <c r="C5" s="63">
        <v>1251296</v>
      </c>
      <c r="D5" s="61">
        <v>0</v>
      </c>
      <c r="E5" s="64" t="s">
        <v>154</v>
      </c>
      <c r="F5" s="64" t="str">
        <f t="shared" si="0"/>
        <v>Census Tract 1 Monroe County</v>
      </c>
      <c r="G5" s="61" t="s">
        <v>155</v>
      </c>
      <c r="H5" s="61" t="s">
        <v>159</v>
      </c>
      <c r="I5" s="61">
        <v>1966</v>
      </c>
      <c r="J5" s="61">
        <v>239</v>
      </c>
      <c r="K5" s="64">
        <v>18.899999999999999</v>
      </c>
      <c r="L5" s="61">
        <v>2084538.09375</v>
      </c>
      <c r="M5" s="61">
        <v>6025.40986981893</v>
      </c>
    </row>
    <row r="6" spans="1:13">
      <c r="A6" s="61">
        <v>57698</v>
      </c>
      <c r="B6" s="61">
        <v>18141000100</v>
      </c>
      <c r="C6" s="61">
        <v>2267586</v>
      </c>
      <c r="D6" s="61">
        <v>0</v>
      </c>
      <c r="E6" s="64" t="s">
        <v>154</v>
      </c>
      <c r="F6" s="64" t="str">
        <f t="shared" si="0"/>
        <v>Census Tract 1 St. Joseph County</v>
      </c>
      <c r="G6" s="61" t="s">
        <v>155</v>
      </c>
      <c r="H6" s="61" t="s">
        <v>160</v>
      </c>
      <c r="I6" s="61">
        <v>892</v>
      </c>
      <c r="J6" s="61">
        <v>80</v>
      </c>
      <c r="K6" s="64">
        <v>18</v>
      </c>
      <c r="L6" s="61">
        <v>4069559.75390625</v>
      </c>
      <c r="M6" s="61">
        <v>12355.0734706436</v>
      </c>
    </row>
    <row r="7" spans="1:13">
      <c r="A7" s="61">
        <v>44554</v>
      </c>
      <c r="B7" s="61">
        <v>18157000100</v>
      </c>
      <c r="C7" s="61">
        <v>3629416</v>
      </c>
      <c r="D7" s="61">
        <v>202928</v>
      </c>
      <c r="E7" s="64" t="s">
        <v>154</v>
      </c>
      <c r="F7" s="64" t="str">
        <f t="shared" si="0"/>
        <v>Census Tract 1 Tippecanoe County</v>
      </c>
      <c r="G7" s="61" t="s">
        <v>155</v>
      </c>
      <c r="H7" s="61" t="s">
        <v>161</v>
      </c>
      <c r="I7" s="61">
        <v>1112</v>
      </c>
      <c r="J7" s="61">
        <v>98</v>
      </c>
      <c r="K7" s="64">
        <v>12.3</v>
      </c>
      <c r="L7" s="61">
        <v>6623353.0234375</v>
      </c>
      <c r="M7" s="61">
        <v>12749.0616341885</v>
      </c>
    </row>
    <row r="8" spans="1:13">
      <c r="A8" s="61">
        <v>39146</v>
      </c>
      <c r="B8" s="62">
        <v>18163000100</v>
      </c>
      <c r="C8" s="63">
        <v>2600512</v>
      </c>
      <c r="D8" s="61">
        <v>37521</v>
      </c>
      <c r="E8" s="64" t="s">
        <v>154</v>
      </c>
      <c r="F8" s="64" t="str">
        <f t="shared" si="0"/>
        <v>Census Tract 1 Vanderburgh County</v>
      </c>
      <c r="G8" s="61" t="s">
        <v>155</v>
      </c>
      <c r="H8" s="61" t="s">
        <v>162</v>
      </c>
      <c r="I8" s="61">
        <v>843</v>
      </c>
      <c r="J8" s="61">
        <v>78</v>
      </c>
      <c r="K8" s="64">
        <v>7.9</v>
      </c>
      <c r="L8" s="61">
        <v>4203291.3203125</v>
      </c>
      <c r="M8" s="61">
        <v>8777.3315312538398</v>
      </c>
    </row>
    <row r="9" spans="1:13">
      <c r="A9" s="61">
        <v>43920</v>
      </c>
      <c r="B9" s="62">
        <v>18003001000</v>
      </c>
      <c r="C9" s="63">
        <v>2033749</v>
      </c>
      <c r="D9" s="61">
        <v>0</v>
      </c>
      <c r="E9" s="64" t="s">
        <v>163</v>
      </c>
      <c r="F9" s="64" t="str">
        <f t="shared" si="0"/>
        <v>Census Tract 10 Allen County</v>
      </c>
      <c r="G9" s="61" t="s">
        <v>155</v>
      </c>
      <c r="H9" s="61" t="s">
        <v>156</v>
      </c>
      <c r="I9" s="61">
        <v>487</v>
      </c>
      <c r="J9" s="61">
        <v>56</v>
      </c>
      <c r="K9" s="64">
        <v>18.899999999999999</v>
      </c>
      <c r="L9" s="61">
        <v>3582403.08984375</v>
      </c>
      <c r="M9" s="61">
        <v>9360.5816018324495</v>
      </c>
    </row>
    <row r="10" spans="1:13">
      <c r="A10" s="61">
        <v>44031</v>
      </c>
      <c r="B10" s="62">
        <v>18035001000</v>
      </c>
      <c r="C10" s="63">
        <v>1941581</v>
      </c>
      <c r="D10" s="61">
        <v>0</v>
      </c>
      <c r="E10" s="64" t="s">
        <v>163</v>
      </c>
      <c r="F10" s="64" t="str">
        <f t="shared" si="0"/>
        <v>Census Tract 10 Delaware County</v>
      </c>
      <c r="G10" s="61" t="s">
        <v>155</v>
      </c>
      <c r="H10" s="61" t="s">
        <v>164</v>
      </c>
      <c r="I10" s="61">
        <v>2199</v>
      </c>
      <c r="J10" s="61">
        <v>244</v>
      </c>
      <c r="K10" s="64">
        <v>5.0999999999999996</v>
      </c>
      <c r="L10" s="61">
        <v>3332959.6953125</v>
      </c>
      <c r="M10" s="61">
        <v>9168.6107225407304</v>
      </c>
    </row>
    <row r="11" spans="1:13">
      <c r="A11" s="61">
        <v>57448</v>
      </c>
      <c r="B11" s="61">
        <v>18039001000</v>
      </c>
      <c r="C11" s="61">
        <v>94000161</v>
      </c>
      <c r="D11" s="61">
        <v>156332</v>
      </c>
      <c r="E11" s="64" t="s">
        <v>163</v>
      </c>
      <c r="F11" s="64" t="str">
        <f t="shared" si="0"/>
        <v>Census Tract 10 Elkhart County</v>
      </c>
      <c r="G11" s="61" t="s">
        <v>155</v>
      </c>
      <c r="H11" s="61" t="s">
        <v>157</v>
      </c>
      <c r="I11" s="61">
        <v>1478</v>
      </c>
      <c r="J11" s="61">
        <v>102</v>
      </c>
      <c r="K11" s="64">
        <v>1</v>
      </c>
      <c r="L11" s="61">
        <v>167886778.53906301</v>
      </c>
      <c r="M11" s="61">
        <v>51771.2101962499</v>
      </c>
    </row>
    <row r="12" spans="1:13">
      <c r="A12" s="61">
        <v>44177</v>
      </c>
      <c r="B12" s="62">
        <v>18067001000</v>
      </c>
      <c r="C12" s="63">
        <v>1504191</v>
      </c>
      <c r="D12" s="61">
        <v>0</v>
      </c>
      <c r="E12" s="64" t="s">
        <v>163</v>
      </c>
      <c r="F12" s="64" t="str">
        <f t="shared" si="0"/>
        <v>Census Tract 10 Howard County</v>
      </c>
      <c r="G12" s="61" t="s">
        <v>155</v>
      </c>
      <c r="H12" s="61" t="s">
        <v>165</v>
      </c>
      <c r="I12" s="61">
        <v>851</v>
      </c>
      <c r="J12" s="61">
        <v>79</v>
      </c>
      <c r="K12" s="64">
        <v>2.6</v>
      </c>
      <c r="L12" s="61">
        <v>2601566.86328125</v>
      </c>
      <c r="M12" s="61">
        <v>7727.8929789127897</v>
      </c>
    </row>
    <row r="13" spans="1:13">
      <c r="A13" s="61">
        <v>44232</v>
      </c>
      <c r="B13" s="62">
        <v>18095001000</v>
      </c>
      <c r="C13" s="63">
        <v>4478710</v>
      </c>
      <c r="D13" s="61">
        <v>0</v>
      </c>
      <c r="E13" s="64" t="s">
        <v>163</v>
      </c>
      <c r="F13" s="64" t="str">
        <f t="shared" si="0"/>
        <v>Census Tract 10 Madison County</v>
      </c>
      <c r="G13" s="61" t="s">
        <v>155</v>
      </c>
      <c r="H13" s="61" t="s">
        <v>166</v>
      </c>
      <c r="I13" s="61">
        <v>959</v>
      </c>
      <c r="J13" s="61">
        <v>115</v>
      </c>
      <c r="K13" s="64">
        <v>11.7</v>
      </c>
      <c r="L13" s="61">
        <v>7661888.71484375</v>
      </c>
      <c r="M13" s="61">
        <v>15029.6803911436</v>
      </c>
    </row>
    <row r="14" spans="1:13">
      <c r="A14" s="61">
        <v>57708</v>
      </c>
      <c r="B14" s="61">
        <v>18141001000</v>
      </c>
      <c r="C14" s="61">
        <v>1913214</v>
      </c>
      <c r="D14" s="61">
        <v>0</v>
      </c>
      <c r="E14" s="64" t="s">
        <v>163</v>
      </c>
      <c r="F14" s="64" t="str">
        <f t="shared" si="0"/>
        <v>Census Tract 10 St. Joseph County</v>
      </c>
      <c r="G14" s="61" t="s">
        <v>155</v>
      </c>
      <c r="H14" s="61" t="s">
        <v>160</v>
      </c>
      <c r="I14" s="61">
        <v>1164</v>
      </c>
      <c r="J14" s="61">
        <v>132</v>
      </c>
      <c r="K14" s="64">
        <v>6.1</v>
      </c>
      <c r="L14" s="61">
        <v>3433265.7734375</v>
      </c>
      <c r="M14" s="61">
        <v>8024.9679134134703</v>
      </c>
    </row>
    <row r="15" spans="1:13">
      <c r="A15" s="61">
        <v>44560</v>
      </c>
      <c r="B15" s="61">
        <v>18157001000</v>
      </c>
      <c r="C15" s="61">
        <v>1003711</v>
      </c>
      <c r="D15" s="61">
        <v>0</v>
      </c>
      <c r="E15" s="64" t="s">
        <v>163</v>
      </c>
      <c r="F15" s="64" t="str">
        <f t="shared" si="0"/>
        <v>Census Tract 10 Tippecanoe County</v>
      </c>
      <c r="G15" s="61" t="s">
        <v>155</v>
      </c>
      <c r="H15" s="61" t="s">
        <v>161</v>
      </c>
      <c r="I15" s="61">
        <v>633</v>
      </c>
      <c r="J15" s="61">
        <v>62</v>
      </c>
      <c r="K15" s="64">
        <v>2.7</v>
      </c>
      <c r="L15" s="61">
        <v>1732901.84375</v>
      </c>
      <c r="M15" s="61">
        <v>6704.2237245616097</v>
      </c>
    </row>
    <row r="16" spans="1:13">
      <c r="A16" s="61">
        <v>39155</v>
      </c>
      <c r="B16" s="62">
        <v>18163001000</v>
      </c>
      <c r="C16" s="63">
        <v>3100553</v>
      </c>
      <c r="D16" s="61">
        <v>0</v>
      </c>
      <c r="E16" s="64" t="s">
        <v>163</v>
      </c>
      <c r="F16" s="64" t="str">
        <f t="shared" si="0"/>
        <v>Census Tract 10 Vanderburgh County</v>
      </c>
      <c r="G16" s="61" t="s">
        <v>155</v>
      </c>
      <c r="H16" s="61" t="s">
        <v>162</v>
      </c>
      <c r="I16" s="61">
        <v>1675</v>
      </c>
      <c r="J16" s="61">
        <v>113</v>
      </c>
      <c r="K16" s="64">
        <v>15.1</v>
      </c>
      <c r="L16" s="61">
        <v>4994131.38671875</v>
      </c>
      <c r="M16" s="61">
        <v>8994.3809884264501</v>
      </c>
    </row>
    <row r="17" spans="1:13">
      <c r="A17" s="61">
        <v>44608</v>
      </c>
      <c r="B17" s="61">
        <v>18167001000</v>
      </c>
      <c r="C17" s="61">
        <v>6157784</v>
      </c>
      <c r="D17" s="61">
        <v>232316</v>
      </c>
      <c r="E17" s="64" t="s">
        <v>163</v>
      </c>
      <c r="F17" s="64" t="str">
        <f t="shared" si="0"/>
        <v>Census Tract 10 Vigo County</v>
      </c>
      <c r="G17" s="61" t="s">
        <v>155</v>
      </c>
      <c r="H17" s="61" t="s">
        <v>167</v>
      </c>
      <c r="I17" s="61">
        <v>1557</v>
      </c>
      <c r="J17" s="61">
        <v>109</v>
      </c>
      <c r="K17" s="64">
        <v>3.1</v>
      </c>
      <c r="L17" s="61">
        <v>10749382.4414063</v>
      </c>
      <c r="M17" s="61">
        <v>15730.218700397199</v>
      </c>
    </row>
    <row r="18" spans="1:13">
      <c r="A18" s="61">
        <v>44643</v>
      </c>
      <c r="B18" s="61">
        <v>18177001000</v>
      </c>
      <c r="C18" s="61">
        <v>2371951</v>
      </c>
      <c r="D18" s="61">
        <v>10989</v>
      </c>
      <c r="E18" s="64" t="s">
        <v>163</v>
      </c>
      <c r="F18" s="64" t="str">
        <f t="shared" si="0"/>
        <v>Census Tract 10 Wayne County</v>
      </c>
      <c r="G18" s="61" t="s">
        <v>155</v>
      </c>
      <c r="H18" s="61" t="s">
        <v>168</v>
      </c>
      <c r="I18" s="61">
        <v>1581</v>
      </c>
      <c r="J18" s="61">
        <v>229</v>
      </c>
      <c r="K18" s="64">
        <v>10.5</v>
      </c>
      <c r="L18" s="61">
        <v>4044858.1640625</v>
      </c>
      <c r="M18" s="61">
        <v>10316.783129498101</v>
      </c>
    </row>
    <row r="19" spans="1:13">
      <c r="A19" s="61">
        <v>39081</v>
      </c>
      <c r="B19" s="62">
        <v>18105001001</v>
      </c>
      <c r="C19" s="63">
        <v>5046171</v>
      </c>
      <c r="D19" s="61">
        <v>0</v>
      </c>
      <c r="E19" s="64" t="s">
        <v>169</v>
      </c>
      <c r="F19" s="64" t="str">
        <f t="shared" si="0"/>
        <v>Census Tract 10.01 Monroe County</v>
      </c>
      <c r="G19" s="61" t="s">
        <v>155</v>
      </c>
      <c r="H19" s="61" t="s">
        <v>159</v>
      </c>
      <c r="I19" s="61">
        <v>2049</v>
      </c>
      <c r="J19" s="61">
        <v>163</v>
      </c>
      <c r="K19" s="64">
        <v>2.1</v>
      </c>
      <c r="L19" s="61">
        <v>8400691.7734375</v>
      </c>
      <c r="M19" s="61">
        <v>12700.275954769701</v>
      </c>
    </row>
    <row r="20" spans="1:13">
      <c r="A20" s="61">
        <v>39082</v>
      </c>
      <c r="B20" s="62">
        <v>18105001002</v>
      </c>
      <c r="C20" s="63">
        <v>12892250</v>
      </c>
      <c r="D20" s="61">
        <v>0</v>
      </c>
      <c r="E20" s="64" t="s">
        <v>170</v>
      </c>
      <c r="F20" s="64" t="str">
        <f t="shared" si="0"/>
        <v>Census Tract 10.02 Monroe County</v>
      </c>
      <c r="G20" s="61" t="s">
        <v>155</v>
      </c>
      <c r="H20" s="61" t="s">
        <v>159</v>
      </c>
      <c r="I20" s="61">
        <v>2667</v>
      </c>
      <c r="J20" s="61">
        <v>170</v>
      </c>
      <c r="K20" s="64">
        <v>1.5</v>
      </c>
      <c r="L20" s="61">
        <v>21454873.4140625</v>
      </c>
      <c r="M20" s="61">
        <v>25687.631823488198</v>
      </c>
    </row>
    <row r="21" spans="1:13">
      <c r="A21" s="61">
        <v>43975</v>
      </c>
      <c r="B21" s="62">
        <v>18007100100</v>
      </c>
      <c r="C21" s="63">
        <v>370888759</v>
      </c>
      <c r="D21" s="61">
        <v>62201</v>
      </c>
      <c r="E21" s="64" t="s">
        <v>171</v>
      </c>
      <c r="F21" s="64" t="str">
        <f t="shared" si="0"/>
        <v>Census Tract 1001 Benton County</v>
      </c>
      <c r="G21" s="61" t="s">
        <v>155</v>
      </c>
      <c r="H21" s="61" t="s">
        <v>172</v>
      </c>
      <c r="I21" s="61">
        <v>1231</v>
      </c>
      <c r="J21" s="61">
        <v>70</v>
      </c>
      <c r="K21" s="64">
        <v>2.2000000000000002</v>
      </c>
      <c r="L21" s="61">
        <v>643837326.40234399</v>
      </c>
      <c r="M21" s="61">
        <v>127469.54737667801</v>
      </c>
    </row>
    <row r="22" spans="1:13">
      <c r="A22" s="61">
        <v>43976</v>
      </c>
      <c r="B22" s="62">
        <v>18007100200</v>
      </c>
      <c r="C22" s="63">
        <v>278217233</v>
      </c>
      <c r="D22" s="61">
        <v>105024</v>
      </c>
      <c r="E22" s="64" t="s">
        <v>173</v>
      </c>
      <c r="F22" s="64" t="str">
        <f t="shared" si="0"/>
        <v>Census Tract 1002 Benton County</v>
      </c>
      <c r="G22" s="61" t="s">
        <v>155</v>
      </c>
      <c r="H22" s="61" t="s">
        <v>172</v>
      </c>
      <c r="I22" s="61">
        <v>1314</v>
      </c>
      <c r="J22" s="61">
        <v>89</v>
      </c>
      <c r="K22" s="64">
        <v>3.8</v>
      </c>
      <c r="L22" s="61">
        <v>484002893.19531298</v>
      </c>
      <c r="M22" s="61">
        <v>89020.628569009496</v>
      </c>
    </row>
    <row r="23" spans="1:13">
      <c r="A23" s="61">
        <v>43977</v>
      </c>
      <c r="B23" s="62">
        <v>18007100300</v>
      </c>
      <c r="C23" s="63">
        <v>403510473</v>
      </c>
      <c r="D23" s="61">
        <v>68808</v>
      </c>
      <c r="E23" s="64" t="s">
        <v>174</v>
      </c>
      <c r="F23" s="64" t="str">
        <f t="shared" si="0"/>
        <v>Census Tract 1003 Benton County</v>
      </c>
      <c r="G23" s="61" t="s">
        <v>155</v>
      </c>
      <c r="H23" s="61" t="s">
        <v>172</v>
      </c>
      <c r="I23" s="61">
        <v>887</v>
      </c>
      <c r="J23" s="61">
        <v>68</v>
      </c>
      <c r="K23" s="64">
        <v>2</v>
      </c>
      <c r="L23" s="61">
        <v>700709987.60156298</v>
      </c>
      <c r="M23" s="61">
        <v>121459.02945121301</v>
      </c>
    </row>
    <row r="24" spans="1:13">
      <c r="A24" s="61">
        <v>57472</v>
      </c>
      <c r="B24" s="61">
        <v>18073100400</v>
      </c>
      <c r="C24" s="61">
        <v>5126976</v>
      </c>
      <c r="D24" s="61">
        <v>31228</v>
      </c>
      <c r="E24" s="64" t="s">
        <v>175</v>
      </c>
      <c r="F24" s="64" t="str">
        <f t="shared" si="0"/>
        <v>Census Tract 1004 Jasper County</v>
      </c>
      <c r="G24" s="61" t="s">
        <v>155</v>
      </c>
      <c r="H24" s="61" t="s">
        <v>176</v>
      </c>
      <c r="I24" s="61">
        <v>436</v>
      </c>
      <c r="J24" s="61">
        <v>59</v>
      </c>
      <c r="K24" s="64">
        <v>2.5</v>
      </c>
      <c r="L24" s="61">
        <v>9108235.68359375</v>
      </c>
      <c r="M24" s="61">
        <v>12834.714682105099</v>
      </c>
    </row>
    <row r="25" spans="1:13">
      <c r="A25" s="61">
        <v>73297</v>
      </c>
      <c r="B25" s="61">
        <v>18111100400</v>
      </c>
      <c r="C25" s="61">
        <v>181177953</v>
      </c>
      <c r="D25" s="61">
        <v>434893</v>
      </c>
      <c r="E25" s="64" t="s">
        <v>175</v>
      </c>
      <c r="F25" s="64" t="str">
        <f t="shared" si="0"/>
        <v>Census Tract 1004 Newton County</v>
      </c>
      <c r="G25" s="61" t="s">
        <v>155</v>
      </c>
      <c r="H25" s="61" t="s">
        <v>177</v>
      </c>
      <c r="I25" s="61">
        <v>2269</v>
      </c>
      <c r="J25" s="61">
        <v>176</v>
      </c>
      <c r="K25" s="64">
        <v>3.1</v>
      </c>
      <c r="L25" s="61">
        <v>320468704.12890601</v>
      </c>
      <c r="M25" s="61">
        <v>93178.839830023993</v>
      </c>
    </row>
    <row r="26" spans="1:13">
      <c r="A26" s="61">
        <v>73298</v>
      </c>
      <c r="B26" s="61">
        <v>18111100500</v>
      </c>
      <c r="C26" s="61">
        <v>437202798</v>
      </c>
      <c r="D26" s="61">
        <v>3674318</v>
      </c>
      <c r="E26" s="64" t="s">
        <v>178</v>
      </c>
      <c r="F26" s="64" t="str">
        <f t="shared" si="0"/>
        <v>Census Tract 1005 Newton County</v>
      </c>
      <c r="G26" s="61" t="s">
        <v>155</v>
      </c>
      <c r="H26" s="61" t="s">
        <v>177</v>
      </c>
      <c r="I26" s="61">
        <v>1266</v>
      </c>
      <c r="J26" s="61">
        <v>79</v>
      </c>
      <c r="K26" s="64">
        <v>1.9</v>
      </c>
      <c r="L26" s="61">
        <v>774935747.66015601</v>
      </c>
      <c r="M26" s="61">
        <v>136318.55677840501</v>
      </c>
    </row>
    <row r="27" spans="1:13">
      <c r="A27" s="61">
        <v>44517</v>
      </c>
      <c r="B27" s="61">
        <v>18111100600</v>
      </c>
      <c r="C27" s="61">
        <v>248569964</v>
      </c>
      <c r="D27" s="61">
        <v>240295</v>
      </c>
      <c r="E27" s="64" t="s">
        <v>179</v>
      </c>
      <c r="F27" s="64" t="str">
        <f t="shared" si="0"/>
        <v>Census Tract 1006 Newton County</v>
      </c>
      <c r="G27" s="61" t="s">
        <v>155</v>
      </c>
      <c r="H27" s="61" t="s">
        <v>177</v>
      </c>
      <c r="I27" s="61">
        <v>1093</v>
      </c>
      <c r="J27" s="61">
        <v>81</v>
      </c>
      <c r="K27" s="64">
        <v>5.2</v>
      </c>
      <c r="L27" s="61">
        <v>435142749.47656298</v>
      </c>
      <c r="M27" s="61">
        <v>116783.752165575</v>
      </c>
    </row>
    <row r="28" spans="1:13">
      <c r="A28" s="61">
        <v>44518</v>
      </c>
      <c r="B28" s="61">
        <v>18111100700</v>
      </c>
      <c r="C28" s="61">
        <v>173589113</v>
      </c>
      <c r="D28" s="61">
        <v>0</v>
      </c>
      <c r="E28" s="64" t="s">
        <v>180</v>
      </c>
      <c r="F28" s="64" t="str">
        <f t="shared" si="0"/>
        <v>Census Tract 1007 Newton County</v>
      </c>
      <c r="G28" s="61" t="s">
        <v>155</v>
      </c>
      <c r="H28" s="61" t="s">
        <v>177</v>
      </c>
      <c r="I28" s="61">
        <v>945</v>
      </c>
      <c r="J28" s="61">
        <v>81</v>
      </c>
      <c r="K28" s="64">
        <v>6.2</v>
      </c>
      <c r="L28" s="61">
        <v>303237648.32031298</v>
      </c>
      <c r="M28" s="61">
        <v>70123.4539269417</v>
      </c>
    </row>
    <row r="29" spans="1:13">
      <c r="A29" s="61">
        <v>73292</v>
      </c>
      <c r="B29" s="61">
        <v>18073100800</v>
      </c>
      <c r="C29" s="61">
        <v>328774107</v>
      </c>
      <c r="D29" s="61">
        <v>2801155</v>
      </c>
      <c r="E29" s="64" t="s">
        <v>181</v>
      </c>
      <c r="F29" s="64" t="str">
        <f t="shared" si="0"/>
        <v>Census Tract 1008 Jasper County</v>
      </c>
      <c r="G29" s="61" t="s">
        <v>155</v>
      </c>
      <c r="H29" s="61" t="s">
        <v>176</v>
      </c>
      <c r="I29" s="61">
        <v>1848</v>
      </c>
      <c r="J29" s="61">
        <v>120</v>
      </c>
      <c r="K29" s="64">
        <v>2.2999999999999998</v>
      </c>
      <c r="L29" s="61">
        <v>584778024.6875</v>
      </c>
      <c r="M29" s="61">
        <v>123189.144345284</v>
      </c>
    </row>
    <row r="30" spans="1:13">
      <c r="A30" s="61">
        <v>57473</v>
      </c>
      <c r="B30" s="61">
        <v>18073100901</v>
      </c>
      <c r="C30" s="61">
        <v>84697232</v>
      </c>
      <c r="D30" s="61">
        <v>191508</v>
      </c>
      <c r="E30" s="64" t="s">
        <v>182</v>
      </c>
      <c r="F30" s="64" t="str">
        <f t="shared" si="0"/>
        <v>Census Tract 1009.01 Jasper County</v>
      </c>
      <c r="G30" s="61" t="s">
        <v>155</v>
      </c>
      <c r="H30" s="61" t="s">
        <v>176</v>
      </c>
      <c r="I30" s="61">
        <v>1266</v>
      </c>
      <c r="J30" s="61">
        <v>111</v>
      </c>
      <c r="K30" s="64">
        <v>2.1</v>
      </c>
      <c r="L30" s="61">
        <v>150215205.51953101</v>
      </c>
      <c r="M30" s="61">
        <v>51149.233418079399</v>
      </c>
    </row>
    <row r="31" spans="1:13">
      <c r="A31" s="61">
        <v>57474</v>
      </c>
      <c r="B31" s="61">
        <v>18073100902</v>
      </c>
      <c r="C31" s="61">
        <v>77955850</v>
      </c>
      <c r="D31" s="61">
        <v>362965</v>
      </c>
      <c r="E31" s="64" t="s">
        <v>183</v>
      </c>
      <c r="F31" s="64" t="str">
        <f t="shared" si="0"/>
        <v>Census Tract 1009.02 Jasper County</v>
      </c>
      <c r="G31" s="61" t="s">
        <v>155</v>
      </c>
      <c r="H31" s="61" t="s">
        <v>176</v>
      </c>
      <c r="I31" s="61">
        <v>2794</v>
      </c>
      <c r="J31" s="61">
        <v>205</v>
      </c>
      <c r="K31" s="64">
        <v>5.3</v>
      </c>
      <c r="L31" s="61">
        <v>138516917.76171899</v>
      </c>
      <c r="M31" s="61">
        <v>54739.015680391101</v>
      </c>
    </row>
    <row r="32" spans="1:13">
      <c r="A32" s="61">
        <v>57409</v>
      </c>
      <c r="B32" s="61">
        <v>18003010100</v>
      </c>
      <c r="C32" s="61">
        <v>125689878</v>
      </c>
      <c r="D32" s="61">
        <v>155792</v>
      </c>
      <c r="E32" s="64" t="s">
        <v>184</v>
      </c>
      <c r="F32" s="64" t="str">
        <f t="shared" si="0"/>
        <v>Census Tract 101 Allen County</v>
      </c>
      <c r="G32" s="61" t="s">
        <v>155</v>
      </c>
      <c r="H32" s="61" t="s">
        <v>156</v>
      </c>
      <c r="I32" s="61">
        <v>1578</v>
      </c>
      <c r="J32" s="61">
        <v>129</v>
      </c>
      <c r="K32" s="64">
        <v>17.8</v>
      </c>
      <c r="L32" s="61">
        <v>222671525.015625</v>
      </c>
      <c r="M32" s="61">
        <v>60573.1765189621</v>
      </c>
    </row>
    <row r="33" spans="1:13">
      <c r="A33" s="61">
        <v>38900</v>
      </c>
      <c r="B33" s="61">
        <v>18005010100</v>
      </c>
      <c r="C33" s="61">
        <v>5055528</v>
      </c>
      <c r="D33" s="61">
        <v>223370</v>
      </c>
      <c r="E33" s="64" t="s">
        <v>184</v>
      </c>
      <c r="F33" s="64" t="str">
        <f t="shared" si="0"/>
        <v>Census Tract 101 Bartholomew County</v>
      </c>
      <c r="G33" s="61" t="s">
        <v>155</v>
      </c>
      <c r="H33" s="61" t="s">
        <v>185</v>
      </c>
      <c r="I33" s="61">
        <v>1916</v>
      </c>
      <c r="J33" s="61">
        <v>150</v>
      </c>
      <c r="K33" s="64">
        <v>12.1</v>
      </c>
      <c r="L33" s="61">
        <v>8441224.52734375</v>
      </c>
      <c r="M33" s="61">
        <v>17521.2990438983</v>
      </c>
    </row>
    <row r="34" spans="1:13">
      <c r="A34" s="61">
        <v>44078</v>
      </c>
      <c r="B34" s="62">
        <v>18053010100</v>
      </c>
      <c r="C34" s="63">
        <v>194636798</v>
      </c>
      <c r="D34" s="61">
        <v>866036</v>
      </c>
      <c r="E34" s="64" t="s">
        <v>184</v>
      </c>
      <c r="F34" s="64" t="str">
        <f t="shared" si="0"/>
        <v>Census Tract 101 Grant County</v>
      </c>
      <c r="G34" s="61" t="s">
        <v>155</v>
      </c>
      <c r="H34" s="61" t="s">
        <v>158</v>
      </c>
      <c r="I34" s="61">
        <v>2564</v>
      </c>
      <c r="J34" s="61">
        <v>199</v>
      </c>
      <c r="K34" s="64">
        <v>1.5</v>
      </c>
      <c r="L34" s="61">
        <v>339551737.953125</v>
      </c>
      <c r="M34" s="61">
        <v>94628.852453735701</v>
      </c>
    </row>
    <row r="35" spans="1:13">
      <c r="A35" s="61">
        <v>44183</v>
      </c>
      <c r="B35" s="62">
        <v>18067010100</v>
      </c>
      <c r="C35" s="63">
        <v>209888608</v>
      </c>
      <c r="D35" s="61">
        <v>713557</v>
      </c>
      <c r="E35" s="64" t="s">
        <v>184</v>
      </c>
      <c r="F35" s="64" t="str">
        <f t="shared" si="0"/>
        <v>Census Tract 101 Howard County</v>
      </c>
      <c r="G35" s="61" t="s">
        <v>155</v>
      </c>
      <c r="H35" s="61" t="s">
        <v>165</v>
      </c>
      <c r="I35" s="61">
        <v>2355</v>
      </c>
      <c r="J35" s="61">
        <v>190</v>
      </c>
      <c r="K35" s="64">
        <v>7.2</v>
      </c>
      <c r="L35" s="61">
        <v>364496534.41015601</v>
      </c>
      <c r="M35" s="61">
        <v>79763.724819926501</v>
      </c>
    </row>
    <row r="36" spans="1:13">
      <c r="A36" s="61">
        <v>57499</v>
      </c>
      <c r="B36" s="61">
        <v>18089010100</v>
      </c>
      <c r="C36" s="61">
        <v>5561066</v>
      </c>
      <c r="D36" s="61">
        <v>3147755</v>
      </c>
      <c r="E36" s="64" t="s">
        <v>184</v>
      </c>
      <c r="F36" s="64" t="str">
        <f t="shared" si="0"/>
        <v>Census Tract 101 Lake County</v>
      </c>
      <c r="G36" s="61" t="s">
        <v>155</v>
      </c>
      <c r="H36" s="61" t="s">
        <v>186</v>
      </c>
      <c r="I36" s="61">
        <v>2314</v>
      </c>
      <c r="J36" s="61">
        <v>152</v>
      </c>
      <c r="K36" s="64">
        <v>10.3</v>
      </c>
      <c r="L36" s="61">
        <v>9970487.5625</v>
      </c>
      <c r="M36" s="61">
        <v>13260.5696834753</v>
      </c>
    </row>
    <row r="37" spans="1:13">
      <c r="A37" s="61">
        <v>44243</v>
      </c>
      <c r="B37" s="62">
        <v>18095010100</v>
      </c>
      <c r="C37" s="63">
        <v>204875529</v>
      </c>
      <c r="D37" s="61">
        <v>33467</v>
      </c>
      <c r="E37" s="64" t="s">
        <v>184</v>
      </c>
      <c r="F37" s="64" t="str">
        <f t="shared" si="0"/>
        <v>Census Tract 101 Madison County</v>
      </c>
      <c r="G37" s="61" t="s">
        <v>155</v>
      </c>
      <c r="H37" s="61" t="s">
        <v>166</v>
      </c>
      <c r="I37" s="61">
        <v>1105</v>
      </c>
      <c r="J37" s="61">
        <v>63</v>
      </c>
      <c r="K37" s="64">
        <v>4</v>
      </c>
      <c r="L37" s="61">
        <v>353091793.91796899</v>
      </c>
      <c r="M37" s="61">
        <v>88735.370123808796</v>
      </c>
    </row>
    <row r="38" spans="1:13">
      <c r="A38" s="61">
        <v>57733</v>
      </c>
      <c r="B38" s="61">
        <v>18141010100</v>
      </c>
      <c r="C38" s="61">
        <v>1702938</v>
      </c>
      <c r="D38" s="61">
        <v>72388</v>
      </c>
      <c r="E38" s="64" t="s">
        <v>184</v>
      </c>
      <c r="F38" s="64" t="str">
        <f t="shared" si="0"/>
        <v>Census Tract 101 St. Joseph County</v>
      </c>
      <c r="G38" s="61" t="s">
        <v>155</v>
      </c>
      <c r="H38" s="61" t="s">
        <v>160</v>
      </c>
      <c r="I38" s="61">
        <v>1080</v>
      </c>
      <c r="J38" s="61">
        <v>88</v>
      </c>
      <c r="K38" s="64">
        <v>5.8</v>
      </c>
      <c r="L38" s="61">
        <v>3052888.74609375</v>
      </c>
      <c r="M38" s="61">
        <v>7815.6342700704699</v>
      </c>
    </row>
    <row r="39" spans="1:13">
      <c r="A39" s="61">
        <v>44577</v>
      </c>
      <c r="B39" s="61">
        <v>18157010100</v>
      </c>
      <c r="C39" s="61">
        <v>141283009</v>
      </c>
      <c r="D39" s="61">
        <v>3428290</v>
      </c>
      <c r="E39" s="64" t="s">
        <v>184</v>
      </c>
      <c r="F39" s="64" t="str">
        <f t="shared" si="0"/>
        <v>Census Tract 101 Tippecanoe County</v>
      </c>
      <c r="G39" s="61" t="s">
        <v>155</v>
      </c>
      <c r="H39" s="61" t="s">
        <v>161</v>
      </c>
      <c r="I39" s="61">
        <v>2287</v>
      </c>
      <c r="J39" s="61">
        <v>162</v>
      </c>
      <c r="K39" s="64">
        <v>0.1</v>
      </c>
      <c r="L39" s="61">
        <v>250669679.38281301</v>
      </c>
      <c r="M39" s="61">
        <v>68712.765757326299</v>
      </c>
    </row>
    <row r="40" spans="1:13">
      <c r="A40" s="61">
        <v>39185</v>
      </c>
      <c r="B40" s="62">
        <v>18163010100</v>
      </c>
      <c r="C40" s="63">
        <v>22634470</v>
      </c>
      <c r="D40" s="61">
        <v>362831</v>
      </c>
      <c r="E40" s="64" t="s">
        <v>184</v>
      </c>
      <c r="F40" s="64" t="str">
        <f t="shared" si="0"/>
        <v>Census Tract 101 Vanderburgh County</v>
      </c>
      <c r="G40" s="61" t="s">
        <v>155</v>
      </c>
      <c r="H40" s="61" t="s">
        <v>162</v>
      </c>
      <c r="I40" s="61">
        <v>3350</v>
      </c>
      <c r="J40" s="61">
        <v>236</v>
      </c>
      <c r="K40" s="64">
        <v>7.3</v>
      </c>
      <c r="L40" s="61">
        <v>36987430.890625</v>
      </c>
      <c r="M40" s="61">
        <v>33189.744900156198</v>
      </c>
    </row>
    <row r="41" spans="1:13">
      <c r="A41" s="61">
        <v>44618</v>
      </c>
      <c r="B41" s="61">
        <v>18167010100</v>
      </c>
      <c r="C41" s="61">
        <v>119833440</v>
      </c>
      <c r="D41" s="61">
        <v>573225</v>
      </c>
      <c r="E41" s="64" t="s">
        <v>184</v>
      </c>
      <c r="F41" s="64" t="str">
        <f t="shared" si="0"/>
        <v>Census Tract 101 Vigo County</v>
      </c>
      <c r="G41" s="61" t="s">
        <v>155</v>
      </c>
      <c r="H41" s="61" t="s">
        <v>167</v>
      </c>
      <c r="I41" s="61">
        <v>1834</v>
      </c>
      <c r="J41" s="61">
        <v>131</v>
      </c>
      <c r="K41" s="64">
        <v>4.5999999999999996</v>
      </c>
      <c r="L41" s="61">
        <v>202776137.37109399</v>
      </c>
      <c r="M41" s="61">
        <v>79866.600283997599</v>
      </c>
    </row>
    <row r="42" spans="1:13">
      <c r="A42" s="61">
        <v>44645</v>
      </c>
      <c r="B42" s="61">
        <v>18177010100</v>
      </c>
      <c r="C42" s="61">
        <v>73103203</v>
      </c>
      <c r="D42" s="61">
        <v>411239</v>
      </c>
      <c r="E42" s="64" t="s">
        <v>184</v>
      </c>
      <c r="F42" s="64" t="str">
        <f t="shared" si="0"/>
        <v>Census Tract 101 Wayne County</v>
      </c>
      <c r="G42" s="61" t="s">
        <v>155</v>
      </c>
      <c r="H42" s="61" t="s">
        <v>168</v>
      </c>
      <c r="I42" s="61">
        <v>1124</v>
      </c>
      <c r="J42" s="61">
        <v>91</v>
      </c>
      <c r="K42" s="64">
        <v>2.2000000000000002</v>
      </c>
      <c r="L42" s="61">
        <v>125028962.61718801</v>
      </c>
      <c r="M42" s="61">
        <v>66657.544665300302</v>
      </c>
    </row>
    <row r="43" spans="1:13">
      <c r="A43" s="61">
        <v>73293</v>
      </c>
      <c r="B43" s="61">
        <v>18073101000</v>
      </c>
      <c r="C43" s="61">
        <v>304117006</v>
      </c>
      <c r="D43" s="61">
        <v>544866</v>
      </c>
      <c r="E43" s="64" t="s">
        <v>187</v>
      </c>
      <c r="F43" s="64" t="str">
        <f t="shared" si="0"/>
        <v>Census Tract 1010 Jasper County</v>
      </c>
      <c r="G43" s="61" t="s">
        <v>155</v>
      </c>
      <c r="H43" s="61" t="s">
        <v>176</v>
      </c>
      <c r="I43" s="61">
        <v>1981</v>
      </c>
      <c r="J43" s="61">
        <v>162</v>
      </c>
      <c r="K43" s="64">
        <v>1.4</v>
      </c>
      <c r="L43" s="61">
        <v>536844107.00781298</v>
      </c>
      <c r="M43" s="61">
        <v>99803.592599896903</v>
      </c>
    </row>
    <row r="44" spans="1:13">
      <c r="A44" s="61">
        <v>44198</v>
      </c>
      <c r="B44" s="62">
        <v>18073101100</v>
      </c>
      <c r="C44" s="63">
        <v>132081356</v>
      </c>
      <c r="D44" s="61">
        <v>84834</v>
      </c>
      <c r="E44" s="64" t="s">
        <v>188</v>
      </c>
      <c r="F44" s="64" t="str">
        <f t="shared" si="0"/>
        <v>Census Tract 1011 Jasper County</v>
      </c>
      <c r="G44" s="61" t="s">
        <v>155</v>
      </c>
      <c r="H44" s="61" t="s">
        <v>176</v>
      </c>
      <c r="I44" s="61">
        <v>1458</v>
      </c>
      <c r="J44" s="61">
        <v>107</v>
      </c>
      <c r="K44" s="64">
        <v>3.2</v>
      </c>
      <c r="L44" s="61">
        <v>231930368</v>
      </c>
      <c r="M44" s="61">
        <v>68902.324359385093</v>
      </c>
    </row>
    <row r="45" spans="1:13">
      <c r="A45" s="61">
        <v>44199</v>
      </c>
      <c r="B45" s="62">
        <v>18073101200</v>
      </c>
      <c r="C45" s="63">
        <v>195816320</v>
      </c>
      <c r="D45" s="61">
        <v>43091</v>
      </c>
      <c r="E45" s="64" t="s">
        <v>189</v>
      </c>
      <c r="F45" s="64" t="str">
        <f t="shared" si="0"/>
        <v>Census Tract 1012 Jasper County</v>
      </c>
      <c r="G45" s="61" t="s">
        <v>155</v>
      </c>
      <c r="H45" s="61" t="s">
        <v>176</v>
      </c>
      <c r="I45" s="61">
        <v>1471</v>
      </c>
      <c r="J45" s="61">
        <v>109</v>
      </c>
      <c r="K45" s="64">
        <v>5.7</v>
      </c>
      <c r="L45" s="61">
        <v>343688227.20703101</v>
      </c>
      <c r="M45" s="61">
        <v>93413.601664183894</v>
      </c>
    </row>
    <row r="46" spans="1:13">
      <c r="A46" s="61">
        <v>44200</v>
      </c>
      <c r="B46" s="62">
        <v>18073101300</v>
      </c>
      <c r="C46" s="63">
        <v>320994906</v>
      </c>
      <c r="D46" s="61">
        <v>369007</v>
      </c>
      <c r="E46" s="64" t="s">
        <v>190</v>
      </c>
      <c r="F46" s="64" t="str">
        <f t="shared" si="0"/>
        <v>Census Tract 1013 Jasper County</v>
      </c>
      <c r="G46" s="61" t="s">
        <v>155</v>
      </c>
      <c r="H46" s="61" t="s">
        <v>176</v>
      </c>
      <c r="I46" s="61">
        <v>1279</v>
      </c>
      <c r="J46" s="61">
        <v>135</v>
      </c>
      <c r="K46" s="64">
        <v>4.2</v>
      </c>
      <c r="L46" s="61">
        <v>561848165.80468798</v>
      </c>
      <c r="M46" s="61">
        <v>122610.357580501</v>
      </c>
    </row>
    <row r="47" spans="1:13">
      <c r="A47" s="61">
        <v>38901</v>
      </c>
      <c r="B47" s="61">
        <v>18005010200</v>
      </c>
      <c r="C47" s="61">
        <v>4462061</v>
      </c>
      <c r="D47" s="61">
        <v>15444</v>
      </c>
      <c r="E47" s="64" t="s">
        <v>191</v>
      </c>
      <c r="F47" s="64" t="str">
        <f t="shared" si="0"/>
        <v>Census Tract 102 Bartholomew County</v>
      </c>
      <c r="G47" s="61" t="s">
        <v>155</v>
      </c>
      <c r="H47" s="61" t="s">
        <v>185</v>
      </c>
      <c r="I47" s="61">
        <v>1655</v>
      </c>
      <c r="J47" s="61">
        <v>108</v>
      </c>
      <c r="K47" s="64">
        <v>4.7</v>
      </c>
      <c r="L47" s="61">
        <v>7470859.6875</v>
      </c>
      <c r="M47" s="61">
        <v>12575.8416424672</v>
      </c>
    </row>
    <row r="48" spans="1:13">
      <c r="A48" s="61">
        <v>44079</v>
      </c>
      <c r="B48" s="62">
        <v>18053010200</v>
      </c>
      <c r="C48" s="63">
        <v>305729792</v>
      </c>
      <c r="D48" s="61">
        <v>44244</v>
      </c>
      <c r="E48" s="64" t="s">
        <v>191</v>
      </c>
      <c r="F48" s="64" t="str">
        <f t="shared" si="0"/>
        <v>Census Tract 102 Grant County</v>
      </c>
      <c r="G48" s="61" t="s">
        <v>155</v>
      </c>
      <c r="H48" s="61" t="s">
        <v>158</v>
      </c>
      <c r="I48" s="61">
        <v>1746</v>
      </c>
      <c r="J48" s="61">
        <v>126</v>
      </c>
      <c r="K48" s="64">
        <v>3.6</v>
      </c>
      <c r="L48" s="61">
        <v>528822711.09375</v>
      </c>
      <c r="M48" s="61">
        <v>94435.4039807175</v>
      </c>
    </row>
    <row r="49" spans="1:13">
      <c r="A49" s="61">
        <v>44184</v>
      </c>
      <c r="B49" s="62">
        <v>18067010200</v>
      </c>
      <c r="C49" s="63">
        <v>148016941</v>
      </c>
      <c r="D49" s="61">
        <v>1042108</v>
      </c>
      <c r="E49" s="64" t="s">
        <v>191</v>
      </c>
      <c r="F49" s="64" t="str">
        <f t="shared" si="0"/>
        <v>Census Tract 102 Howard County</v>
      </c>
      <c r="G49" s="61" t="s">
        <v>155</v>
      </c>
      <c r="H49" s="61" t="s">
        <v>165</v>
      </c>
      <c r="I49" s="61">
        <v>2281</v>
      </c>
      <c r="J49" s="61">
        <v>195</v>
      </c>
      <c r="K49" s="64">
        <v>2.6</v>
      </c>
      <c r="L49" s="61">
        <v>257933647.13671899</v>
      </c>
      <c r="M49" s="61">
        <v>97278.924604080094</v>
      </c>
    </row>
    <row r="50" spans="1:13">
      <c r="A50" s="61">
        <v>44244</v>
      </c>
      <c r="B50" s="62">
        <v>18095010200</v>
      </c>
      <c r="C50" s="63">
        <v>6093606</v>
      </c>
      <c r="D50" s="61">
        <v>0</v>
      </c>
      <c r="E50" s="64" t="s">
        <v>191</v>
      </c>
      <c r="F50" s="64" t="str">
        <f t="shared" si="0"/>
        <v>Census Tract 102 Madison County</v>
      </c>
      <c r="G50" s="61" t="s">
        <v>155</v>
      </c>
      <c r="H50" s="61" t="s">
        <v>166</v>
      </c>
      <c r="I50" s="61">
        <v>1976</v>
      </c>
      <c r="J50" s="61">
        <v>130</v>
      </c>
      <c r="K50" s="64">
        <v>6.2</v>
      </c>
      <c r="L50" s="61">
        <v>10482529.7695313</v>
      </c>
      <c r="M50" s="61">
        <v>13216.8407328923</v>
      </c>
    </row>
    <row r="51" spans="1:13">
      <c r="A51" s="61">
        <v>57734</v>
      </c>
      <c r="B51" s="61">
        <v>18141010200</v>
      </c>
      <c r="C51" s="61">
        <v>3406358</v>
      </c>
      <c r="D51" s="61">
        <v>113530</v>
      </c>
      <c r="E51" s="64" t="s">
        <v>191</v>
      </c>
      <c r="F51" s="64" t="str">
        <f t="shared" si="0"/>
        <v>Census Tract 102 St. Joseph County</v>
      </c>
      <c r="G51" s="61" t="s">
        <v>155</v>
      </c>
      <c r="H51" s="61" t="s">
        <v>160</v>
      </c>
      <c r="I51" s="61">
        <v>2476</v>
      </c>
      <c r="J51" s="61">
        <v>172</v>
      </c>
      <c r="K51" s="64">
        <v>13.8</v>
      </c>
      <c r="L51" s="61">
        <v>6107348.24609375</v>
      </c>
      <c r="M51" s="61">
        <v>11716.0929202036</v>
      </c>
    </row>
    <row r="52" spans="1:13">
      <c r="A52" s="61">
        <v>44646</v>
      </c>
      <c r="B52" s="61">
        <v>18177010200</v>
      </c>
      <c r="C52" s="61">
        <v>134262429</v>
      </c>
      <c r="D52" s="61">
        <v>165745</v>
      </c>
      <c r="E52" s="64" t="s">
        <v>191</v>
      </c>
      <c r="F52" s="64" t="str">
        <f t="shared" si="0"/>
        <v>Census Tract 102 Wayne County</v>
      </c>
      <c r="G52" s="61" t="s">
        <v>155</v>
      </c>
      <c r="H52" s="61" t="s">
        <v>168</v>
      </c>
      <c r="I52" s="61">
        <v>1204</v>
      </c>
      <c r="J52" s="61">
        <v>86</v>
      </c>
      <c r="K52" s="64">
        <v>6</v>
      </c>
      <c r="L52" s="61">
        <v>229060857.671875</v>
      </c>
      <c r="M52" s="61">
        <v>62523.322215193701</v>
      </c>
    </row>
    <row r="53" spans="1:13">
      <c r="A53" s="61">
        <v>57410</v>
      </c>
      <c r="B53" s="61">
        <v>18003010201</v>
      </c>
      <c r="C53" s="61">
        <v>41407749</v>
      </c>
      <c r="D53" s="61">
        <v>230377</v>
      </c>
      <c r="E53" s="64" t="s">
        <v>192</v>
      </c>
      <c r="F53" s="64" t="str">
        <f t="shared" si="0"/>
        <v>Census Tract 102.01 Allen County</v>
      </c>
      <c r="G53" s="61" t="s">
        <v>155</v>
      </c>
      <c r="H53" s="61" t="s">
        <v>156</v>
      </c>
      <c r="I53" s="61">
        <v>2460</v>
      </c>
      <c r="J53" s="61">
        <v>96</v>
      </c>
      <c r="K53" s="64">
        <v>1.5</v>
      </c>
      <c r="L53" s="61">
        <v>73675032.9921875</v>
      </c>
      <c r="M53" s="61">
        <v>38737.212515548403</v>
      </c>
    </row>
    <row r="54" spans="1:13">
      <c r="A54" s="61">
        <v>57500</v>
      </c>
      <c r="B54" s="61">
        <v>18089010201</v>
      </c>
      <c r="C54" s="61">
        <v>10461637</v>
      </c>
      <c r="D54" s="61">
        <v>2144925</v>
      </c>
      <c r="E54" s="64" t="s">
        <v>192</v>
      </c>
      <c r="F54" s="64" t="str">
        <f t="shared" si="0"/>
        <v>Census Tract 102.01 Lake County</v>
      </c>
      <c r="G54" s="61" t="s">
        <v>155</v>
      </c>
      <c r="H54" s="61" t="s">
        <v>186</v>
      </c>
      <c r="I54" s="61">
        <v>2648</v>
      </c>
      <c r="J54" s="61">
        <v>239</v>
      </c>
      <c r="K54" s="64">
        <v>17.7</v>
      </c>
      <c r="L54" s="61">
        <v>19114907.511718798</v>
      </c>
      <c r="M54" s="61">
        <v>23186.714708164101</v>
      </c>
    </row>
    <row r="55" spans="1:13">
      <c r="A55" s="61">
        <v>44578</v>
      </c>
      <c r="B55" s="61">
        <v>18157010201</v>
      </c>
      <c r="C55" s="61">
        <v>184070878</v>
      </c>
      <c r="D55" s="61">
        <v>713192</v>
      </c>
      <c r="E55" s="64" t="s">
        <v>192</v>
      </c>
      <c r="F55" s="64" t="str">
        <f t="shared" si="0"/>
        <v>Census Tract 102.01 Tippecanoe County</v>
      </c>
      <c r="G55" s="61" t="s">
        <v>155</v>
      </c>
      <c r="H55" s="61" t="s">
        <v>161</v>
      </c>
      <c r="I55" s="61">
        <v>1845</v>
      </c>
      <c r="J55" s="61">
        <v>131</v>
      </c>
      <c r="K55" s="64">
        <v>1.6</v>
      </c>
      <c r="L55" s="61">
        <v>320049434.48046899</v>
      </c>
      <c r="M55" s="61">
        <v>89207.825514117605</v>
      </c>
    </row>
    <row r="56" spans="1:13">
      <c r="A56" s="61">
        <v>39186</v>
      </c>
      <c r="B56" s="62">
        <v>18163010201</v>
      </c>
      <c r="C56" s="63">
        <v>37187734</v>
      </c>
      <c r="D56" s="61">
        <v>600297</v>
      </c>
      <c r="E56" s="64" t="s">
        <v>192</v>
      </c>
      <c r="F56" s="64" t="str">
        <f t="shared" si="0"/>
        <v>Census Tract 102.01 Vanderburgh County</v>
      </c>
      <c r="G56" s="61" t="s">
        <v>155</v>
      </c>
      <c r="H56" s="61" t="s">
        <v>162</v>
      </c>
      <c r="I56" s="61">
        <v>4366</v>
      </c>
      <c r="J56" s="61">
        <v>184</v>
      </c>
      <c r="K56" s="64">
        <v>0.6</v>
      </c>
      <c r="L56" s="61">
        <v>61008052.1015625</v>
      </c>
      <c r="M56" s="61">
        <v>47275.350246629001</v>
      </c>
    </row>
    <row r="57" spans="1:13">
      <c r="A57" s="61">
        <v>44619</v>
      </c>
      <c r="B57" s="61">
        <v>18167010201</v>
      </c>
      <c r="C57" s="61">
        <v>43637062</v>
      </c>
      <c r="D57" s="61">
        <v>461147</v>
      </c>
      <c r="E57" s="64" t="s">
        <v>192</v>
      </c>
      <c r="F57" s="64" t="str">
        <f t="shared" si="0"/>
        <v>Census Tract 102.01 Vigo County</v>
      </c>
      <c r="G57" s="61" t="s">
        <v>155</v>
      </c>
      <c r="H57" s="61" t="s">
        <v>167</v>
      </c>
      <c r="I57" s="61">
        <v>1921</v>
      </c>
      <c r="J57" s="61">
        <v>142</v>
      </c>
      <c r="K57" s="64">
        <v>1.5</v>
      </c>
      <c r="L57" s="61">
        <v>74329499.46875</v>
      </c>
      <c r="M57" s="61">
        <v>42206.456476342202</v>
      </c>
    </row>
    <row r="58" spans="1:13">
      <c r="A58" s="61">
        <v>57411</v>
      </c>
      <c r="B58" s="61">
        <v>18003010202</v>
      </c>
      <c r="C58" s="61">
        <v>47873737</v>
      </c>
      <c r="D58" s="61">
        <v>2863031</v>
      </c>
      <c r="E58" s="64" t="s">
        <v>193</v>
      </c>
      <c r="F58" s="64" t="str">
        <f t="shared" si="0"/>
        <v>Census Tract 102.02 Allen County</v>
      </c>
      <c r="G58" s="61" t="s">
        <v>155</v>
      </c>
      <c r="H58" s="61" t="s">
        <v>156</v>
      </c>
      <c r="I58" s="61">
        <v>2009</v>
      </c>
      <c r="J58" s="61">
        <v>116</v>
      </c>
      <c r="K58" s="64">
        <v>9.1</v>
      </c>
      <c r="L58" s="61">
        <v>89758994.7109375</v>
      </c>
      <c r="M58" s="61">
        <v>47085.910252268099</v>
      </c>
    </row>
    <row r="59" spans="1:13">
      <c r="A59" s="61">
        <v>39187</v>
      </c>
      <c r="B59" s="62">
        <v>18163010202</v>
      </c>
      <c r="C59" s="63">
        <v>13441993</v>
      </c>
      <c r="D59" s="61">
        <v>55371</v>
      </c>
      <c r="E59" s="64" t="s">
        <v>193</v>
      </c>
      <c r="F59" s="64" t="str">
        <f t="shared" si="0"/>
        <v>Census Tract 102.02 Vanderburgh County</v>
      </c>
      <c r="G59" s="61" t="s">
        <v>155</v>
      </c>
      <c r="H59" s="61" t="s">
        <v>162</v>
      </c>
      <c r="I59" s="61">
        <v>1289</v>
      </c>
      <c r="J59" s="61">
        <v>81</v>
      </c>
      <c r="K59" s="64">
        <v>0.5</v>
      </c>
      <c r="L59" s="61">
        <v>21755841.753906298</v>
      </c>
      <c r="M59" s="61">
        <v>21985.633460345802</v>
      </c>
    </row>
    <row r="60" spans="1:13">
      <c r="A60" s="61">
        <v>44620</v>
      </c>
      <c r="B60" s="61">
        <v>18167010202</v>
      </c>
      <c r="C60" s="61">
        <v>30085782</v>
      </c>
      <c r="D60" s="61">
        <v>423099</v>
      </c>
      <c r="E60" s="64" t="s">
        <v>193</v>
      </c>
      <c r="F60" s="64" t="str">
        <f t="shared" si="0"/>
        <v>Census Tract 102.02 Vigo County</v>
      </c>
      <c r="G60" s="61" t="s">
        <v>155</v>
      </c>
      <c r="H60" s="61" t="s">
        <v>167</v>
      </c>
      <c r="I60" s="61">
        <v>1323</v>
      </c>
      <c r="J60" s="61">
        <v>113</v>
      </c>
      <c r="K60" s="64">
        <v>5.2</v>
      </c>
      <c r="L60" s="61">
        <v>51371661.3203125</v>
      </c>
      <c r="M60" s="61">
        <v>48180.245376945597</v>
      </c>
    </row>
    <row r="61" spans="1:13">
      <c r="A61" s="61">
        <v>57501</v>
      </c>
      <c r="B61" s="61">
        <v>18089010203</v>
      </c>
      <c r="C61" s="61">
        <v>11108485</v>
      </c>
      <c r="D61" s="61">
        <v>3591662</v>
      </c>
      <c r="E61" s="64" t="s">
        <v>194</v>
      </c>
      <c r="F61" s="64" t="str">
        <f t="shared" si="0"/>
        <v>Census Tract 102.03 Lake County</v>
      </c>
      <c r="G61" s="61" t="s">
        <v>155</v>
      </c>
      <c r="H61" s="61" t="s">
        <v>186</v>
      </c>
      <c r="I61" s="61">
        <v>1059</v>
      </c>
      <c r="J61" s="61">
        <v>115</v>
      </c>
      <c r="K61" s="64">
        <v>22.6</v>
      </c>
      <c r="L61" s="61">
        <v>20262011.8359375</v>
      </c>
      <c r="M61" s="61">
        <v>22085.730493024399</v>
      </c>
    </row>
    <row r="62" spans="1:13">
      <c r="A62" s="61">
        <v>44579</v>
      </c>
      <c r="B62" s="61">
        <v>18157010203</v>
      </c>
      <c r="C62" s="61">
        <v>33142010</v>
      </c>
      <c r="D62" s="61">
        <v>373417</v>
      </c>
      <c r="E62" s="64" t="s">
        <v>194</v>
      </c>
      <c r="F62" s="64" t="str">
        <f t="shared" si="0"/>
        <v>Census Tract 102.03 Tippecanoe County</v>
      </c>
      <c r="G62" s="61" t="s">
        <v>155</v>
      </c>
      <c r="H62" s="61" t="s">
        <v>161</v>
      </c>
      <c r="I62" s="61">
        <v>3960</v>
      </c>
      <c r="J62" s="61">
        <v>268</v>
      </c>
      <c r="K62" s="64">
        <v>3.6</v>
      </c>
      <c r="L62" s="61">
        <v>58001478.644531302</v>
      </c>
      <c r="M62" s="61">
        <v>35143.688224896599</v>
      </c>
    </row>
    <row r="63" spans="1:13">
      <c r="A63" s="61">
        <v>39188</v>
      </c>
      <c r="B63" s="62">
        <v>18163010203</v>
      </c>
      <c r="C63" s="63">
        <v>15935369</v>
      </c>
      <c r="D63" s="61">
        <v>82188</v>
      </c>
      <c r="E63" s="64" t="s">
        <v>194</v>
      </c>
      <c r="F63" s="64" t="str">
        <f t="shared" si="0"/>
        <v>Census Tract 102.03 Vanderburgh County</v>
      </c>
      <c r="G63" s="61" t="s">
        <v>155</v>
      </c>
      <c r="H63" s="61" t="s">
        <v>162</v>
      </c>
      <c r="I63" s="61">
        <v>3496</v>
      </c>
      <c r="J63" s="61">
        <v>178</v>
      </c>
      <c r="K63" s="64">
        <v>1.9</v>
      </c>
      <c r="L63" s="61">
        <v>25867405.578125</v>
      </c>
      <c r="M63" s="61">
        <v>28205.841410717301</v>
      </c>
    </row>
    <row r="64" spans="1:13">
      <c r="A64" s="61">
        <v>44580</v>
      </c>
      <c r="B64" s="61">
        <v>18157010204</v>
      </c>
      <c r="C64" s="61">
        <v>18138822</v>
      </c>
      <c r="D64" s="61">
        <v>477190</v>
      </c>
      <c r="E64" s="64" t="s">
        <v>195</v>
      </c>
      <c r="F64" s="64" t="str">
        <f t="shared" si="0"/>
        <v>Census Tract 102.04 Tippecanoe County</v>
      </c>
      <c r="G64" s="61" t="s">
        <v>155</v>
      </c>
      <c r="H64" s="61" t="s">
        <v>161</v>
      </c>
      <c r="I64" s="61">
        <v>5769</v>
      </c>
      <c r="J64" s="61">
        <v>348</v>
      </c>
      <c r="K64" s="64">
        <v>6.5</v>
      </c>
      <c r="L64" s="61">
        <v>32182678.546875</v>
      </c>
      <c r="M64" s="61">
        <v>26113.8300936382</v>
      </c>
    </row>
    <row r="65" spans="1:13">
      <c r="A65" s="61">
        <v>57502</v>
      </c>
      <c r="B65" s="61">
        <v>18089010205</v>
      </c>
      <c r="C65" s="61">
        <v>15152546</v>
      </c>
      <c r="D65" s="61">
        <v>6949450</v>
      </c>
      <c r="E65" s="64" t="s">
        <v>196</v>
      </c>
      <c r="F65" s="64" t="str">
        <f t="shared" si="0"/>
        <v>Census Tract 102.05 Lake County</v>
      </c>
      <c r="G65" s="61" t="s">
        <v>155</v>
      </c>
      <c r="H65" s="61" t="s">
        <v>186</v>
      </c>
      <c r="I65" s="61">
        <v>650</v>
      </c>
      <c r="J65" s="61">
        <v>68</v>
      </c>
      <c r="K65" s="64">
        <v>40</v>
      </c>
      <c r="L65" s="61">
        <v>27268705.1328125</v>
      </c>
      <c r="M65" s="61">
        <v>36872.134845755601</v>
      </c>
    </row>
    <row r="66" spans="1:13">
      <c r="A66" s="61">
        <v>44626</v>
      </c>
      <c r="B66" s="61">
        <v>18169102200</v>
      </c>
      <c r="C66" s="61">
        <v>9153883</v>
      </c>
      <c r="D66" s="61">
        <v>204217</v>
      </c>
      <c r="E66" s="64" t="s">
        <v>197</v>
      </c>
      <c r="F66" s="64" t="str">
        <f t="shared" ref="F66:F129" si="1">E66&amp;" "&amp;H66</f>
        <v>Census Tract 1022 Wabash County</v>
      </c>
      <c r="G66" s="61" t="s">
        <v>155</v>
      </c>
      <c r="H66" s="61" t="s">
        <v>198</v>
      </c>
      <c r="I66" s="61">
        <v>2166</v>
      </c>
      <c r="J66" s="61">
        <v>196</v>
      </c>
      <c r="K66" s="64">
        <v>8.1</v>
      </c>
      <c r="L66" s="61">
        <v>16447384.1875</v>
      </c>
      <c r="M66" s="61">
        <v>25263.683025657701</v>
      </c>
    </row>
    <row r="67" spans="1:13">
      <c r="A67" s="61">
        <v>44627</v>
      </c>
      <c r="B67" s="61">
        <v>18169102300</v>
      </c>
      <c r="C67" s="61">
        <v>299843985</v>
      </c>
      <c r="D67" s="61">
        <v>2153662</v>
      </c>
      <c r="E67" s="64" t="s">
        <v>199</v>
      </c>
      <c r="F67" s="64" t="str">
        <f t="shared" si="1"/>
        <v>Census Tract 1023 Wabash County</v>
      </c>
      <c r="G67" s="61" t="s">
        <v>155</v>
      </c>
      <c r="H67" s="61" t="s">
        <v>198</v>
      </c>
      <c r="I67" s="61">
        <v>1656</v>
      </c>
      <c r="J67" s="61">
        <v>109</v>
      </c>
      <c r="K67" s="64">
        <v>0.5</v>
      </c>
      <c r="L67" s="61">
        <v>530429230.25</v>
      </c>
      <c r="M67" s="61">
        <v>131414.15160264401</v>
      </c>
    </row>
    <row r="68" spans="1:13">
      <c r="A68" s="61">
        <v>44628</v>
      </c>
      <c r="B68" s="61">
        <v>18169102400</v>
      </c>
      <c r="C68" s="61">
        <v>201146423</v>
      </c>
      <c r="D68" s="61">
        <v>1131394</v>
      </c>
      <c r="E68" s="64" t="s">
        <v>200</v>
      </c>
      <c r="F68" s="64" t="str">
        <f t="shared" si="1"/>
        <v>Census Tract 1024 Wabash County</v>
      </c>
      <c r="G68" s="61" t="s">
        <v>155</v>
      </c>
      <c r="H68" s="61" t="s">
        <v>198</v>
      </c>
      <c r="I68" s="61">
        <v>1326</v>
      </c>
      <c r="J68" s="61">
        <v>98</v>
      </c>
      <c r="K68" s="64">
        <v>3.3</v>
      </c>
      <c r="L68" s="61">
        <v>354073792.47265601</v>
      </c>
      <c r="M68" s="61">
        <v>80176.693020528997</v>
      </c>
    </row>
    <row r="69" spans="1:13">
      <c r="A69" s="61">
        <v>44629</v>
      </c>
      <c r="B69" s="61">
        <v>18169102500</v>
      </c>
      <c r="C69" s="61">
        <v>299930007</v>
      </c>
      <c r="D69" s="61">
        <v>5617881</v>
      </c>
      <c r="E69" s="64" t="s">
        <v>201</v>
      </c>
      <c r="F69" s="64" t="str">
        <f t="shared" si="1"/>
        <v>Census Tract 1025 Wabash County</v>
      </c>
      <c r="G69" s="61" t="s">
        <v>155</v>
      </c>
      <c r="H69" s="61" t="s">
        <v>198</v>
      </c>
      <c r="I69" s="61">
        <v>1548</v>
      </c>
      <c r="J69" s="61">
        <v>110</v>
      </c>
      <c r="K69" s="64">
        <v>1.3</v>
      </c>
      <c r="L69" s="61">
        <v>533839078.96875</v>
      </c>
      <c r="M69" s="61">
        <v>106993.174631692</v>
      </c>
    </row>
    <row r="70" spans="1:13">
      <c r="A70" s="61">
        <v>44630</v>
      </c>
      <c r="B70" s="61">
        <v>18169102600</v>
      </c>
      <c r="C70" s="61">
        <v>15717432</v>
      </c>
      <c r="D70" s="61">
        <v>256285</v>
      </c>
      <c r="E70" s="64" t="s">
        <v>202</v>
      </c>
      <c r="F70" s="64" t="str">
        <f t="shared" si="1"/>
        <v>Census Tract 1026 Wabash County</v>
      </c>
      <c r="G70" s="61" t="s">
        <v>155</v>
      </c>
      <c r="H70" s="61" t="s">
        <v>198</v>
      </c>
      <c r="I70" s="61">
        <v>1470</v>
      </c>
      <c r="J70" s="61">
        <v>103</v>
      </c>
      <c r="K70" s="64">
        <v>8</v>
      </c>
      <c r="L70" s="61">
        <v>27902029.9921875</v>
      </c>
      <c r="M70" s="61">
        <v>31900.250190240899</v>
      </c>
    </row>
    <row r="71" spans="1:13">
      <c r="A71" s="61">
        <v>44631</v>
      </c>
      <c r="B71" s="61">
        <v>18169102700</v>
      </c>
      <c r="C71" s="61">
        <v>4641333</v>
      </c>
      <c r="D71" s="61">
        <v>829</v>
      </c>
      <c r="E71" s="64" t="s">
        <v>203</v>
      </c>
      <c r="F71" s="64" t="str">
        <f t="shared" si="1"/>
        <v>Census Tract 1027 Wabash County</v>
      </c>
      <c r="G71" s="61" t="s">
        <v>155</v>
      </c>
      <c r="H71" s="61" t="s">
        <v>198</v>
      </c>
      <c r="I71" s="61">
        <v>1859</v>
      </c>
      <c r="J71" s="61">
        <v>116</v>
      </c>
      <c r="K71" s="64">
        <v>7.2</v>
      </c>
      <c r="L71" s="61">
        <v>8111198.6171875</v>
      </c>
      <c r="M71" s="61">
        <v>13329.618562145701</v>
      </c>
    </row>
    <row r="72" spans="1:13">
      <c r="A72" s="61">
        <v>44632</v>
      </c>
      <c r="B72" s="61">
        <v>18169102800</v>
      </c>
      <c r="C72" s="61">
        <v>8745139</v>
      </c>
      <c r="D72" s="61">
        <v>205291</v>
      </c>
      <c r="E72" s="64" t="s">
        <v>204</v>
      </c>
      <c r="F72" s="64" t="str">
        <f t="shared" si="1"/>
        <v>Census Tract 1028 Wabash County</v>
      </c>
      <c r="G72" s="61" t="s">
        <v>155</v>
      </c>
      <c r="H72" s="61" t="s">
        <v>198</v>
      </c>
      <c r="I72" s="61">
        <v>1452</v>
      </c>
      <c r="J72" s="61">
        <v>88</v>
      </c>
      <c r="K72" s="64">
        <v>8</v>
      </c>
      <c r="L72" s="61">
        <v>15627452.4335938</v>
      </c>
      <c r="M72" s="61">
        <v>18743.908549604999</v>
      </c>
    </row>
    <row r="73" spans="1:13">
      <c r="A73" s="61">
        <v>44633</v>
      </c>
      <c r="B73" s="61">
        <v>18169102900</v>
      </c>
      <c r="C73" s="61">
        <v>229289887</v>
      </c>
      <c r="D73" s="61">
        <v>12284556</v>
      </c>
      <c r="E73" s="64" t="s">
        <v>205</v>
      </c>
      <c r="F73" s="64" t="str">
        <f t="shared" si="1"/>
        <v>Census Tract 1029 Wabash County</v>
      </c>
      <c r="G73" s="61" t="s">
        <v>155</v>
      </c>
      <c r="H73" s="61" t="s">
        <v>198</v>
      </c>
      <c r="I73" s="61">
        <v>1385</v>
      </c>
      <c r="J73" s="61">
        <v>121</v>
      </c>
      <c r="K73" s="64">
        <v>3.2</v>
      </c>
      <c r="L73" s="61">
        <v>420771955.14843798</v>
      </c>
      <c r="M73" s="61">
        <v>102366.44031993501</v>
      </c>
    </row>
    <row r="74" spans="1:13">
      <c r="A74" s="61">
        <v>38902</v>
      </c>
      <c r="B74" s="61">
        <v>18005010300</v>
      </c>
      <c r="C74" s="61">
        <v>4747718</v>
      </c>
      <c r="D74" s="61">
        <v>0</v>
      </c>
      <c r="E74" s="64" t="s">
        <v>206</v>
      </c>
      <c r="F74" s="64" t="str">
        <f t="shared" si="1"/>
        <v>Census Tract 103 Bartholomew County</v>
      </c>
      <c r="G74" s="61" t="s">
        <v>155</v>
      </c>
      <c r="H74" s="61" t="s">
        <v>185</v>
      </c>
      <c r="I74" s="61">
        <v>1242</v>
      </c>
      <c r="J74" s="61">
        <v>67</v>
      </c>
      <c r="K74" s="64">
        <v>1.6</v>
      </c>
      <c r="L74" s="61">
        <v>7926693.79296875</v>
      </c>
      <c r="M74" s="61">
        <v>14360.586047099699</v>
      </c>
    </row>
    <row r="75" spans="1:13">
      <c r="A75" s="61">
        <v>44080</v>
      </c>
      <c r="B75" s="62">
        <v>18053010300</v>
      </c>
      <c r="C75" s="63">
        <v>72851280</v>
      </c>
      <c r="D75" s="61">
        <v>151322</v>
      </c>
      <c r="E75" s="64" t="s">
        <v>206</v>
      </c>
      <c r="F75" s="64" t="str">
        <f t="shared" si="1"/>
        <v>Census Tract 103 Grant County</v>
      </c>
      <c r="G75" s="61" t="s">
        <v>155</v>
      </c>
      <c r="H75" s="61" t="s">
        <v>158</v>
      </c>
      <c r="I75" s="61">
        <v>1573</v>
      </c>
      <c r="J75" s="61">
        <v>122</v>
      </c>
      <c r="K75" s="64">
        <v>1.3</v>
      </c>
      <c r="L75" s="61">
        <v>126059059.91406301</v>
      </c>
      <c r="M75" s="61">
        <v>50025.855232568698</v>
      </c>
    </row>
    <row r="76" spans="1:13">
      <c r="A76" s="61">
        <v>44185</v>
      </c>
      <c r="B76" s="62">
        <v>18067010300</v>
      </c>
      <c r="C76" s="63">
        <v>62642265</v>
      </c>
      <c r="D76" s="61">
        <v>0</v>
      </c>
      <c r="E76" s="64" t="s">
        <v>206</v>
      </c>
      <c r="F76" s="64" t="str">
        <f t="shared" si="1"/>
        <v>Census Tract 103 Howard County</v>
      </c>
      <c r="G76" s="61" t="s">
        <v>155</v>
      </c>
      <c r="H76" s="61" t="s">
        <v>165</v>
      </c>
      <c r="I76" s="61">
        <v>1684</v>
      </c>
      <c r="J76" s="61">
        <v>103</v>
      </c>
      <c r="K76" s="64">
        <v>7.8</v>
      </c>
      <c r="L76" s="61">
        <v>108535956.90625</v>
      </c>
      <c r="M76" s="61">
        <v>50175.419868501704</v>
      </c>
    </row>
    <row r="77" spans="1:13">
      <c r="A77" s="61">
        <v>44245</v>
      </c>
      <c r="B77" s="62">
        <v>18095010300</v>
      </c>
      <c r="C77" s="63">
        <v>4361669</v>
      </c>
      <c r="D77" s="61">
        <v>0</v>
      </c>
      <c r="E77" s="64" t="s">
        <v>206</v>
      </c>
      <c r="F77" s="64" t="str">
        <f t="shared" si="1"/>
        <v>Census Tract 103 Madison County</v>
      </c>
      <c r="G77" s="61" t="s">
        <v>155</v>
      </c>
      <c r="H77" s="61" t="s">
        <v>166</v>
      </c>
      <c r="I77" s="61">
        <v>1155</v>
      </c>
      <c r="J77" s="61">
        <v>108</v>
      </c>
      <c r="K77" s="64">
        <v>4</v>
      </c>
      <c r="L77" s="61">
        <v>7500017.12890625</v>
      </c>
      <c r="M77" s="61">
        <v>12543.509840496999</v>
      </c>
    </row>
    <row r="78" spans="1:13">
      <c r="A78" s="61">
        <v>57735</v>
      </c>
      <c r="B78" s="61">
        <v>18141010300</v>
      </c>
      <c r="C78" s="61">
        <v>4119717</v>
      </c>
      <c r="D78" s="61">
        <v>49668</v>
      </c>
      <c r="E78" s="64" t="s">
        <v>206</v>
      </c>
      <c r="F78" s="64" t="str">
        <f t="shared" si="1"/>
        <v>Census Tract 103 St. Joseph County</v>
      </c>
      <c r="G78" s="61" t="s">
        <v>155</v>
      </c>
      <c r="H78" s="61" t="s">
        <v>160</v>
      </c>
      <c r="I78" s="61">
        <v>2296</v>
      </c>
      <c r="J78" s="61">
        <v>161</v>
      </c>
      <c r="K78" s="64">
        <v>8.3000000000000007</v>
      </c>
      <c r="L78" s="61">
        <v>7380795.64453125</v>
      </c>
      <c r="M78" s="61">
        <v>13984.358872221899</v>
      </c>
    </row>
    <row r="79" spans="1:13">
      <c r="A79" s="61">
        <v>44581</v>
      </c>
      <c r="B79" s="61">
        <v>18157010300</v>
      </c>
      <c r="C79" s="61">
        <v>1377817</v>
      </c>
      <c r="D79" s="61">
        <v>0</v>
      </c>
      <c r="E79" s="64" t="s">
        <v>206</v>
      </c>
      <c r="F79" s="64" t="str">
        <f t="shared" si="1"/>
        <v>Census Tract 103 Tippecanoe County</v>
      </c>
      <c r="G79" s="61" t="s">
        <v>155</v>
      </c>
      <c r="H79" s="61" t="s">
        <v>161</v>
      </c>
      <c r="I79" s="61">
        <v>181</v>
      </c>
      <c r="J79" s="61">
        <v>43</v>
      </c>
      <c r="K79" s="64">
        <v>31.5</v>
      </c>
      <c r="L79" s="61">
        <v>2380839.4296875</v>
      </c>
      <c r="M79" s="61">
        <v>6808.15041156391</v>
      </c>
    </row>
    <row r="80" spans="1:13">
      <c r="A80" s="61">
        <v>44621</v>
      </c>
      <c r="B80" s="61">
        <v>18167010300</v>
      </c>
      <c r="C80" s="61">
        <v>115075259</v>
      </c>
      <c r="D80" s="61">
        <v>2560318</v>
      </c>
      <c r="E80" s="64" t="s">
        <v>206</v>
      </c>
      <c r="F80" s="64" t="str">
        <f t="shared" si="1"/>
        <v>Census Tract 103 Vigo County</v>
      </c>
      <c r="G80" s="61" t="s">
        <v>155</v>
      </c>
      <c r="H80" s="61" t="s">
        <v>167</v>
      </c>
      <c r="I80" s="61">
        <v>1453</v>
      </c>
      <c r="J80" s="61">
        <v>128</v>
      </c>
      <c r="K80" s="64">
        <v>10.199999999999999</v>
      </c>
      <c r="L80" s="61">
        <v>198166710.50781301</v>
      </c>
      <c r="M80" s="61">
        <v>69788.805004032198</v>
      </c>
    </row>
    <row r="81" spans="1:13">
      <c r="A81" s="61">
        <v>44647</v>
      </c>
      <c r="B81" s="61">
        <v>18177010300</v>
      </c>
      <c r="C81" s="61">
        <v>193236653</v>
      </c>
      <c r="D81" s="61">
        <v>480289</v>
      </c>
      <c r="E81" s="64" t="s">
        <v>206</v>
      </c>
      <c r="F81" s="64" t="str">
        <f t="shared" si="1"/>
        <v>Census Tract 103 Wayne County</v>
      </c>
      <c r="G81" s="61" t="s">
        <v>155</v>
      </c>
      <c r="H81" s="61" t="s">
        <v>168</v>
      </c>
      <c r="I81" s="61">
        <v>1187</v>
      </c>
      <c r="J81" s="61">
        <v>104</v>
      </c>
      <c r="K81" s="64">
        <v>14</v>
      </c>
      <c r="L81" s="61">
        <v>330098899.84375</v>
      </c>
      <c r="M81" s="61">
        <v>89840.409545707298</v>
      </c>
    </row>
    <row r="82" spans="1:13">
      <c r="A82" s="61">
        <v>57503</v>
      </c>
      <c r="B82" s="61">
        <v>18089010302</v>
      </c>
      <c r="C82" s="61">
        <v>6096020</v>
      </c>
      <c r="D82" s="61">
        <v>0</v>
      </c>
      <c r="E82" s="64" t="s">
        <v>207</v>
      </c>
      <c r="F82" s="64" t="str">
        <f t="shared" si="1"/>
        <v>Census Tract 103.02 Lake County</v>
      </c>
      <c r="G82" s="61" t="s">
        <v>155</v>
      </c>
      <c r="H82" s="61" t="s">
        <v>186</v>
      </c>
      <c r="I82" s="61">
        <v>1448</v>
      </c>
      <c r="J82" s="61">
        <v>126</v>
      </c>
      <c r="K82" s="64">
        <v>13.3</v>
      </c>
      <c r="L82" s="61">
        <v>10906485.3007813</v>
      </c>
      <c r="M82" s="61">
        <v>13989.597149054</v>
      </c>
    </row>
    <row r="83" spans="1:13">
      <c r="A83" s="61">
        <v>57412</v>
      </c>
      <c r="B83" s="61">
        <v>18003010304</v>
      </c>
      <c r="C83" s="61">
        <v>11189225</v>
      </c>
      <c r="D83" s="61">
        <v>24830</v>
      </c>
      <c r="E83" s="64" t="s">
        <v>208</v>
      </c>
      <c r="F83" s="64" t="str">
        <f t="shared" si="1"/>
        <v>Census Tract 103.04 Allen County</v>
      </c>
      <c r="G83" s="61" t="s">
        <v>155</v>
      </c>
      <c r="H83" s="61" t="s">
        <v>156</v>
      </c>
      <c r="I83" s="61">
        <v>2907</v>
      </c>
      <c r="J83" s="61">
        <v>138</v>
      </c>
      <c r="K83" s="64">
        <v>1.6</v>
      </c>
      <c r="L83" s="61">
        <v>19819861.8671875</v>
      </c>
      <c r="M83" s="61">
        <v>18802.1058129017</v>
      </c>
    </row>
    <row r="84" spans="1:13">
      <c r="A84" s="61">
        <v>57504</v>
      </c>
      <c r="B84" s="61">
        <v>18089010304</v>
      </c>
      <c r="C84" s="61">
        <v>15297554</v>
      </c>
      <c r="D84" s="61">
        <v>3511106</v>
      </c>
      <c r="E84" s="64" t="s">
        <v>208</v>
      </c>
      <c r="F84" s="64" t="str">
        <f t="shared" si="1"/>
        <v>Census Tract 103.04 Lake County</v>
      </c>
      <c r="G84" s="61" t="s">
        <v>155</v>
      </c>
      <c r="H84" s="61" t="s">
        <v>186</v>
      </c>
      <c r="I84" s="61">
        <v>1197</v>
      </c>
      <c r="J84" s="61">
        <v>155</v>
      </c>
      <c r="K84" s="64">
        <v>8.6</v>
      </c>
      <c r="L84" s="61">
        <v>28103587.015625</v>
      </c>
      <c r="M84" s="61">
        <v>23464.553383455699</v>
      </c>
    </row>
    <row r="85" spans="1:13">
      <c r="A85" s="61">
        <v>57413</v>
      </c>
      <c r="B85" s="61">
        <v>18003010305</v>
      </c>
      <c r="C85" s="61">
        <v>34443291</v>
      </c>
      <c r="D85" s="61">
        <v>157826</v>
      </c>
      <c r="E85" s="64" t="s">
        <v>209</v>
      </c>
      <c r="F85" s="64" t="str">
        <f t="shared" si="1"/>
        <v>Census Tract 103.05 Allen County</v>
      </c>
      <c r="G85" s="61" t="s">
        <v>155</v>
      </c>
      <c r="H85" s="61" t="s">
        <v>156</v>
      </c>
      <c r="I85" s="61">
        <v>1940</v>
      </c>
      <c r="J85" s="61">
        <v>133</v>
      </c>
      <c r="K85" s="64">
        <v>0.8</v>
      </c>
      <c r="L85" s="61">
        <v>61234796.191406302</v>
      </c>
      <c r="M85" s="61">
        <v>32017.9740308285</v>
      </c>
    </row>
    <row r="86" spans="1:13">
      <c r="A86" s="61">
        <v>57414</v>
      </c>
      <c r="B86" s="61">
        <v>18003010306</v>
      </c>
      <c r="C86" s="61">
        <v>31603996</v>
      </c>
      <c r="D86" s="61">
        <v>95277</v>
      </c>
      <c r="E86" s="64" t="s">
        <v>210</v>
      </c>
      <c r="F86" s="64" t="str">
        <f t="shared" si="1"/>
        <v>Census Tract 103.06 Allen County</v>
      </c>
      <c r="G86" s="61" t="s">
        <v>155</v>
      </c>
      <c r="H86" s="61" t="s">
        <v>156</v>
      </c>
      <c r="I86" s="61">
        <v>1891</v>
      </c>
      <c r="J86" s="61">
        <v>130</v>
      </c>
      <c r="K86" s="64">
        <v>1</v>
      </c>
      <c r="L86" s="61">
        <v>56102826.300781302</v>
      </c>
      <c r="M86" s="61">
        <v>32095.060137435201</v>
      </c>
    </row>
    <row r="87" spans="1:13">
      <c r="A87" s="61">
        <v>57415</v>
      </c>
      <c r="B87" s="61">
        <v>18003010307</v>
      </c>
      <c r="C87" s="61">
        <v>5852603</v>
      </c>
      <c r="D87" s="61">
        <v>23944</v>
      </c>
      <c r="E87" s="64" t="s">
        <v>211</v>
      </c>
      <c r="F87" s="64" t="str">
        <f t="shared" si="1"/>
        <v>Census Tract 103.07 Allen County</v>
      </c>
      <c r="G87" s="61" t="s">
        <v>155</v>
      </c>
      <c r="H87" s="61" t="s">
        <v>156</v>
      </c>
      <c r="I87" s="61">
        <v>1770</v>
      </c>
      <c r="J87" s="61">
        <v>152</v>
      </c>
      <c r="K87" s="64">
        <v>0.6</v>
      </c>
      <c r="L87" s="61">
        <v>10386831.0039063</v>
      </c>
      <c r="M87" s="61">
        <v>13314.103917997199</v>
      </c>
    </row>
    <row r="88" spans="1:13">
      <c r="A88" s="61">
        <v>57416</v>
      </c>
      <c r="B88" s="61">
        <v>18003010308</v>
      </c>
      <c r="C88" s="61">
        <v>8880378</v>
      </c>
      <c r="D88" s="61">
        <v>0</v>
      </c>
      <c r="E88" s="64" t="s">
        <v>212</v>
      </c>
      <c r="F88" s="64" t="str">
        <f t="shared" si="1"/>
        <v>Census Tract 103.08 Allen County</v>
      </c>
      <c r="G88" s="61" t="s">
        <v>155</v>
      </c>
      <c r="H88" s="61" t="s">
        <v>156</v>
      </c>
      <c r="I88" s="61">
        <v>2297</v>
      </c>
      <c r="J88" s="61">
        <v>87</v>
      </c>
      <c r="K88" s="64">
        <v>0.4</v>
      </c>
      <c r="L88" s="61">
        <v>15696420.9648438</v>
      </c>
      <c r="M88" s="61">
        <v>16657.243788672899</v>
      </c>
    </row>
    <row r="89" spans="1:13">
      <c r="A89" s="61">
        <v>57417</v>
      </c>
      <c r="B89" s="61">
        <v>18003010400</v>
      </c>
      <c r="C89" s="61">
        <v>94534160</v>
      </c>
      <c r="D89" s="61">
        <v>138883</v>
      </c>
      <c r="E89" s="64" t="s">
        <v>213</v>
      </c>
      <c r="F89" s="64" t="str">
        <f t="shared" si="1"/>
        <v>Census Tract 104 Allen County</v>
      </c>
      <c r="G89" s="61" t="s">
        <v>155</v>
      </c>
      <c r="H89" s="61" t="s">
        <v>156</v>
      </c>
      <c r="I89" s="61">
        <v>1329</v>
      </c>
      <c r="J89" s="61">
        <v>74</v>
      </c>
      <c r="K89" s="64">
        <v>1.9</v>
      </c>
      <c r="L89" s="61">
        <v>167485805.76953101</v>
      </c>
      <c r="M89" s="61">
        <v>51691.695253092599</v>
      </c>
    </row>
    <row r="90" spans="1:13">
      <c r="A90" s="61">
        <v>38903</v>
      </c>
      <c r="B90" s="61">
        <v>18005010400</v>
      </c>
      <c r="C90" s="61">
        <v>12211944</v>
      </c>
      <c r="D90" s="61">
        <v>0</v>
      </c>
      <c r="E90" s="64" t="s">
        <v>213</v>
      </c>
      <c r="F90" s="64" t="str">
        <f t="shared" si="1"/>
        <v>Census Tract 104 Bartholomew County</v>
      </c>
      <c r="G90" s="61" t="s">
        <v>155</v>
      </c>
      <c r="H90" s="61" t="s">
        <v>185</v>
      </c>
      <c r="I90" s="61">
        <v>2201</v>
      </c>
      <c r="J90" s="61">
        <v>144</v>
      </c>
      <c r="K90" s="64">
        <v>4.2</v>
      </c>
      <c r="L90" s="61">
        <v>20393324.277343798</v>
      </c>
      <c r="M90" s="61">
        <v>22142.523348082701</v>
      </c>
    </row>
    <row r="91" spans="1:13">
      <c r="A91" s="61">
        <v>44081</v>
      </c>
      <c r="B91" s="62">
        <v>18053010400</v>
      </c>
      <c r="C91" s="63">
        <v>36631973</v>
      </c>
      <c r="D91" s="61">
        <v>0</v>
      </c>
      <c r="E91" s="64" t="s">
        <v>213</v>
      </c>
      <c r="F91" s="64" t="str">
        <f t="shared" si="1"/>
        <v>Census Tract 104 Grant County</v>
      </c>
      <c r="G91" s="61" t="s">
        <v>155</v>
      </c>
      <c r="H91" s="61" t="s">
        <v>158</v>
      </c>
      <c r="I91" s="61">
        <v>1165</v>
      </c>
      <c r="J91" s="61">
        <v>138</v>
      </c>
      <c r="K91" s="64">
        <v>3.5</v>
      </c>
      <c r="L91" s="61">
        <v>63347756.550781302</v>
      </c>
      <c r="M91" s="61">
        <v>35195.668227709699</v>
      </c>
    </row>
    <row r="92" spans="1:13">
      <c r="A92" s="61">
        <v>44186</v>
      </c>
      <c r="B92" s="62">
        <v>18067010400</v>
      </c>
      <c r="C92" s="63">
        <v>165069223</v>
      </c>
      <c r="D92" s="61">
        <v>94767</v>
      </c>
      <c r="E92" s="64" t="s">
        <v>213</v>
      </c>
      <c r="F92" s="64" t="str">
        <f t="shared" si="1"/>
        <v>Census Tract 104 Howard County</v>
      </c>
      <c r="G92" s="61" t="s">
        <v>155</v>
      </c>
      <c r="H92" s="61" t="s">
        <v>165</v>
      </c>
      <c r="I92" s="61">
        <v>1290</v>
      </c>
      <c r="J92" s="61">
        <v>98</v>
      </c>
      <c r="K92" s="64">
        <v>0.5</v>
      </c>
      <c r="L92" s="61">
        <v>285973298.33593798</v>
      </c>
      <c r="M92" s="61">
        <v>77008.535129565396</v>
      </c>
    </row>
    <row r="93" spans="1:13">
      <c r="A93" s="61">
        <v>57505</v>
      </c>
      <c r="B93" s="61">
        <v>18089010400</v>
      </c>
      <c r="C93" s="61">
        <v>1174449</v>
      </c>
      <c r="D93" s="61">
        <v>0</v>
      </c>
      <c r="E93" s="64" t="s">
        <v>213</v>
      </c>
      <c r="F93" s="64" t="str">
        <f t="shared" si="1"/>
        <v>Census Tract 104 Lake County</v>
      </c>
      <c r="G93" s="61" t="s">
        <v>155</v>
      </c>
      <c r="H93" s="61" t="s">
        <v>186</v>
      </c>
      <c r="I93" s="61">
        <v>1339</v>
      </c>
      <c r="J93" s="61">
        <v>115</v>
      </c>
      <c r="K93" s="64">
        <v>21.2</v>
      </c>
      <c r="L93" s="61">
        <v>2102064.828125</v>
      </c>
      <c r="M93" s="61">
        <v>5826.0015733439104</v>
      </c>
    </row>
    <row r="94" spans="1:13">
      <c r="A94" s="61">
        <v>44246</v>
      </c>
      <c r="B94" s="62">
        <v>18095010400</v>
      </c>
      <c r="C94" s="63">
        <v>95186970</v>
      </c>
      <c r="D94" s="61">
        <v>143830</v>
      </c>
      <c r="E94" s="64" t="s">
        <v>213</v>
      </c>
      <c r="F94" s="64" t="str">
        <f t="shared" si="1"/>
        <v>Census Tract 104 Madison County</v>
      </c>
      <c r="G94" s="61" t="s">
        <v>155</v>
      </c>
      <c r="H94" s="61" t="s">
        <v>166</v>
      </c>
      <c r="I94" s="61">
        <v>1251</v>
      </c>
      <c r="J94" s="61">
        <v>115</v>
      </c>
      <c r="K94" s="64">
        <v>4.2</v>
      </c>
      <c r="L94" s="61">
        <v>163814339.21093801</v>
      </c>
      <c r="M94" s="61">
        <v>69855.921669307907</v>
      </c>
    </row>
    <row r="95" spans="1:13">
      <c r="A95" s="61">
        <v>57736</v>
      </c>
      <c r="B95" s="61">
        <v>18141010400</v>
      </c>
      <c r="C95" s="61">
        <v>3055392</v>
      </c>
      <c r="D95" s="61">
        <v>49428</v>
      </c>
      <c r="E95" s="64" t="s">
        <v>213</v>
      </c>
      <c r="F95" s="64" t="str">
        <f t="shared" si="1"/>
        <v>Census Tract 104 St. Joseph County</v>
      </c>
      <c r="G95" s="61" t="s">
        <v>155</v>
      </c>
      <c r="H95" s="61" t="s">
        <v>160</v>
      </c>
      <c r="I95" s="61">
        <v>1411</v>
      </c>
      <c r="J95" s="61">
        <v>71</v>
      </c>
      <c r="K95" s="64">
        <v>7</v>
      </c>
      <c r="L95" s="61">
        <v>5464777.66015625</v>
      </c>
      <c r="M95" s="61">
        <v>10809.019444421599</v>
      </c>
    </row>
    <row r="96" spans="1:13">
      <c r="A96" s="61">
        <v>44582</v>
      </c>
      <c r="B96" s="61">
        <v>18157010400</v>
      </c>
      <c r="C96" s="61">
        <v>771959</v>
      </c>
      <c r="D96" s="61">
        <v>0</v>
      </c>
      <c r="E96" s="64" t="s">
        <v>213</v>
      </c>
      <c r="F96" s="64" t="str">
        <f t="shared" si="1"/>
        <v>Census Tract 104 Tippecanoe County</v>
      </c>
      <c r="G96" s="61" t="s">
        <v>155</v>
      </c>
      <c r="H96" s="61" t="s">
        <v>161</v>
      </c>
      <c r="I96" s="61">
        <v>0</v>
      </c>
      <c r="J96" s="61">
        <v>17</v>
      </c>
      <c r="L96" s="61">
        <v>1333643.3828125</v>
      </c>
      <c r="M96" s="61">
        <v>4760.4042576573001</v>
      </c>
    </row>
    <row r="97" spans="1:13">
      <c r="A97" s="61">
        <v>73047</v>
      </c>
      <c r="B97" s="61">
        <v>18167010400</v>
      </c>
      <c r="C97" s="61">
        <v>94144954</v>
      </c>
      <c r="D97" s="61">
        <v>2580339</v>
      </c>
      <c r="E97" s="64" t="s">
        <v>213</v>
      </c>
      <c r="F97" s="64" t="str">
        <f t="shared" si="1"/>
        <v>Census Tract 104 Vigo County</v>
      </c>
      <c r="G97" s="61" t="s">
        <v>155</v>
      </c>
      <c r="H97" s="61" t="s">
        <v>167</v>
      </c>
      <c r="I97" s="61">
        <v>1435</v>
      </c>
      <c r="J97" s="61">
        <v>110</v>
      </c>
      <c r="K97" s="64">
        <v>0</v>
      </c>
      <c r="L97" s="61">
        <v>162290666.08984399</v>
      </c>
      <c r="M97" s="61">
        <v>82881.657387656494</v>
      </c>
    </row>
    <row r="98" spans="1:13">
      <c r="A98" s="61">
        <v>44648</v>
      </c>
      <c r="B98" s="61">
        <v>18177010400</v>
      </c>
      <c r="C98" s="61">
        <v>71503998</v>
      </c>
      <c r="D98" s="61">
        <v>127159</v>
      </c>
      <c r="E98" s="64" t="s">
        <v>213</v>
      </c>
      <c r="F98" s="64" t="str">
        <f t="shared" si="1"/>
        <v>Census Tract 104 Wayne County</v>
      </c>
      <c r="G98" s="61" t="s">
        <v>155</v>
      </c>
      <c r="H98" s="61" t="s">
        <v>168</v>
      </c>
      <c r="I98" s="61">
        <v>1276</v>
      </c>
      <c r="J98" s="61">
        <v>64</v>
      </c>
      <c r="K98" s="64">
        <v>7.9</v>
      </c>
      <c r="L98" s="61">
        <v>121899037.269531</v>
      </c>
      <c r="M98" s="61">
        <v>45813.157745678604</v>
      </c>
    </row>
    <row r="99" spans="1:13">
      <c r="A99" s="61">
        <v>39189</v>
      </c>
      <c r="B99" s="62">
        <v>18163010403</v>
      </c>
      <c r="C99" s="63">
        <v>104003845</v>
      </c>
      <c r="D99" s="61">
        <v>2381166</v>
      </c>
      <c r="E99" s="64" t="s">
        <v>214</v>
      </c>
      <c r="F99" s="64" t="str">
        <f t="shared" si="1"/>
        <v>Census Tract 104.03 Vanderburgh County</v>
      </c>
      <c r="G99" s="61" t="s">
        <v>155</v>
      </c>
      <c r="H99" s="61" t="s">
        <v>162</v>
      </c>
      <c r="I99" s="61">
        <v>1974</v>
      </c>
      <c r="J99" s="61">
        <v>142</v>
      </c>
      <c r="K99" s="64">
        <v>10.4</v>
      </c>
      <c r="L99" s="61">
        <v>168511137.90625</v>
      </c>
      <c r="M99" s="61">
        <v>95040.945597633705</v>
      </c>
    </row>
    <row r="100" spans="1:13">
      <c r="A100" s="61">
        <v>39190</v>
      </c>
      <c r="B100" s="62">
        <v>18163010404</v>
      </c>
      <c r="C100" s="63">
        <v>27995886</v>
      </c>
      <c r="D100" s="61">
        <v>297610</v>
      </c>
      <c r="E100" s="64" t="s">
        <v>215</v>
      </c>
      <c r="F100" s="64" t="str">
        <f t="shared" si="1"/>
        <v>Census Tract 104.04 Vanderburgh County</v>
      </c>
      <c r="G100" s="61" t="s">
        <v>155</v>
      </c>
      <c r="H100" s="61" t="s">
        <v>162</v>
      </c>
      <c r="I100" s="61">
        <v>2827</v>
      </c>
      <c r="J100" s="61">
        <v>162</v>
      </c>
      <c r="K100" s="64">
        <v>1.3</v>
      </c>
      <c r="L100" s="61">
        <v>45625654.605468802</v>
      </c>
      <c r="M100" s="61">
        <v>34233.894371306502</v>
      </c>
    </row>
    <row r="101" spans="1:13">
      <c r="A101" s="61">
        <v>73280</v>
      </c>
      <c r="B101" s="61">
        <v>18003010500</v>
      </c>
      <c r="C101" s="61">
        <v>92548968</v>
      </c>
      <c r="D101" s="61">
        <v>225731</v>
      </c>
      <c r="E101" s="64" t="s">
        <v>216</v>
      </c>
      <c r="F101" s="64" t="str">
        <f t="shared" si="1"/>
        <v>Census Tract 105 Allen County</v>
      </c>
      <c r="G101" s="61" t="s">
        <v>155</v>
      </c>
      <c r="H101" s="61" t="s">
        <v>156</v>
      </c>
      <c r="I101" s="61">
        <v>1065</v>
      </c>
      <c r="J101" s="61">
        <v>87</v>
      </c>
      <c r="K101" s="64">
        <v>0.6</v>
      </c>
      <c r="L101" s="61">
        <v>163696648.17968801</v>
      </c>
      <c r="M101" s="61">
        <v>51231.461032757899</v>
      </c>
    </row>
    <row r="102" spans="1:13">
      <c r="A102" s="61">
        <v>38904</v>
      </c>
      <c r="B102" s="61">
        <v>18005010500</v>
      </c>
      <c r="C102" s="61">
        <v>5167190</v>
      </c>
      <c r="D102" s="61">
        <v>41801</v>
      </c>
      <c r="E102" s="64" t="s">
        <v>216</v>
      </c>
      <c r="F102" s="64" t="str">
        <f t="shared" si="1"/>
        <v>Census Tract 105 Bartholomew County</v>
      </c>
      <c r="G102" s="61" t="s">
        <v>155</v>
      </c>
      <c r="H102" s="61" t="s">
        <v>185</v>
      </c>
      <c r="I102" s="61">
        <v>2221</v>
      </c>
      <c r="J102" s="61">
        <v>101</v>
      </c>
      <c r="K102" s="64">
        <v>2.7</v>
      </c>
      <c r="L102" s="61">
        <v>8693530.9921875</v>
      </c>
      <c r="M102" s="61">
        <v>15701.3040126493</v>
      </c>
    </row>
    <row r="103" spans="1:13">
      <c r="A103" s="61">
        <v>44082</v>
      </c>
      <c r="B103" s="62">
        <v>18053010500</v>
      </c>
      <c r="C103" s="63">
        <v>6175328</v>
      </c>
      <c r="D103" s="61">
        <v>0</v>
      </c>
      <c r="E103" s="64" t="s">
        <v>216</v>
      </c>
      <c r="F103" s="64" t="str">
        <f t="shared" si="1"/>
        <v>Census Tract 105 Grant County</v>
      </c>
      <c r="G103" s="61" t="s">
        <v>155</v>
      </c>
      <c r="H103" s="61" t="s">
        <v>158</v>
      </c>
      <c r="I103" s="61">
        <v>2077</v>
      </c>
      <c r="J103" s="61">
        <v>197</v>
      </c>
      <c r="K103" s="64">
        <v>2.1</v>
      </c>
      <c r="L103" s="61">
        <v>10686128.8085938</v>
      </c>
      <c r="M103" s="61">
        <v>13259.6963133758</v>
      </c>
    </row>
    <row r="104" spans="1:13">
      <c r="A104" s="61">
        <v>44187</v>
      </c>
      <c r="B104" s="62">
        <v>18067010500</v>
      </c>
      <c r="C104" s="63">
        <v>83462141</v>
      </c>
      <c r="D104" s="61">
        <v>56173</v>
      </c>
      <c r="E104" s="64" t="s">
        <v>216</v>
      </c>
      <c r="F104" s="64" t="str">
        <f t="shared" si="1"/>
        <v>Census Tract 105 Howard County</v>
      </c>
      <c r="G104" s="61" t="s">
        <v>155</v>
      </c>
      <c r="H104" s="61" t="s">
        <v>165</v>
      </c>
      <c r="I104" s="61">
        <v>1821</v>
      </c>
      <c r="J104" s="61">
        <v>134</v>
      </c>
      <c r="K104" s="64">
        <v>1.7</v>
      </c>
      <c r="L104" s="61">
        <v>144286058.68359399</v>
      </c>
      <c r="M104" s="61">
        <v>65554.312288638102</v>
      </c>
    </row>
    <row r="105" spans="1:13">
      <c r="A105" s="61">
        <v>57506</v>
      </c>
      <c r="B105" s="61">
        <v>18089010500</v>
      </c>
      <c r="C105" s="61">
        <v>784020</v>
      </c>
      <c r="D105" s="61">
        <v>0</v>
      </c>
      <c r="E105" s="64" t="s">
        <v>216</v>
      </c>
      <c r="F105" s="64" t="str">
        <f t="shared" si="1"/>
        <v>Census Tract 105 Lake County</v>
      </c>
      <c r="G105" s="61" t="s">
        <v>155</v>
      </c>
      <c r="H105" s="61" t="s">
        <v>186</v>
      </c>
      <c r="I105" s="61">
        <v>336</v>
      </c>
      <c r="J105" s="61">
        <v>65</v>
      </c>
      <c r="K105" s="64">
        <v>22.6</v>
      </c>
      <c r="L105" s="61">
        <v>1403116.61328125</v>
      </c>
      <c r="M105" s="61">
        <v>6068.4274599994997</v>
      </c>
    </row>
    <row r="106" spans="1:13">
      <c r="A106" s="61">
        <v>44247</v>
      </c>
      <c r="B106" s="62">
        <v>18095010500</v>
      </c>
      <c r="C106" s="63">
        <v>117396621</v>
      </c>
      <c r="D106" s="61">
        <v>50465</v>
      </c>
      <c r="E106" s="64" t="s">
        <v>216</v>
      </c>
      <c r="F106" s="64" t="str">
        <f t="shared" si="1"/>
        <v>Census Tract 105 Madison County</v>
      </c>
      <c r="G106" s="61" t="s">
        <v>155</v>
      </c>
      <c r="H106" s="61" t="s">
        <v>166</v>
      </c>
      <c r="I106" s="61">
        <v>1559</v>
      </c>
      <c r="J106" s="61">
        <v>136</v>
      </c>
      <c r="K106" s="64">
        <v>0.3</v>
      </c>
      <c r="L106" s="61">
        <v>201924239.703125</v>
      </c>
      <c r="M106" s="61">
        <v>88530.683719840599</v>
      </c>
    </row>
    <row r="107" spans="1:13">
      <c r="A107" s="61">
        <v>57737</v>
      </c>
      <c r="B107" s="61">
        <v>18141010500</v>
      </c>
      <c r="C107" s="61">
        <v>4008839</v>
      </c>
      <c r="D107" s="61">
        <v>333759</v>
      </c>
      <c r="E107" s="64" t="s">
        <v>216</v>
      </c>
      <c r="F107" s="64" t="str">
        <f t="shared" si="1"/>
        <v>Census Tract 105 St. Joseph County</v>
      </c>
      <c r="G107" s="61" t="s">
        <v>155</v>
      </c>
      <c r="H107" s="61" t="s">
        <v>160</v>
      </c>
      <c r="I107" s="61">
        <v>1280</v>
      </c>
      <c r="J107" s="61">
        <v>74</v>
      </c>
      <c r="K107" s="64">
        <v>9.6999999999999993</v>
      </c>
      <c r="L107" s="61">
        <v>7113170.9609375</v>
      </c>
      <c r="M107" s="61">
        <v>15565.734561740501</v>
      </c>
    </row>
    <row r="108" spans="1:13">
      <c r="A108" s="61">
        <v>44583</v>
      </c>
      <c r="B108" s="61">
        <v>18157010500</v>
      </c>
      <c r="C108" s="61">
        <v>520419</v>
      </c>
      <c r="D108" s="61">
        <v>0</v>
      </c>
      <c r="E108" s="64" t="s">
        <v>216</v>
      </c>
      <c r="F108" s="64" t="str">
        <f t="shared" si="1"/>
        <v>Census Tract 105 Tippecanoe County</v>
      </c>
      <c r="G108" s="61" t="s">
        <v>155</v>
      </c>
      <c r="H108" s="61" t="s">
        <v>161</v>
      </c>
      <c r="I108" s="61">
        <v>50</v>
      </c>
      <c r="J108" s="61">
        <v>22</v>
      </c>
      <c r="K108" s="64">
        <v>48</v>
      </c>
      <c r="L108" s="61">
        <v>898896.66015625</v>
      </c>
      <c r="M108" s="61">
        <v>4023.7152530287699</v>
      </c>
    </row>
    <row r="109" spans="1:13">
      <c r="A109" s="61">
        <v>39191</v>
      </c>
      <c r="B109" s="62">
        <v>18163010500</v>
      </c>
      <c r="C109" s="63">
        <v>73960178</v>
      </c>
      <c r="D109" s="61">
        <v>724802</v>
      </c>
      <c r="E109" s="64" t="s">
        <v>216</v>
      </c>
      <c r="F109" s="64" t="str">
        <f t="shared" si="1"/>
        <v>Census Tract 105 Vanderburgh County</v>
      </c>
      <c r="G109" s="61" t="s">
        <v>155</v>
      </c>
      <c r="H109" s="61" t="s">
        <v>162</v>
      </c>
      <c r="I109" s="61">
        <v>2832</v>
      </c>
      <c r="J109" s="61">
        <v>165</v>
      </c>
      <c r="K109" s="64">
        <v>0</v>
      </c>
      <c r="L109" s="61">
        <v>120624618.63281301</v>
      </c>
      <c r="M109" s="61">
        <v>46685.200789411298</v>
      </c>
    </row>
    <row r="110" spans="1:13">
      <c r="A110" s="61">
        <v>44622</v>
      </c>
      <c r="B110" s="61">
        <v>18167010500</v>
      </c>
      <c r="C110" s="61">
        <v>8794920</v>
      </c>
      <c r="D110" s="61">
        <v>515929</v>
      </c>
      <c r="E110" s="64" t="s">
        <v>216</v>
      </c>
      <c r="F110" s="64" t="str">
        <f t="shared" si="1"/>
        <v>Census Tract 105 Vigo County</v>
      </c>
      <c r="G110" s="61" t="s">
        <v>155</v>
      </c>
      <c r="H110" s="61" t="s">
        <v>167</v>
      </c>
      <c r="I110" s="61">
        <v>905</v>
      </c>
      <c r="J110" s="61">
        <v>80</v>
      </c>
      <c r="K110" s="64">
        <v>5.9</v>
      </c>
      <c r="L110" s="61">
        <v>15639686.5898438</v>
      </c>
      <c r="M110" s="61">
        <v>18549.630611956301</v>
      </c>
    </row>
    <row r="111" spans="1:13">
      <c r="A111" s="61">
        <v>44649</v>
      </c>
      <c r="B111" s="61">
        <v>18177010500</v>
      </c>
      <c r="C111" s="61">
        <v>143767220</v>
      </c>
      <c r="D111" s="61">
        <v>1072898</v>
      </c>
      <c r="E111" s="64" t="s">
        <v>216</v>
      </c>
      <c r="F111" s="64" t="str">
        <f t="shared" si="1"/>
        <v>Census Tract 105 Wayne County</v>
      </c>
      <c r="G111" s="61" t="s">
        <v>155</v>
      </c>
      <c r="H111" s="61" t="s">
        <v>168</v>
      </c>
      <c r="I111" s="61">
        <v>754</v>
      </c>
      <c r="J111" s="61">
        <v>61</v>
      </c>
      <c r="K111" s="64">
        <v>2.9</v>
      </c>
      <c r="L111" s="61">
        <v>246053890.265625</v>
      </c>
      <c r="M111" s="61">
        <v>87961.297998589798</v>
      </c>
    </row>
    <row r="112" spans="1:13">
      <c r="A112" s="61">
        <v>38905</v>
      </c>
      <c r="B112" s="62">
        <v>18005010600</v>
      </c>
      <c r="C112" s="63">
        <v>4722993</v>
      </c>
      <c r="D112" s="61">
        <v>0</v>
      </c>
      <c r="E112" s="64" t="s">
        <v>217</v>
      </c>
      <c r="F112" s="64" t="str">
        <f t="shared" si="1"/>
        <v>Census Tract 106 Bartholomew County</v>
      </c>
      <c r="G112" s="61" t="s">
        <v>155</v>
      </c>
      <c r="H112" s="61" t="s">
        <v>185</v>
      </c>
      <c r="I112" s="61">
        <v>2325</v>
      </c>
      <c r="J112" s="61">
        <v>147</v>
      </c>
      <c r="K112" s="64">
        <v>8</v>
      </c>
      <c r="L112" s="61">
        <v>7880603.0234375</v>
      </c>
      <c r="M112" s="61">
        <v>13929.8413602194</v>
      </c>
    </row>
    <row r="113" spans="1:13">
      <c r="A113" s="61">
        <v>44083</v>
      </c>
      <c r="B113" s="62">
        <v>18053010600</v>
      </c>
      <c r="C113" s="63">
        <v>56858900</v>
      </c>
      <c r="D113" s="61">
        <v>41991</v>
      </c>
      <c r="E113" s="64" t="s">
        <v>217</v>
      </c>
      <c r="F113" s="64" t="str">
        <f t="shared" si="1"/>
        <v>Census Tract 106 Grant County</v>
      </c>
      <c r="G113" s="61" t="s">
        <v>155</v>
      </c>
      <c r="H113" s="61" t="s">
        <v>158</v>
      </c>
      <c r="I113" s="61">
        <v>1333</v>
      </c>
      <c r="J113" s="61">
        <v>131</v>
      </c>
      <c r="K113" s="64">
        <v>5.4</v>
      </c>
      <c r="L113" s="61">
        <v>98544507.3125</v>
      </c>
      <c r="M113" s="61">
        <v>53916.639934120001</v>
      </c>
    </row>
    <row r="114" spans="1:13">
      <c r="A114" s="61">
        <v>44188</v>
      </c>
      <c r="B114" s="62">
        <v>18067010600</v>
      </c>
      <c r="C114" s="63">
        <v>23923918</v>
      </c>
      <c r="D114" s="61">
        <v>287971</v>
      </c>
      <c r="E114" s="64" t="s">
        <v>217</v>
      </c>
      <c r="F114" s="64" t="str">
        <f t="shared" si="1"/>
        <v>Census Tract 106 Howard County</v>
      </c>
      <c r="G114" s="61" t="s">
        <v>155</v>
      </c>
      <c r="H114" s="61" t="s">
        <v>165</v>
      </c>
      <c r="I114" s="61">
        <v>2138</v>
      </c>
      <c r="J114" s="61">
        <v>173</v>
      </c>
      <c r="K114" s="64">
        <v>2.9</v>
      </c>
      <c r="L114" s="61">
        <v>41825786.203125</v>
      </c>
      <c r="M114" s="61">
        <v>30793.309727211599</v>
      </c>
    </row>
    <row r="115" spans="1:13">
      <c r="A115" s="61">
        <v>57507</v>
      </c>
      <c r="B115" s="61">
        <v>18089010600</v>
      </c>
      <c r="C115" s="61">
        <v>737188</v>
      </c>
      <c r="D115" s="61">
        <v>0</v>
      </c>
      <c r="E115" s="64" t="s">
        <v>217</v>
      </c>
      <c r="F115" s="64" t="str">
        <f t="shared" si="1"/>
        <v>Census Tract 106 Lake County</v>
      </c>
      <c r="G115" s="61" t="s">
        <v>155</v>
      </c>
      <c r="H115" s="61" t="s">
        <v>186</v>
      </c>
      <c r="I115" s="61">
        <v>457</v>
      </c>
      <c r="J115" s="61">
        <v>76</v>
      </c>
      <c r="K115" s="64">
        <v>25.4</v>
      </c>
      <c r="L115" s="61">
        <v>1319308.53125</v>
      </c>
      <c r="M115" s="61">
        <v>5270.7836554630103</v>
      </c>
    </row>
    <row r="116" spans="1:13">
      <c r="A116" s="61">
        <v>44248</v>
      </c>
      <c r="B116" s="62">
        <v>18095010600</v>
      </c>
      <c r="C116" s="63">
        <v>15272575</v>
      </c>
      <c r="D116" s="61">
        <v>11855</v>
      </c>
      <c r="E116" s="64" t="s">
        <v>217</v>
      </c>
      <c r="F116" s="64" t="str">
        <f t="shared" si="1"/>
        <v>Census Tract 106 Madison County</v>
      </c>
      <c r="G116" s="61" t="s">
        <v>155</v>
      </c>
      <c r="H116" s="61" t="s">
        <v>166</v>
      </c>
      <c r="I116" s="61">
        <v>1893</v>
      </c>
      <c r="J116" s="61">
        <v>208</v>
      </c>
      <c r="K116" s="64">
        <v>6.5</v>
      </c>
      <c r="L116" s="61">
        <v>26281149.8359375</v>
      </c>
      <c r="M116" s="61">
        <v>25099.5827919168</v>
      </c>
    </row>
    <row r="117" spans="1:13">
      <c r="A117" s="61">
        <v>57738</v>
      </c>
      <c r="B117" s="61">
        <v>18141010600</v>
      </c>
      <c r="C117" s="61">
        <v>2259074</v>
      </c>
      <c r="D117" s="61">
        <v>40744</v>
      </c>
      <c r="E117" s="64" t="s">
        <v>217</v>
      </c>
      <c r="F117" s="64" t="str">
        <f t="shared" si="1"/>
        <v>Census Tract 106 St. Joseph County</v>
      </c>
      <c r="G117" s="61" t="s">
        <v>155</v>
      </c>
      <c r="H117" s="61" t="s">
        <v>160</v>
      </c>
      <c r="I117" s="61">
        <v>1428</v>
      </c>
      <c r="J117" s="61">
        <v>133</v>
      </c>
      <c r="K117" s="64">
        <v>7.3</v>
      </c>
      <c r="L117" s="61">
        <v>4052082.9609375</v>
      </c>
      <c r="M117" s="61">
        <v>8664.59487517448</v>
      </c>
    </row>
    <row r="118" spans="1:13">
      <c r="A118" s="61">
        <v>44584</v>
      </c>
      <c r="B118" s="61">
        <v>18157010600</v>
      </c>
      <c r="C118" s="61">
        <v>222552497</v>
      </c>
      <c r="D118" s="61">
        <v>2761427</v>
      </c>
      <c r="E118" s="64" t="s">
        <v>217</v>
      </c>
      <c r="F118" s="64" t="str">
        <f t="shared" si="1"/>
        <v>Census Tract 106 Tippecanoe County</v>
      </c>
      <c r="G118" s="61" t="s">
        <v>155</v>
      </c>
      <c r="H118" s="61" t="s">
        <v>161</v>
      </c>
      <c r="I118" s="61">
        <v>2223</v>
      </c>
      <c r="J118" s="61">
        <v>163</v>
      </c>
      <c r="K118" s="64">
        <v>1.4</v>
      </c>
      <c r="L118" s="61">
        <v>388611707.97265601</v>
      </c>
      <c r="M118" s="61">
        <v>82713.155175682507</v>
      </c>
    </row>
    <row r="119" spans="1:13">
      <c r="A119" s="61">
        <v>39192</v>
      </c>
      <c r="B119" s="62">
        <v>18163010600</v>
      </c>
      <c r="C119" s="63">
        <v>76351202</v>
      </c>
      <c r="D119" s="61">
        <v>103143</v>
      </c>
      <c r="E119" s="64" t="s">
        <v>217</v>
      </c>
      <c r="F119" s="64" t="str">
        <f t="shared" si="1"/>
        <v>Census Tract 106 Vanderburgh County</v>
      </c>
      <c r="G119" s="61" t="s">
        <v>155</v>
      </c>
      <c r="H119" s="61" t="s">
        <v>162</v>
      </c>
      <c r="I119" s="61">
        <v>678</v>
      </c>
      <c r="J119" s="61">
        <v>74</v>
      </c>
      <c r="K119" s="64">
        <v>1.3</v>
      </c>
      <c r="L119" s="61">
        <v>123745138.19531301</v>
      </c>
      <c r="M119" s="61">
        <v>47055.125475119297</v>
      </c>
    </row>
    <row r="120" spans="1:13">
      <c r="A120" s="61">
        <v>44623</v>
      </c>
      <c r="B120" s="61">
        <v>18167010600</v>
      </c>
      <c r="C120" s="61">
        <v>65371840</v>
      </c>
      <c r="D120" s="61">
        <v>1218529</v>
      </c>
      <c r="E120" s="64" t="s">
        <v>217</v>
      </c>
      <c r="F120" s="64" t="str">
        <f t="shared" si="1"/>
        <v>Census Tract 106 Vigo County</v>
      </c>
      <c r="G120" s="61" t="s">
        <v>155</v>
      </c>
      <c r="H120" s="61" t="s">
        <v>167</v>
      </c>
      <c r="I120" s="61">
        <v>2501</v>
      </c>
      <c r="J120" s="61">
        <v>200</v>
      </c>
      <c r="K120" s="64">
        <v>1.4</v>
      </c>
      <c r="L120" s="61">
        <v>111885753.38281301</v>
      </c>
      <c r="M120" s="61">
        <v>51782.952348247403</v>
      </c>
    </row>
    <row r="121" spans="1:13">
      <c r="A121" s="61">
        <v>44650</v>
      </c>
      <c r="B121" s="61">
        <v>18177010600</v>
      </c>
      <c r="C121" s="61">
        <v>48707596</v>
      </c>
      <c r="D121" s="61">
        <v>881541</v>
      </c>
      <c r="E121" s="64" t="s">
        <v>217</v>
      </c>
      <c r="F121" s="64" t="str">
        <f t="shared" si="1"/>
        <v>Census Tract 106 Wayne County</v>
      </c>
      <c r="G121" s="61" t="s">
        <v>155</v>
      </c>
      <c r="H121" s="61" t="s">
        <v>168</v>
      </c>
      <c r="I121" s="61">
        <v>1820</v>
      </c>
      <c r="J121" s="61">
        <v>94</v>
      </c>
      <c r="K121" s="64">
        <v>7.4</v>
      </c>
      <c r="L121" s="61">
        <v>84121038.1171875</v>
      </c>
      <c r="M121" s="61">
        <v>46198.500586947099</v>
      </c>
    </row>
    <row r="122" spans="1:13">
      <c r="A122" s="61">
        <v>73281</v>
      </c>
      <c r="B122" s="61">
        <v>18003010601</v>
      </c>
      <c r="C122" s="61">
        <v>17570818</v>
      </c>
      <c r="D122" s="61">
        <v>6518</v>
      </c>
      <c r="E122" s="64" t="s">
        <v>218</v>
      </c>
      <c r="F122" s="64" t="str">
        <f t="shared" si="1"/>
        <v>Census Tract 106.01 Allen County</v>
      </c>
      <c r="G122" s="61" t="s">
        <v>155</v>
      </c>
      <c r="H122" s="61" t="s">
        <v>156</v>
      </c>
      <c r="I122" s="61">
        <v>1474</v>
      </c>
      <c r="J122" s="61">
        <v>121</v>
      </c>
      <c r="K122" s="64">
        <v>1.4</v>
      </c>
      <c r="L122" s="61">
        <v>30989574.453125</v>
      </c>
      <c r="M122" s="61">
        <v>24137.1490097309</v>
      </c>
    </row>
    <row r="123" spans="1:13">
      <c r="A123" s="61">
        <v>57418</v>
      </c>
      <c r="B123" s="61">
        <v>18003010602</v>
      </c>
      <c r="C123" s="61">
        <v>16410340</v>
      </c>
      <c r="D123" s="61">
        <v>6308</v>
      </c>
      <c r="E123" s="64" t="s">
        <v>219</v>
      </c>
      <c r="F123" s="64" t="str">
        <f t="shared" si="1"/>
        <v>Census Tract 106.02 Allen County</v>
      </c>
      <c r="G123" s="61" t="s">
        <v>155</v>
      </c>
      <c r="H123" s="61" t="s">
        <v>156</v>
      </c>
      <c r="I123" s="61">
        <v>1607</v>
      </c>
      <c r="J123" s="61">
        <v>112</v>
      </c>
      <c r="K123" s="64">
        <v>2.5</v>
      </c>
      <c r="L123" s="61">
        <v>28981891.113281298</v>
      </c>
      <c r="M123" s="61">
        <v>23675.628589518099</v>
      </c>
    </row>
    <row r="124" spans="1:13">
      <c r="A124" s="61">
        <v>57419</v>
      </c>
      <c r="B124" s="61">
        <v>18003010603</v>
      </c>
      <c r="C124" s="61">
        <v>7572282</v>
      </c>
      <c r="D124" s="61">
        <v>34903</v>
      </c>
      <c r="E124" s="64" t="s">
        <v>220</v>
      </c>
      <c r="F124" s="64" t="str">
        <f t="shared" si="1"/>
        <v>Census Tract 106.03 Allen County</v>
      </c>
      <c r="G124" s="61" t="s">
        <v>155</v>
      </c>
      <c r="H124" s="61" t="s">
        <v>156</v>
      </c>
      <c r="I124" s="61">
        <v>690</v>
      </c>
      <c r="J124" s="61">
        <v>45</v>
      </c>
      <c r="K124" s="64">
        <v>0.9</v>
      </c>
      <c r="L124" s="61">
        <v>13433671.2421875</v>
      </c>
      <c r="M124" s="61">
        <v>15396.5796199168</v>
      </c>
    </row>
    <row r="125" spans="1:13">
      <c r="A125" s="61">
        <v>73282</v>
      </c>
      <c r="B125" s="61">
        <v>18003010604</v>
      </c>
      <c r="C125" s="61">
        <v>5153222</v>
      </c>
      <c r="D125" s="61">
        <v>748</v>
      </c>
      <c r="E125" s="64" t="s">
        <v>221</v>
      </c>
      <c r="F125" s="64" t="str">
        <f t="shared" si="1"/>
        <v>Census Tract 106.04 Allen County</v>
      </c>
      <c r="G125" s="61" t="s">
        <v>155</v>
      </c>
      <c r="H125" s="61" t="s">
        <v>156</v>
      </c>
      <c r="I125" s="61">
        <v>1085</v>
      </c>
      <c r="J125" s="61">
        <v>130</v>
      </c>
      <c r="K125" s="64">
        <v>6.5</v>
      </c>
      <c r="L125" s="61">
        <v>9094708.21875</v>
      </c>
      <c r="M125" s="61">
        <v>13122.467662691201</v>
      </c>
    </row>
    <row r="126" spans="1:13">
      <c r="A126" s="61">
        <v>38906</v>
      </c>
      <c r="B126" s="62">
        <v>18005010700</v>
      </c>
      <c r="C126" s="63">
        <v>3949495</v>
      </c>
      <c r="D126" s="61">
        <v>0</v>
      </c>
      <c r="E126" s="64" t="s">
        <v>222</v>
      </c>
      <c r="F126" s="64" t="str">
        <f t="shared" si="1"/>
        <v>Census Tract 107 Bartholomew County</v>
      </c>
      <c r="G126" s="61" t="s">
        <v>155</v>
      </c>
      <c r="H126" s="61" t="s">
        <v>185</v>
      </c>
      <c r="I126" s="61">
        <v>1514</v>
      </c>
      <c r="J126" s="61">
        <v>102</v>
      </c>
      <c r="K126" s="64">
        <v>11</v>
      </c>
      <c r="L126" s="61">
        <v>6587280.078125</v>
      </c>
      <c r="M126" s="61">
        <v>12503.1993603257</v>
      </c>
    </row>
    <row r="127" spans="1:13">
      <c r="A127" s="61">
        <v>44084</v>
      </c>
      <c r="B127" s="62">
        <v>18053010700</v>
      </c>
      <c r="C127" s="63">
        <v>98491810</v>
      </c>
      <c r="D127" s="61">
        <v>283947</v>
      </c>
      <c r="E127" s="64" t="s">
        <v>222</v>
      </c>
      <c r="F127" s="64" t="str">
        <f t="shared" si="1"/>
        <v>Census Tract 107 Grant County</v>
      </c>
      <c r="G127" s="61" t="s">
        <v>155</v>
      </c>
      <c r="H127" s="61" t="s">
        <v>158</v>
      </c>
      <c r="I127" s="61">
        <v>1722</v>
      </c>
      <c r="J127" s="61">
        <v>166</v>
      </c>
      <c r="K127" s="64">
        <v>4.0999999999999996</v>
      </c>
      <c r="L127" s="61">
        <v>170653998.28906301</v>
      </c>
      <c r="M127" s="61">
        <v>53554.349286094897</v>
      </c>
    </row>
    <row r="128" spans="1:13">
      <c r="A128" s="61">
        <v>44249</v>
      </c>
      <c r="B128" s="62">
        <v>18095010700</v>
      </c>
      <c r="C128" s="63">
        <v>64233005</v>
      </c>
      <c r="D128" s="61">
        <v>454602</v>
      </c>
      <c r="E128" s="64" t="s">
        <v>222</v>
      </c>
      <c r="F128" s="64" t="str">
        <f t="shared" si="1"/>
        <v>Census Tract 107 Madison County</v>
      </c>
      <c r="G128" s="61" t="s">
        <v>155</v>
      </c>
      <c r="H128" s="61" t="s">
        <v>166</v>
      </c>
      <c r="I128" s="61">
        <v>1403</v>
      </c>
      <c r="J128" s="61">
        <v>119</v>
      </c>
      <c r="K128" s="64">
        <v>3.5</v>
      </c>
      <c r="L128" s="61">
        <v>110954382.109375</v>
      </c>
      <c r="M128" s="61">
        <v>46481.080471770503</v>
      </c>
    </row>
    <row r="129" spans="1:13">
      <c r="A129" s="61">
        <v>57739</v>
      </c>
      <c r="B129" s="61">
        <v>18141010700</v>
      </c>
      <c r="C129" s="61">
        <v>3066853</v>
      </c>
      <c r="D129" s="61">
        <v>108937</v>
      </c>
      <c r="E129" s="64" t="s">
        <v>222</v>
      </c>
      <c r="F129" s="64" t="str">
        <f t="shared" si="1"/>
        <v>Census Tract 107 St. Joseph County</v>
      </c>
      <c r="G129" s="61" t="s">
        <v>155</v>
      </c>
      <c r="H129" s="61" t="s">
        <v>160</v>
      </c>
      <c r="I129" s="61">
        <v>1486</v>
      </c>
      <c r="J129" s="61">
        <v>134</v>
      </c>
      <c r="K129" s="64">
        <v>2.2000000000000002</v>
      </c>
      <c r="L129" s="61">
        <v>5501118.9296875</v>
      </c>
      <c r="M129" s="61">
        <v>9779.2169083258195</v>
      </c>
    </row>
    <row r="130" spans="1:13">
      <c r="A130" s="61">
        <v>44585</v>
      </c>
      <c r="B130" s="61">
        <v>18157010700</v>
      </c>
      <c r="C130" s="61">
        <v>64587022</v>
      </c>
      <c r="D130" s="61">
        <v>146049</v>
      </c>
      <c r="E130" s="64" t="s">
        <v>222</v>
      </c>
      <c r="F130" s="64" t="str">
        <f t="shared" ref="F130:F193" si="2">E130&amp;" "&amp;H130</f>
        <v>Census Tract 107 Tippecanoe County</v>
      </c>
      <c r="G130" s="61" t="s">
        <v>155</v>
      </c>
      <c r="H130" s="61" t="s">
        <v>161</v>
      </c>
      <c r="I130" s="61">
        <v>1739</v>
      </c>
      <c r="J130" s="61">
        <v>160</v>
      </c>
      <c r="K130" s="64">
        <v>0</v>
      </c>
      <c r="L130" s="61">
        <v>111524387.32031301</v>
      </c>
      <c r="M130" s="61">
        <v>51268.309979769998</v>
      </c>
    </row>
    <row r="131" spans="1:13">
      <c r="A131" s="61">
        <v>39193</v>
      </c>
      <c r="B131" s="62">
        <v>18163010700</v>
      </c>
      <c r="C131" s="63">
        <v>107380013</v>
      </c>
      <c r="D131" s="61">
        <v>873864</v>
      </c>
      <c r="E131" s="64" t="s">
        <v>222</v>
      </c>
      <c r="F131" s="64" t="str">
        <f t="shared" si="2"/>
        <v>Census Tract 107 Vanderburgh County</v>
      </c>
      <c r="G131" s="61" t="s">
        <v>155</v>
      </c>
      <c r="H131" s="61" t="s">
        <v>162</v>
      </c>
      <c r="I131" s="61">
        <v>3345</v>
      </c>
      <c r="J131" s="61">
        <v>142</v>
      </c>
      <c r="K131" s="64">
        <v>0.8</v>
      </c>
      <c r="L131" s="61">
        <v>175201996.140625</v>
      </c>
      <c r="M131" s="61">
        <v>53690.841099027799</v>
      </c>
    </row>
    <row r="132" spans="1:13">
      <c r="A132" s="61">
        <v>44651</v>
      </c>
      <c r="B132" s="61">
        <v>18177010700</v>
      </c>
      <c r="C132" s="61">
        <v>265330277</v>
      </c>
      <c r="D132" s="61">
        <v>2059923</v>
      </c>
      <c r="E132" s="64" t="s">
        <v>222</v>
      </c>
      <c r="F132" s="64" t="str">
        <f t="shared" si="2"/>
        <v>Census Tract 107 Wayne County</v>
      </c>
      <c r="G132" s="61" t="s">
        <v>155</v>
      </c>
      <c r="H132" s="61" t="s">
        <v>168</v>
      </c>
      <c r="I132" s="61">
        <v>1579</v>
      </c>
      <c r="J132" s="61">
        <v>87</v>
      </c>
      <c r="K132" s="64">
        <v>1.1000000000000001</v>
      </c>
      <c r="L132" s="61">
        <v>453063006.31640601</v>
      </c>
      <c r="M132" s="61">
        <v>133905.24076282899</v>
      </c>
    </row>
    <row r="133" spans="1:13">
      <c r="A133" s="61">
        <v>44624</v>
      </c>
      <c r="B133" s="61">
        <v>18167010701</v>
      </c>
      <c r="C133" s="61">
        <v>54653377</v>
      </c>
      <c r="D133" s="61">
        <v>548646</v>
      </c>
      <c r="E133" s="64" t="s">
        <v>223</v>
      </c>
      <c r="F133" s="64" t="str">
        <f t="shared" si="2"/>
        <v>Census Tract 107.01 Vigo County</v>
      </c>
      <c r="G133" s="61" t="s">
        <v>155</v>
      </c>
      <c r="H133" s="61" t="s">
        <v>167</v>
      </c>
      <c r="I133" s="61">
        <v>2947</v>
      </c>
      <c r="J133" s="61">
        <v>340</v>
      </c>
      <c r="K133" s="64">
        <v>11.6</v>
      </c>
      <c r="L133" s="61">
        <v>92587379.972656295</v>
      </c>
      <c r="M133" s="61">
        <v>40187.787292022098</v>
      </c>
    </row>
    <row r="134" spans="1:13">
      <c r="A134" s="61">
        <v>73048</v>
      </c>
      <c r="B134" s="61">
        <v>18167010702</v>
      </c>
      <c r="C134" s="61">
        <v>166803725</v>
      </c>
      <c r="D134" s="61">
        <v>2891940</v>
      </c>
      <c r="E134" s="64" t="s">
        <v>224</v>
      </c>
      <c r="F134" s="64" t="str">
        <f t="shared" si="2"/>
        <v>Census Tract 107.02 Vigo County</v>
      </c>
      <c r="G134" s="61" t="s">
        <v>155</v>
      </c>
      <c r="H134" s="61" t="s">
        <v>167</v>
      </c>
      <c r="I134" s="61">
        <v>2405</v>
      </c>
      <c r="J134" s="61">
        <v>196</v>
      </c>
      <c r="K134" s="64">
        <v>3.9</v>
      </c>
      <c r="L134" s="61">
        <v>284064969.86328101</v>
      </c>
      <c r="M134" s="61">
        <v>87732.918664056895</v>
      </c>
    </row>
    <row r="135" spans="1:13">
      <c r="A135" s="61">
        <v>57420</v>
      </c>
      <c r="B135" s="61">
        <v>18003010705</v>
      </c>
      <c r="C135" s="61">
        <v>4614883</v>
      </c>
      <c r="D135" s="61">
        <v>0</v>
      </c>
      <c r="E135" s="64" t="s">
        <v>225</v>
      </c>
      <c r="F135" s="64" t="str">
        <f t="shared" si="2"/>
        <v>Census Tract 107.05 Allen County</v>
      </c>
      <c r="G135" s="61" t="s">
        <v>155</v>
      </c>
      <c r="H135" s="61" t="s">
        <v>156</v>
      </c>
      <c r="I135" s="61">
        <v>2192</v>
      </c>
      <c r="J135" s="61">
        <v>123</v>
      </c>
      <c r="K135" s="64">
        <v>3.5</v>
      </c>
      <c r="L135" s="61">
        <v>8147456.796875</v>
      </c>
      <c r="M135" s="61">
        <v>12314.7967051836</v>
      </c>
    </row>
    <row r="136" spans="1:13">
      <c r="A136" s="61">
        <v>57421</v>
      </c>
      <c r="B136" s="61">
        <v>18003010706</v>
      </c>
      <c r="C136" s="61">
        <v>7198758</v>
      </c>
      <c r="D136" s="61">
        <v>0</v>
      </c>
      <c r="E136" s="64" t="s">
        <v>226</v>
      </c>
      <c r="F136" s="64" t="str">
        <f t="shared" si="2"/>
        <v>Census Tract 107.06 Allen County</v>
      </c>
      <c r="G136" s="61" t="s">
        <v>155</v>
      </c>
      <c r="H136" s="61" t="s">
        <v>156</v>
      </c>
      <c r="I136" s="61">
        <v>1855</v>
      </c>
      <c r="J136" s="61">
        <v>114</v>
      </c>
      <c r="K136" s="64">
        <v>3.9</v>
      </c>
      <c r="L136" s="61">
        <v>12707205.6835938</v>
      </c>
      <c r="M136" s="61">
        <v>14401.248305041299</v>
      </c>
    </row>
    <row r="137" spans="1:13">
      <c r="A137" s="61">
        <v>57422</v>
      </c>
      <c r="B137" s="61">
        <v>18003010707</v>
      </c>
      <c r="C137" s="61">
        <v>9155693</v>
      </c>
      <c r="D137" s="61">
        <v>0</v>
      </c>
      <c r="E137" s="64" t="s">
        <v>227</v>
      </c>
      <c r="F137" s="64" t="str">
        <f t="shared" si="2"/>
        <v>Census Tract 107.07 Allen County</v>
      </c>
      <c r="G137" s="61" t="s">
        <v>155</v>
      </c>
      <c r="H137" s="61" t="s">
        <v>156</v>
      </c>
      <c r="I137" s="61">
        <v>2461</v>
      </c>
      <c r="J137" s="61">
        <v>144</v>
      </c>
      <c r="K137" s="64">
        <v>1.2</v>
      </c>
      <c r="L137" s="61">
        <v>16172471.859375</v>
      </c>
      <c r="M137" s="61">
        <v>18354.619856015299</v>
      </c>
    </row>
    <row r="138" spans="1:13">
      <c r="A138" s="61">
        <v>38907</v>
      </c>
      <c r="B138" s="62">
        <v>18005010800</v>
      </c>
      <c r="C138" s="63">
        <v>9975485</v>
      </c>
      <c r="D138" s="61">
        <v>20367</v>
      </c>
      <c r="E138" s="64" t="s">
        <v>228</v>
      </c>
      <c r="F138" s="64" t="str">
        <f t="shared" si="2"/>
        <v>Census Tract 108 Bartholomew County</v>
      </c>
      <c r="G138" s="61" t="s">
        <v>155</v>
      </c>
      <c r="H138" s="61" t="s">
        <v>185</v>
      </c>
      <c r="I138" s="61">
        <v>1681</v>
      </c>
      <c r="J138" s="61">
        <v>105</v>
      </c>
      <c r="K138" s="64">
        <v>3</v>
      </c>
      <c r="L138" s="61">
        <v>16661668.8398438</v>
      </c>
      <c r="M138" s="61">
        <v>19725.426081098401</v>
      </c>
    </row>
    <row r="139" spans="1:13">
      <c r="A139" s="61">
        <v>44085</v>
      </c>
      <c r="B139" s="62">
        <v>18053010800</v>
      </c>
      <c r="C139" s="63">
        <v>237441782</v>
      </c>
      <c r="D139" s="61">
        <v>306304</v>
      </c>
      <c r="E139" s="64" t="s">
        <v>228</v>
      </c>
      <c r="F139" s="64" t="str">
        <f t="shared" si="2"/>
        <v>Census Tract 108 Grant County</v>
      </c>
      <c r="G139" s="61" t="s">
        <v>155</v>
      </c>
      <c r="H139" s="61" t="s">
        <v>158</v>
      </c>
      <c r="I139" s="61">
        <v>1779</v>
      </c>
      <c r="J139" s="61">
        <v>120</v>
      </c>
      <c r="K139" s="64">
        <v>2.8</v>
      </c>
      <c r="L139" s="61">
        <v>412530228.67578101</v>
      </c>
      <c r="M139" s="61">
        <v>89958.4551737781</v>
      </c>
    </row>
    <row r="140" spans="1:13">
      <c r="A140" s="61">
        <v>44250</v>
      </c>
      <c r="B140" s="62">
        <v>18095010800</v>
      </c>
      <c r="C140" s="63">
        <v>87865847</v>
      </c>
      <c r="D140" s="61">
        <v>0</v>
      </c>
      <c r="E140" s="64" t="s">
        <v>228</v>
      </c>
      <c r="F140" s="64" t="str">
        <f t="shared" si="2"/>
        <v>Census Tract 108 Madison County</v>
      </c>
      <c r="G140" s="61" t="s">
        <v>155</v>
      </c>
      <c r="H140" s="61" t="s">
        <v>166</v>
      </c>
      <c r="I140" s="61">
        <v>1280</v>
      </c>
      <c r="J140" s="61">
        <v>107</v>
      </c>
      <c r="K140" s="64">
        <v>10.7</v>
      </c>
      <c r="L140" s="61">
        <v>150683038.66015601</v>
      </c>
      <c r="M140" s="61">
        <v>50073.228087574797</v>
      </c>
    </row>
    <row r="141" spans="1:13">
      <c r="A141" s="61">
        <v>57740</v>
      </c>
      <c r="B141" s="61">
        <v>18141010800</v>
      </c>
      <c r="C141" s="61">
        <v>139409073</v>
      </c>
      <c r="D141" s="61">
        <v>257004</v>
      </c>
      <c r="E141" s="64" t="s">
        <v>228</v>
      </c>
      <c r="F141" s="64" t="str">
        <f t="shared" si="2"/>
        <v>Census Tract 108 St. Joseph County</v>
      </c>
      <c r="G141" s="61" t="s">
        <v>155</v>
      </c>
      <c r="H141" s="61" t="s">
        <v>160</v>
      </c>
      <c r="I141" s="61">
        <v>1724</v>
      </c>
      <c r="J141" s="61">
        <v>127</v>
      </c>
      <c r="K141" s="64">
        <v>8.4</v>
      </c>
      <c r="L141" s="61">
        <v>250640181.97265601</v>
      </c>
      <c r="M141" s="61">
        <v>70763.009942398407</v>
      </c>
    </row>
    <row r="142" spans="1:13">
      <c r="A142" s="61">
        <v>44586</v>
      </c>
      <c r="B142" s="61">
        <v>18157010800</v>
      </c>
      <c r="C142" s="61">
        <v>29627811</v>
      </c>
      <c r="D142" s="61">
        <v>1138285</v>
      </c>
      <c r="E142" s="64" t="s">
        <v>228</v>
      </c>
      <c r="F142" s="64" t="str">
        <f t="shared" si="2"/>
        <v>Census Tract 108 Tippecanoe County</v>
      </c>
      <c r="G142" s="61" t="s">
        <v>155</v>
      </c>
      <c r="H142" s="61" t="s">
        <v>161</v>
      </c>
      <c r="I142" s="61">
        <v>2134</v>
      </c>
      <c r="J142" s="61">
        <v>135</v>
      </c>
      <c r="K142" s="64">
        <v>3.7</v>
      </c>
      <c r="L142" s="61">
        <v>53178522.753906302</v>
      </c>
      <c r="M142" s="61">
        <v>45076.589242575203</v>
      </c>
    </row>
    <row r="143" spans="1:13">
      <c r="A143" s="61">
        <v>44652</v>
      </c>
      <c r="B143" s="61">
        <v>18177010800</v>
      </c>
      <c r="C143" s="61">
        <v>14657162</v>
      </c>
      <c r="D143" s="61">
        <v>22279</v>
      </c>
      <c r="E143" s="64" t="s">
        <v>228</v>
      </c>
      <c r="F143" s="64" t="str">
        <f t="shared" si="2"/>
        <v>Census Tract 108 Wayne County</v>
      </c>
      <c r="G143" s="61" t="s">
        <v>155</v>
      </c>
      <c r="H143" s="61" t="s">
        <v>168</v>
      </c>
      <c r="I143" s="61">
        <v>1149</v>
      </c>
      <c r="J143" s="61">
        <v>86</v>
      </c>
      <c r="K143" s="64">
        <v>4.5999999999999996</v>
      </c>
      <c r="L143" s="61">
        <v>24907906.261718798</v>
      </c>
      <c r="M143" s="61">
        <v>23704.831729193</v>
      </c>
    </row>
    <row r="144" spans="1:13">
      <c r="A144" s="61">
        <v>73283</v>
      </c>
      <c r="B144" s="61">
        <v>18003010803</v>
      </c>
      <c r="C144" s="61">
        <v>5233911</v>
      </c>
      <c r="D144" s="61">
        <v>0</v>
      </c>
      <c r="E144" s="64" t="s">
        <v>229</v>
      </c>
      <c r="F144" s="64" t="str">
        <f t="shared" si="2"/>
        <v>Census Tract 108.03 Allen County</v>
      </c>
      <c r="G144" s="61" t="s">
        <v>155</v>
      </c>
      <c r="H144" s="61" t="s">
        <v>156</v>
      </c>
      <c r="I144" s="61">
        <v>2040</v>
      </c>
      <c r="J144" s="61">
        <v>106</v>
      </c>
      <c r="K144" s="64">
        <v>1.8</v>
      </c>
      <c r="L144" s="61">
        <v>9233081.1953125</v>
      </c>
      <c r="M144" s="61">
        <v>12923.887222043601</v>
      </c>
    </row>
    <row r="145" spans="1:13">
      <c r="A145" s="61">
        <v>73284</v>
      </c>
      <c r="B145" s="61">
        <v>18003010804</v>
      </c>
      <c r="C145" s="61">
        <v>2937583</v>
      </c>
      <c r="D145" s="61">
        <v>0</v>
      </c>
      <c r="E145" s="64" t="s">
        <v>230</v>
      </c>
      <c r="F145" s="64" t="str">
        <f t="shared" si="2"/>
        <v>Census Tract 108.04 Allen County</v>
      </c>
      <c r="G145" s="61" t="s">
        <v>155</v>
      </c>
      <c r="H145" s="61" t="s">
        <v>156</v>
      </c>
      <c r="I145" s="61">
        <v>1746</v>
      </c>
      <c r="J145" s="61">
        <v>67</v>
      </c>
      <c r="K145" s="64">
        <v>1</v>
      </c>
      <c r="L145" s="61">
        <v>5181681.9296875</v>
      </c>
      <c r="M145" s="61">
        <v>9638.6061479384607</v>
      </c>
    </row>
    <row r="146" spans="1:13">
      <c r="A146" s="61">
        <v>57423</v>
      </c>
      <c r="B146" s="61">
        <v>18003010807</v>
      </c>
      <c r="C146" s="61">
        <v>4775361</v>
      </c>
      <c r="D146" s="61">
        <v>0</v>
      </c>
      <c r="E146" s="64" t="s">
        <v>231</v>
      </c>
      <c r="F146" s="64" t="str">
        <f t="shared" si="2"/>
        <v>Census Tract 108.07 Allen County</v>
      </c>
      <c r="G146" s="61" t="s">
        <v>155</v>
      </c>
      <c r="H146" s="61" t="s">
        <v>156</v>
      </c>
      <c r="I146" s="61">
        <v>1833</v>
      </c>
      <c r="J146" s="61">
        <v>105</v>
      </c>
      <c r="K146" s="64">
        <v>0.5</v>
      </c>
      <c r="L146" s="61">
        <v>8430500.65625</v>
      </c>
      <c r="M146" s="61">
        <v>13170.801278089501</v>
      </c>
    </row>
    <row r="147" spans="1:13">
      <c r="A147" s="61">
        <v>73285</v>
      </c>
      <c r="B147" s="61">
        <v>18003010808</v>
      </c>
      <c r="C147" s="61">
        <v>5834498</v>
      </c>
      <c r="D147" s="61">
        <v>0</v>
      </c>
      <c r="E147" s="64" t="s">
        <v>232</v>
      </c>
      <c r="F147" s="64" t="str">
        <f t="shared" si="2"/>
        <v>Census Tract 108.08 Allen County</v>
      </c>
      <c r="G147" s="61" t="s">
        <v>155</v>
      </c>
      <c r="H147" s="61" t="s">
        <v>156</v>
      </c>
      <c r="I147" s="61">
        <v>1934</v>
      </c>
      <c r="J147" s="61">
        <v>86</v>
      </c>
      <c r="K147" s="64">
        <v>0.5</v>
      </c>
      <c r="L147" s="61">
        <v>10293019.2421875</v>
      </c>
      <c r="M147" s="61">
        <v>13946.4193881305</v>
      </c>
    </row>
    <row r="148" spans="1:13">
      <c r="A148" s="61">
        <v>43947</v>
      </c>
      <c r="B148" s="62">
        <v>18003010809</v>
      </c>
      <c r="C148" s="63">
        <v>7002374</v>
      </c>
      <c r="D148" s="61">
        <v>0</v>
      </c>
      <c r="E148" s="64" t="s">
        <v>233</v>
      </c>
      <c r="F148" s="64" t="str">
        <f t="shared" si="2"/>
        <v>Census Tract 108.09 Allen County</v>
      </c>
      <c r="G148" s="61" t="s">
        <v>155</v>
      </c>
      <c r="H148" s="61" t="s">
        <v>156</v>
      </c>
      <c r="I148" s="61">
        <v>2124</v>
      </c>
      <c r="J148" s="61">
        <v>127</v>
      </c>
      <c r="K148" s="64">
        <v>4.4000000000000004</v>
      </c>
      <c r="L148" s="61">
        <v>12347384.0625</v>
      </c>
      <c r="M148" s="61">
        <v>18550.612653149099</v>
      </c>
    </row>
    <row r="149" spans="1:13">
      <c r="A149" s="61">
        <v>43948</v>
      </c>
      <c r="B149" s="62">
        <v>18003010811</v>
      </c>
      <c r="C149" s="63">
        <v>7423915</v>
      </c>
      <c r="D149" s="61">
        <v>0</v>
      </c>
      <c r="E149" s="64" t="s">
        <v>234</v>
      </c>
      <c r="F149" s="64" t="str">
        <f t="shared" si="2"/>
        <v>Census Tract 108.11 Allen County</v>
      </c>
      <c r="G149" s="61" t="s">
        <v>155</v>
      </c>
      <c r="H149" s="61" t="s">
        <v>156</v>
      </c>
      <c r="I149" s="61">
        <v>2249</v>
      </c>
      <c r="J149" s="61">
        <v>176</v>
      </c>
      <c r="K149" s="64">
        <v>5.7</v>
      </c>
      <c r="L149" s="61">
        <v>13081450.9179688</v>
      </c>
      <c r="M149" s="61">
        <v>18554.425045234599</v>
      </c>
    </row>
    <row r="150" spans="1:13">
      <c r="A150" s="61">
        <v>43949</v>
      </c>
      <c r="B150" s="62">
        <v>18003010812</v>
      </c>
      <c r="C150" s="63">
        <v>9418077</v>
      </c>
      <c r="D150" s="61">
        <v>542</v>
      </c>
      <c r="E150" s="64" t="s">
        <v>235</v>
      </c>
      <c r="F150" s="64" t="str">
        <f t="shared" si="2"/>
        <v>Census Tract 108.12 Allen County</v>
      </c>
      <c r="G150" s="61" t="s">
        <v>155</v>
      </c>
      <c r="H150" s="61" t="s">
        <v>156</v>
      </c>
      <c r="I150" s="61">
        <v>1902</v>
      </c>
      <c r="J150" s="61">
        <v>68</v>
      </c>
      <c r="K150" s="64">
        <v>3.8</v>
      </c>
      <c r="L150" s="61">
        <v>16599031.6484375</v>
      </c>
      <c r="M150" s="61">
        <v>17545.603786509699</v>
      </c>
    </row>
    <row r="151" spans="1:13">
      <c r="A151" s="61">
        <v>57424</v>
      </c>
      <c r="B151" s="61">
        <v>18003010813</v>
      </c>
      <c r="C151" s="61">
        <v>9932606</v>
      </c>
      <c r="D151" s="61">
        <v>6804</v>
      </c>
      <c r="E151" s="64" t="s">
        <v>236</v>
      </c>
      <c r="F151" s="64" t="str">
        <f t="shared" si="2"/>
        <v>Census Tract 108.13 Allen County</v>
      </c>
      <c r="G151" s="61" t="s">
        <v>155</v>
      </c>
      <c r="H151" s="61" t="s">
        <v>156</v>
      </c>
      <c r="I151" s="61">
        <v>1653</v>
      </c>
      <c r="J151" s="61">
        <v>131</v>
      </c>
      <c r="K151" s="64">
        <v>3.3</v>
      </c>
      <c r="L151" s="61">
        <v>17554131.40625</v>
      </c>
      <c r="M151" s="61">
        <v>23454.721012627098</v>
      </c>
    </row>
    <row r="152" spans="1:13">
      <c r="A152" s="61">
        <v>57425</v>
      </c>
      <c r="B152" s="61">
        <v>18003010815</v>
      </c>
      <c r="C152" s="61">
        <v>16370104</v>
      </c>
      <c r="D152" s="61">
        <v>6481</v>
      </c>
      <c r="E152" s="64" t="s">
        <v>237</v>
      </c>
      <c r="F152" s="64" t="str">
        <f t="shared" si="2"/>
        <v>Census Tract 108.15 Allen County</v>
      </c>
      <c r="G152" s="61" t="s">
        <v>155</v>
      </c>
      <c r="H152" s="61" t="s">
        <v>156</v>
      </c>
      <c r="I152" s="61">
        <v>1946</v>
      </c>
      <c r="J152" s="61">
        <v>91</v>
      </c>
      <c r="K152" s="64">
        <v>1.4</v>
      </c>
      <c r="L152" s="61">
        <v>28921729.933593798</v>
      </c>
      <c r="M152" s="61">
        <v>28310.308094208001</v>
      </c>
    </row>
    <row r="153" spans="1:13">
      <c r="A153" s="61">
        <v>57426</v>
      </c>
      <c r="B153" s="61">
        <v>18003010816</v>
      </c>
      <c r="C153" s="61">
        <v>6713731</v>
      </c>
      <c r="D153" s="61">
        <v>0</v>
      </c>
      <c r="E153" s="64" t="s">
        <v>238</v>
      </c>
      <c r="F153" s="64" t="str">
        <f t="shared" si="2"/>
        <v>Census Tract 108.16 Allen County</v>
      </c>
      <c r="G153" s="61" t="s">
        <v>155</v>
      </c>
      <c r="H153" s="61" t="s">
        <v>156</v>
      </c>
      <c r="I153" s="61">
        <v>1868</v>
      </c>
      <c r="J153" s="61">
        <v>116</v>
      </c>
      <c r="K153" s="64">
        <v>3.1</v>
      </c>
      <c r="L153" s="61">
        <v>11849766.1796875</v>
      </c>
      <c r="M153" s="61">
        <v>14656.423888372999</v>
      </c>
    </row>
    <row r="154" spans="1:13">
      <c r="A154" s="61">
        <v>43950</v>
      </c>
      <c r="B154" s="62">
        <v>18003010817</v>
      </c>
      <c r="C154" s="63">
        <v>2911265</v>
      </c>
      <c r="D154" s="61">
        <v>43722</v>
      </c>
      <c r="E154" s="64" t="s">
        <v>239</v>
      </c>
      <c r="F154" s="64" t="str">
        <f t="shared" si="2"/>
        <v>Census Tract 108.17 Allen County</v>
      </c>
      <c r="G154" s="61" t="s">
        <v>155</v>
      </c>
      <c r="H154" s="61" t="s">
        <v>156</v>
      </c>
      <c r="I154" s="61">
        <v>1589</v>
      </c>
      <c r="J154" s="61">
        <v>81</v>
      </c>
      <c r="K154" s="64">
        <v>1.8</v>
      </c>
      <c r="L154" s="61">
        <v>5209257.65625</v>
      </c>
      <c r="M154" s="61">
        <v>9662.6860121981808</v>
      </c>
    </row>
    <row r="155" spans="1:13">
      <c r="A155" s="61">
        <v>73286</v>
      </c>
      <c r="B155" s="61">
        <v>18003010819</v>
      </c>
      <c r="C155" s="61">
        <v>3031733</v>
      </c>
      <c r="D155" s="61">
        <v>0</v>
      </c>
      <c r="E155" s="64" t="s">
        <v>240</v>
      </c>
      <c r="F155" s="64" t="str">
        <f t="shared" si="2"/>
        <v>Census Tract 108.19 Allen County</v>
      </c>
      <c r="G155" s="61" t="s">
        <v>155</v>
      </c>
      <c r="H155" s="61" t="s">
        <v>156</v>
      </c>
      <c r="I155" s="61">
        <v>2323</v>
      </c>
      <c r="J155" s="61">
        <v>113</v>
      </c>
      <c r="K155" s="64">
        <v>5.3</v>
      </c>
      <c r="L155" s="61">
        <v>5348949.6015625</v>
      </c>
      <c r="M155" s="61">
        <v>10561.7885239552</v>
      </c>
    </row>
    <row r="156" spans="1:13">
      <c r="A156" s="61">
        <v>43951</v>
      </c>
      <c r="B156" s="62">
        <v>18003010821</v>
      </c>
      <c r="C156" s="63">
        <v>3588837</v>
      </c>
      <c r="D156" s="61">
        <v>0</v>
      </c>
      <c r="E156" s="64" t="s">
        <v>241</v>
      </c>
      <c r="F156" s="64" t="str">
        <f t="shared" si="2"/>
        <v>Census Tract 108.21 Allen County</v>
      </c>
      <c r="G156" s="61" t="s">
        <v>155</v>
      </c>
      <c r="H156" s="61" t="s">
        <v>156</v>
      </c>
      <c r="I156" s="61">
        <v>2002</v>
      </c>
      <c r="J156" s="61">
        <v>134</v>
      </c>
      <c r="K156" s="64">
        <v>6.2</v>
      </c>
      <c r="L156" s="61">
        <v>6327270.125</v>
      </c>
      <c r="M156" s="61">
        <v>12275.0559483533</v>
      </c>
    </row>
    <row r="157" spans="1:13">
      <c r="A157" s="61">
        <v>73287</v>
      </c>
      <c r="B157" s="61">
        <v>18003010900</v>
      </c>
      <c r="C157" s="61">
        <v>164567728</v>
      </c>
      <c r="D157" s="61">
        <v>1626770</v>
      </c>
      <c r="E157" s="64" t="s">
        <v>242</v>
      </c>
      <c r="F157" s="64" t="str">
        <f t="shared" si="2"/>
        <v>Census Tract 109 Allen County</v>
      </c>
      <c r="G157" s="61" t="s">
        <v>155</v>
      </c>
      <c r="H157" s="61" t="s">
        <v>156</v>
      </c>
      <c r="I157" s="61">
        <v>2114</v>
      </c>
      <c r="J157" s="61">
        <v>136</v>
      </c>
      <c r="K157" s="64">
        <v>11.6</v>
      </c>
      <c r="L157" s="61">
        <v>290940970.08203101</v>
      </c>
      <c r="M157" s="61">
        <v>136903.742837717</v>
      </c>
    </row>
    <row r="158" spans="1:13">
      <c r="A158" s="61">
        <v>38908</v>
      </c>
      <c r="B158" s="62">
        <v>18005010900</v>
      </c>
      <c r="C158" s="63">
        <v>20400863</v>
      </c>
      <c r="D158" s="61">
        <v>711426</v>
      </c>
      <c r="E158" s="64" t="s">
        <v>242</v>
      </c>
      <c r="F158" s="64" t="str">
        <f t="shared" si="2"/>
        <v>Census Tract 109 Bartholomew County</v>
      </c>
      <c r="G158" s="61" t="s">
        <v>155</v>
      </c>
      <c r="H158" s="61" t="s">
        <v>185</v>
      </c>
      <c r="I158" s="61">
        <v>2724</v>
      </c>
      <c r="J158" s="61">
        <v>180</v>
      </c>
      <c r="K158" s="64">
        <v>0.6</v>
      </c>
      <c r="L158" s="61">
        <v>35064103.234375</v>
      </c>
      <c r="M158" s="61">
        <v>34106.698486368099</v>
      </c>
    </row>
    <row r="159" spans="1:13">
      <c r="A159" s="61">
        <v>57508</v>
      </c>
      <c r="B159" s="61">
        <v>18089010900</v>
      </c>
      <c r="C159" s="61">
        <v>991494</v>
      </c>
      <c r="D159" s="61">
        <v>0</v>
      </c>
      <c r="E159" s="64" t="s">
        <v>242</v>
      </c>
      <c r="F159" s="64" t="str">
        <f t="shared" si="2"/>
        <v>Census Tract 109 Lake County</v>
      </c>
      <c r="G159" s="61" t="s">
        <v>155</v>
      </c>
      <c r="H159" s="61" t="s">
        <v>186</v>
      </c>
      <c r="I159" s="61">
        <v>402</v>
      </c>
      <c r="J159" s="61">
        <v>61</v>
      </c>
      <c r="K159" s="64">
        <v>18.399999999999999</v>
      </c>
      <c r="L159" s="61">
        <v>1774068.8828125</v>
      </c>
      <c r="M159" s="61">
        <v>5856.3726391618702</v>
      </c>
    </row>
    <row r="160" spans="1:13">
      <c r="A160" s="61">
        <v>44251</v>
      </c>
      <c r="B160" s="62">
        <v>18095010900</v>
      </c>
      <c r="C160" s="63">
        <v>6305168</v>
      </c>
      <c r="D160" s="61">
        <v>0</v>
      </c>
      <c r="E160" s="64" t="s">
        <v>242</v>
      </c>
      <c r="F160" s="64" t="str">
        <f t="shared" si="2"/>
        <v>Census Tract 109 Madison County</v>
      </c>
      <c r="G160" s="61" t="s">
        <v>155</v>
      </c>
      <c r="H160" s="61" t="s">
        <v>166</v>
      </c>
      <c r="I160" s="61">
        <v>896</v>
      </c>
      <c r="J160" s="61">
        <v>66</v>
      </c>
      <c r="K160" s="64">
        <v>3.1</v>
      </c>
      <c r="L160" s="61">
        <v>10827108.5703125</v>
      </c>
      <c r="M160" s="61">
        <v>18124.0096813407</v>
      </c>
    </row>
    <row r="161" spans="1:13">
      <c r="A161" s="61">
        <v>57741</v>
      </c>
      <c r="B161" s="61">
        <v>18141010900</v>
      </c>
      <c r="C161" s="61">
        <v>76793990</v>
      </c>
      <c r="D161" s="61">
        <v>2095560</v>
      </c>
      <c r="E161" s="64" t="s">
        <v>242</v>
      </c>
      <c r="F161" s="64" t="str">
        <f t="shared" si="2"/>
        <v>Census Tract 109 St. Joseph County</v>
      </c>
      <c r="G161" s="61" t="s">
        <v>155</v>
      </c>
      <c r="H161" s="61" t="s">
        <v>160</v>
      </c>
      <c r="I161" s="61">
        <v>3158</v>
      </c>
      <c r="J161" s="61">
        <v>200</v>
      </c>
      <c r="K161" s="64">
        <v>0.5</v>
      </c>
      <c r="L161" s="61">
        <v>141621633.00781301</v>
      </c>
      <c r="M161" s="61">
        <v>60417.500182386801</v>
      </c>
    </row>
    <row r="162" spans="1:13">
      <c r="A162" s="61">
        <v>44587</v>
      </c>
      <c r="B162" s="61">
        <v>18157010901</v>
      </c>
      <c r="C162" s="61">
        <v>93211533</v>
      </c>
      <c r="D162" s="61">
        <v>638072</v>
      </c>
      <c r="E162" s="64" t="s">
        <v>243</v>
      </c>
      <c r="F162" s="64" t="str">
        <f t="shared" si="2"/>
        <v>Census Tract 109.01 Tippecanoe County</v>
      </c>
      <c r="G162" s="61" t="s">
        <v>155</v>
      </c>
      <c r="H162" s="61" t="s">
        <v>161</v>
      </c>
      <c r="I162" s="61">
        <v>2992</v>
      </c>
      <c r="J162" s="61">
        <v>174</v>
      </c>
      <c r="K162" s="64">
        <v>3.2</v>
      </c>
      <c r="L162" s="61">
        <v>162154051.07031301</v>
      </c>
      <c r="M162" s="61">
        <v>51024.133781089004</v>
      </c>
    </row>
    <row r="163" spans="1:13">
      <c r="A163" s="61">
        <v>44588</v>
      </c>
      <c r="B163" s="61">
        <v>18157010902</v>
      </c>
      <c r="C163" s="61">
        <v>93982621</v>
      </c>
      <c r="D163" s="61">
        <v>118831</v>
      </c>
      <c r="E163" s="64" t="s">
        <v>244</v>
      </c>
      <c r="F163" s="64" t="str">
        <f t="shared" si="2"/>
        <v>Census Tract 109.02 Tippecanoe County</v>
      </c>
      <c r="G163" s="61" t="s">
        <v>155</v>
      </c>
      <c r="H163" s="61" t="s">
        <v>161</v>
      </c>
      <c r="I163" s="61">
        <v>1622</v>
      </c>
      <c r="J163" s="61">
        <v>96</v>
      </c>
      <c r="K163" s="64">
        <v>1.4</v>
      </c>
      <c r="L163" s="61">
        <v>162174310.453125</v>
      </c>
      <c r="M163" s="61">
        <v>51002.090007825602</v>
      </c>
    </row>
    <row r="164" spans="1:13">
      <c r="A164" s="61">
        <v>43921</v>
      </c>
      <c r="B164" s="62">
        <v>18003001100</v>
      </c>
      <c r="C164" s="63">
        <v>872203</v>
      </c>
      <c r="D164" s="61">
        <v>11113</v>
      </c>
      <c r="E164" s="64" t="s">
        <v>245</v>
      </c>
      <c r="F164" s="64" t="str">
        <f t="shared" si="2"/>
        <v>Census Tract 11 Allen County</v>
      </c>
      <c r="G164" s="61" t="s">
        <v>155</v>
      </c>
      <c r="H164" s="61" t="s">
        <v>156</v>
      </c>
      <c r="I164" s="61">
        <v>920</v>
      </c>
      <c r="J164" s="61">
        <v>70</v>
      </c>
      <c r="K164" s="64">
        <v>4</v>
      </c>
      <c r="L164" s="61">
        <v>1555773.82421875</v>
      </c>
      <c r="M164" s="61">
        <v>6398.6907355270796</v>
      </c>
    </row>
    <row r="165" spans="1:13">
      <c r="A165" s="61">
        <v>44032</v>
      </c>
      <c r="B165" s="62">
        <v>18035001100</v>
      </c>
      <c r="C165" s="63">
        <v>2944954</v>
      </c>
      <c r="D165" s="61">
        <v>29697</v>
      </c>
      <c r="E165" s="64" t="s">
        <v>245</v>
      </c>
      <c r="F165" s="64" t="str">
        <f t="shared" si="2"/>
        <v>Census Tract 11 Delaware County</v>
      </c>
      <c r="G165" s="61" t="s">
        <v>155</v>
      </c>
      <c r="H165" s="61" t="s">
        <v>164</v>
      </c>
      <c r="I165" s="61">
        <v>1380</v>
      </c>
      <c r="J165" s="61">
        <v>161</v>
      </c>
      <c r="K165" s="64">
        <v>3.6</v>
      </c>
      <c r="L165" s="61">
        <v>5106500.2734375</v>
      </c>
      <c r="M165" s="61">
        <v>11169.352308724299</v>
      </c>
    </row>
    <row r="166" spans="1:13">
      <c r="A166" s="61">
        <v>57449</v>
      </c>
      <c r="B166" s="61">
        <v>18039001100</v>
      </c>
      <c r="C166" s="61">
        <v>131314345</v>
      </c>
      <c r="D166" s="61">
        <v>362</v>
      </c>
      <c r="E166" s="64" t="s">
        <v>245</v>
      </c>
      <c r="F166" s="64" t="str">
        <f t="shared" si="2"/>
        <v>Census Tract 11 Elkhart County</v>
      </c>
      <c r="G166" s="61" t="s">
        <v>155</v>
      </c>
      <c r="H166" s="61" t="s">
        <v>157</v>
      </c>
      <c r="I166" s="61">
        <v>1441</v>
      </c>
      <c r="J166" s="61">
        <v>102</v>
      </c>
      <c r="K166" s="64">
        <v>22.1</v>
      </c>
      <c r="L166" s="61">
        <v>234155661.71484399</v>
      </c>
      <c r="M166" s="61">
        <v>82791.641900764997</v>
      </c>
    </row>
    <row r="167" spans="1:13">
      <c r="A167" s="61">
        <v>44178</v>
      </c>
      <c r="B167" s="62">
        <v>18067001100</v>
      </c>
      <c r="C167" s="63">
        <v>5682488</v>
      </c>
      <c r="D167" s="61">
        <v>0</v>
      </c>
      <c r="E167" s="64" t="s">
        <v>245</v>
      </c>
      <c r="F167" s="64" t="str">
        <f t="shared" si="2"/>
        <v>Census Tract 11 Howard County</v>
      </c>
      <c r="G167" s="61" t="s">
        <v>155</v>
      </c>
      <c r="H167" s="61" t="s">
        <v>165</v>
      </c>
      <c r="I167" s="61">
        <v>2553</v>
      </c>
      <c r="J167" s="61">
        <v>138</v>
      </c>
      <c r="K167" s="64">
        <v>11.8</v>
      </c>
      <c r="L167" s="61">
        <v>9823154.44140625</v>
      </c>
      <c r="M167" s="61">
        <v>14723.940415459199</v>
      </c>
    </row>
    <row r="168" spans="1:13">
      <c r="A168" s="61">
        <v>44233</v>
      </c>
      <c r="B168" s="62">
        <v>18095001100</v>
      </c>
      <c r="C168" s="63">
        <v>2147451</v>
      </c>
      <c r="D168" s="61">
        <v>0</v>
      </c>
      <c r="E168" s="64" t="s">
        <v>245</v>
      </c>
      <c r="F168" s="64" t="str">
        <f t="shared" si="2"/>
        <v>Census Tract 11 Madison County</v>
      </c>
      <c r="G168" s="61" t="s">
        <v>155</v>
      </c>
      <c r="H168" s="61" t="s">
        <v>166</v>
      </c>
      <c r="I168" s="61">
        <v>855</v>
      </c>
      <c r="J168" s="61">
        <v>75</v>
      </c>
      <c r="K168" s="64">
        <v>13.3</v>
      </c>
      <c r="L168" s="61">
        <v>3675334.2890625</v>
      </c>
      <c r="M168" s="61">
        <v>9616.9361907755592</v>
      </c>
    </row>
    <row r="169" spans="1:13">
      <c r="A169" s="61">
        <v>57709</v>
      </c>
      <c r="B169" s="61">
        <v>18141001100</v>
      </c>
      <c r="C169" s="61">
        <v>3228748</v>
      </c>
      <c r="D169" s="61">
        <v>6508</v>
      </c>
      <c r="E169" s="64" t="s">
        <v>245</v>
      </c>
      <c r="F169" s="64" t="str">
        <f t="shared" si="2"/>
        <v>Census Tract 11 St. Joseph County</v>
      </c>
      <c r="G169" s="61" t="s">
        <v>155</v>
      </c>
      <c r="H169" s="61" t="s">
        <v>160</v>
      </c>
      <c r="I169" s="61">
        <v>1724</v>
      </c>
      <c r="J169" s="61">
        <v>122</v>
      </c>
      <c r="K169" s="64">
        <v>16.100000000000001</v>
      </c>
      <c r="L169" s="61">
        <v>5805879.36328125</v>
      </c>
      <c r="M169" s="61">
        <v>10713.676631894299</v>
      </c>
    </row>
    <row r="170" spans="1:13">
      <c r="A170" s="61">
        <v>44561</v>
      </c>
      <c r="B170" s="61">
        <v>18157001100</v>
      </c>
      <c r="C170" s="61">
        <v>1446381</v>
      </c>
      <c r="D170" s="61">
        <v>0</v>
      </c>
      <c r="E170" s="64" t="s">
        <v>245</v>
      </c>
      <c r="F170" s="64" t="str">
        <f t="shared" si="2"/>
        <v>Census Tract 11 Tippecanoe County</v>
      </c>
      <c r="G170" s="61" t="s">
        <v>155</v>
      </c>
      <c r="H170" s="61" t="s">
        <v>161</v>
      </c>
      <c r="I170" s="61">
        <v>1502</v>
      </c>
      <c r="J170" s="61">
        <v>87</v>
      </c>
      <c r="K170" s="64">
        <v>5.0999999999999996</v>
      </c>
      <c r="L170" s="61">
        <v>2497238.8828125</v>
      </c>
      <c r="M170" s="61">
        <v>7430.0358466873204</v>
      </c>
    </row>
    <row r="171" spans="1:13">
      <c r="A171" s="61">
        <v>39156</v>
      </c>
      <c r="B171" s="62">
        <v>18163001100</v>
      </c>
      <c r="C171" s="63">
        <v>5578249</v>
      </c>
      <c r="D171" s="61">
        <v>217827</v>
      </c>
      <c r="E171" s="64" t="s">
        <v>245</v>
      </c>
      <c r="F171" s="64" t="str">
        <f t="shared" si="2"/>
        <v>Census Tract 11 Vanderburgh County</v>
      </c>
      <c r="G171" s="61" t="s">
        <v>155</v>
      </c>
      <c r="H171" s="61" t="s">
        <v>162</v>
      </c>
      <c r="I171" s="61">
        <v>1072</v>
      </c>
      <c r="J171" s="61">
        <v>125</v>
      </c>
      <c r="K171" s="64">
        <v>11.2</v>
      </c>
      <c r="L171" s="61">
        <v>9335331.140625</v>
      </c>
      <c r="M171" s="61">
        <v>14531.8334791957</v>
      </c>
    </row>
    <row r="172" spans="1:13">
      <c r="A172" s="61">
        <v>44609</v>
      </c>
      <c r="B172" s="61">
        <v>18167001100</v>
      </c>
      <c r="C172" s="61">
        <v>2314830</v>
      </c>
      <c r="D172" s="61">
        <v>0</v>
      </c>
      <c r="E172" s="64" t="s">
        <v>245</v>
      </c>
      <c r="F172" s="64" t="str">
        <f t="shared" si="2"/>
        <v>Census Tract 11 Vigo County</v>
      </c>
      <c r="G172" s="61" t="s">
        <v>155</v>
      </c>
      <c r="H172" s="61" t="s">
        <v>167</v>
      </c>
      <c r="I172" s="61">
        <v>1340</v>
      </c>
      <c r="J172" s="61">
        <v>128</v>
      </c>
      <c r="K172" s="64">
        <v>20</v>
      </c>
      <c r="L172" s="61">
        <v>3892260.5546875</v>
      </c>
      <c r="M172" s="61">
        <v>10485.9514639312</v>
      </c>
    </row>
    <row r="173" spans="1:13">
      <c r="A173" s="61">
        <v>44644</v>
      </c>
      <c r="B173" s="61">
        <v>18177001100</v>
      </c>
      <c r="C173" s="61">
        <v>23206769</v>
      </c>
      <c r="D173" s="61">
        <v>361430</v>
      </c>
      <c r="E173" s="64" t="s">
        <v>245</v>
      </c>
      <c r="F173" s="64" t="str">
        <f t="shared" si="2"/>
        <v>Census Tract 11 Wayne County</v>
      </c>
      <c r="G173" s="61" t="s">
        <v>155</v>
      </c>
      <c r="H173" s="61" t="s">
        <v>168</v>
      </c>
      <c r="I173" s="61">
        <v>2977</v>
      </c>
      <c r="J173" s="61">
        <v>165</v>
      </c>
      <c r="K173" s="64">
        <v>12.2</v>
      </c>
      <c r="L173" s="61">
        <v>40006576.0546875</v>
      </c>
      <c r="M173" s="61">
        <v>31856.846361102798</v>
      </c>
    </row>
    <row r="174" spans="1:13">
      <c r="A174" s="61">
        <v>39083</v>
      </c>
      <c r="B174" s="62">
        <v>18105001101</v>
      </c>
      <c r="C174" s="63">
        <v>3564199</v>
      </c>
      <c r="D174" s="61">
        <v>0</v>
      </c>
      <c r="E174" s="64" t="s">
        <v>246</v>
      </c>
      <c r="F174" s="64" t="str">
        <f t="shared" si="2"/>
        <v>Census Tract 11.01 Monroe County</v>
      </c>
      <c r="G174" s="61" t="s">
        <v>155</v>
      </c>
      <c r="H174" s="61" t="s">
        <v>159</v>
      </c>
      <c r="I174" s="61">
        <v>2720</v>
      </c>
      <c r="J174" s="61">
        <v>179</v>
      </c>
      <c r="K174" s="64">
        <v>18.100000000000001</v>
      </c>
      <c r="L174" s="61">
        <v>5933515.5546875</v>
      </c>
      <c r="M174" s="61">
        <v>12430.184130418</v>
      </c>
    </row>
    <row r="175" spans="1:13">
      <c r="A175" s="61">
        <v>39084</v>
      </c>
      <c r="B175" s="62">
        <v>18105001102</v>
      </c>
      <c r="C175" s="63">
        <v>6410877</v>
      </c>
      <c r="D175" s="61">
        <v>0</v>
      </c>
      <c r="E175" s="64" t="s">
        <v>247</v>
      </c>
      <c r="F175" s="64" t="str">
        <f t="shared" si="2"/>
        <v>Census Tract 11.02 Monroe County</v>
      </c>
      <c r="G175" s="61" t="s">
        <v>155</v>
      </c>
      <c r="H175" s="61" t="s">
        <v>159</v>
      </c>
      <c r="I175" s="61">
        <v>1870</v>
      </c>
      <c r="J175" s="61">
        <v>137</v>
      </c>
      <c r="K175" s="64">
        <v>9.8000000000000007</v>
      </c>
      <c r="L175" s="61">
        <v>10668406.8632813</v>
      </c>
      <c r="M175" s="61">
        <v>14360.0199160097</v>
      </c>
    </row>
    <row r="176" spans="1:13">
      <c r="A176" s="61">
        <v>39085</v>
      </c>
      <c r="B176" s="62">
        <v>18105001103</v>
      </c>
      <c r="C176" s="63">
        <v>15765308</v>
      </c>
      <c r="D176" s="61">
        <v>0</v>
      </c>
      <c r="E176" s="64" t="s">
        <v>248</v>
      </c>
      <c r="F176" s="64" t="str">
        <f t="shared" si="2"/>
        <v>Census Tract 11.03 Monroe County</v>
      </c>
      <c r="G176" s="61" t="s">
        <v>155</v>
      </c>
      <c r="H176" s="61" t="s">
        <v>159</v>
      </c>
      <c r="I176" s="61">
        <v>1108</v>
      </c>
      <c r="J176" s="61">
        <v>120</v>
      </c>
      <c r="K176" s="64">
        <v>1.8</v>
      </c>
      <c r="L176" s="61">
        <v>26215506.5234375</v>
      </c>
      <c r="M176" s="61">
        <v>22335.767352192201</v>
      </c>
    </row>
    <row r="177" spans="1:13">
      <c r="A177" s="61">
        <v>43952</v>
      </c>
      <c r="B177" s="62">
        <v>18003011000</v>
      </c>
      <c r="C177" s="63">
        <v>160626253</v>
      </c>
      <c r="D177" s="61">
        <v>26680</v>
      </c>
      <c r="E177" s="64" t="s">
        <v>249</v>
      </c>
      <c r="F177" s="64" t="str">
        <f t="shared" si="2"/>
        <v>Census Tract 110 Allen County</v>
      </c>
      <c r="G177" s="61" t="s">
        <v>155</v>
      </c>
      <c r="H177" s="61" t="s">
        <v>156</v>
      </c>
      <c r="I177" s="61">
        <v>979</v>
      </c>
      <c r="J177" s="61">
        <v>86</v>
      </c>
      <c r="K177" s="64">
        <v>0.8</v>
      </c>
      <c r="L177" s="61">
        <v>282754298.359375</v>
      </c>
      <c r="M177" s="61">
        <v>69478.123718570394</v>
      </c>
    </row>
    <row r="178" spans="1:13">
      <c r="A178" s="61">
        <v>38909</v>
      </c>
      <c r="B178" s="62">
        <v>18005011000</v>
      </c>
      <c r="C178" s="63">
        <v>117433444</v>
      </c>
      <c r="D178" s="61">
        <v>2092552</v>
      </c>
      <c r="E178" s="64" t="s">
        <v>249</v>
      </c>
      <c r="F178" s="64" t="str">
        <f t="shared" si="2"/>
        <v>Census Tract 110 Bartholomew County</v>
      </c>
      <c r="G178" s="61" t="s">
        <v>155</v>
      </c>
      <c r="H178" s="61" t="s">
        <v>185</v>
      </c>
      <c r="I178" s="61">
        <v>1926</v>
      </c>
      <c r="J178" s="61">
        <v>163</v>
      </c>
      <c r="K178" s="64">
        <v>1.2</v>
      </c>
      <c r="L178" s="61">
        <v>199141418.046875</v>
      </c>
      <c r="M178" s="61">
        <v>85840.038503467207</v>
      </c>
    </row>
    <row r="179" spans="1:13">
      <c r="A179" s="61">
        <v>57509</v>
      </c>
      <c r="B179" s="61">
        <v>18089011000</v>
      </c>
      <c r="C179" s="61">
        <v>1250857</v>
      </c>
      <c r="D179" s="61">
        <v>0</v>
      </c>
      <c r="E179" s="64" t="s">
        <v>249</v>
      </c>
      <c r="F179" s="64" t="str">
        <f t="shared" si="2"/>
        <v>Census Tract 110 Lake County</v>
      </c>
      <c r="G179" s="61" t="s">
        <v>155</v>
      </c>
      <c r="H179" s="61" t="s">
        <v>186</v>
      </c>
      <c r="I179" s="61">
        <v>668</v>
      </c>
      <c r="J179" s="61">
        <v>81</v>
      </c>
      <c r="K179" s="64">
        <v>9.4</v>
      </c>
      <c r="L179" s="61">
        <v>2238090.6875</v>
      </c>
      <c r="M179" s="61">
        <v>6252.8851673046001</v>
      </c>
    </row>
    <row r="180" spans="1:13">
      <c r="A180" s="61">
        <v>44252</v>
      </c>
      <c r="B180" s="62">
        <v>18095011000</v>
      </c>
      <c r="C180" s="63">
        <v>74895123</v>
      </c>
      <c r="D180" s="61">
        <v>212935</v>
      </c>
      <c r="E180" s="64" t="s">
        <v>249</v>
      </c>
      <c r="F180" s="64" t="str">
        <f t="shared" si="2"/>
        <v>Census Tract 110 Madison County</v>
      </c>
      <c r="G180" s="61" t="s">
        <v>155</v>
      </c>
      <c r="H180" s="61" t="s">
        <v>166</v>
      </c>
      <c r="I180" s="61">
        <v>727</v>
      </c>
      <c r="J180" s="61">
        <v>45</v>
      </c>
      <c r="K180" s="64">
        <v>1.5</v>
      </c>
      <c r="L180" s="61">
        <v>128681863.171875</v>
      </c>
      <c r="M180" s="61">
        <v>51246.232505444001</v>
      </c>
    </row>
    <row r="181" spans="1:13">
      <c r="A181" s="61">
        <v>57742</v>
      </c>
      <c r="B181" s="61">
        <v>18141011000</v>
      </c>
      <c r="C181" s="61">
        <v>36333283</v>
      </c>
      <c r="D181" s="61">
        <v>200061</v>
      </c>
      <c r="E181" s="64" t="s">
        <v>249</v>
      </c>
      <c r="F181" s="64" t="str">
        <f t="shared" si="2"/>
        <v>Census Tract 110 St. Joseph County</v>
      </c>
      <c r="G181" s="61" t="s">
        <v>155</v>
      </c>
      <c r="H181" s="61" t="s">
        <v>160</v>
      </c>
      <c r="I181" s="61">
        <v>2837</v>
      </c>
      <c r="J181" s="61">
        <v>220</v>
      </c>
      <c r="K181" s="64">
        <v>6.1</v>
      </c>
      <c r="L181" s="61">
        <v>65290920.34375</v>
      </c>
      <c r="M181" s="61">
        <v>37187.076958227903</v>
      </c>
    </row>
    <row r="182" spans="1:13">
      <c r="A182" s="61">
        <v>44589</v>
      </c>
      <c r="B182" s="61">
        <v>18157011000</v>
      </c>
      <c r="C182" s="61">
        <v>324822096</v>
      </c>
      <c r="D182" s="61">
        <v>103519</v>
      </c>
      <c r="E182" s="64" t="s">
        <v>249</v>
      </c>
      <c r="F182" s="64" t="str">
        <f t="shared" si="2"/>
        <v>Census Tract 110 Tippecanoe County</v>
      </c>
      <c r="G182" s="61" t="s">
        <v>155</v>
      </c>
      <c r="H182" s="61" t="s">
        <v>161</v>
      </c>
      <c r="I182" s="61">
        <v>1714</v>
      </c>
      <c r="J182" s="61">
        <v>123</v>
      </c>
      <c r="K182" s="64">
        <v>1.5</v>
      </c>
      <c r="L182" s="61">
        <v>558547187.27734399</v>
      </c>
      <c r="M182" s="61">
        <v>113786.772106684</v>
      </c>
    </row>
    <row r="183" spans="1:13">
      <c r="A183" s="61">
        <v>73049</v>
      </c>
      <c r="B183" s="61">
        <v>18167011000</v>
      </c>
      <c r="C183" s="61">
        <v>225190905</v>
      </c>
      <c r="D183" s="61">
        <v>3485930</v>
      </c>
      <c r="E183" s="64" t="s">
        <v>249</v>
      </c>
      <c r="F183" s="64" t="str">
        <f t="shared" si="2"/>
        <v>Census Tract 110 Vigo County</v>
      </c>
      <c r="G183" s="61" t="s">
        <v>155</v>
      </c>
      <c r="H183" s="61" t="s">
        <v>167</v>
      </c>
      <c r="I183" s="61">
        <v>1379</v>
      </c>
      <c r="J183" s="61">
        <v>141</v>
      </c>
      <c r="K183" s="64">
        <v>0.8</v>
      </c>
      <c r="L183" s="61">
        <v>380126242.00781298</v>
      </c>
      <c r="M183" s="61">
        <v>97818.411474923705</v>
      </c>
    </row>
    <row r="184" spans="1:13">
      <c r="A184" s="61">
        <v>44086</v>
      </c>
      <c r="B184" s="62">
        <v>18057110100</v>
      </c>
      <c r="C184" s="63">
        <v>234889440</v>
      </c>
      <c r="D184" s="61">
        <v>1297749</v>
      </c>
      <c r="E184" s="64" t="s">
        <v>250</v>
      </c>
      <c r="F184" s="64" t="str">
        <f t="shared" si="2"/>
        <v>Census Tract 1101 Hamilton County</v>
      </c>
      <c r="G184" s="61" t="s">
        <v>155</v>
      </c>
      <c r="H184" s="61" t="s">
        <v>251</v>
      </c>
      <c r="I184" s="61">
        <v>3988</v>
      </c>
      <c r="J184" s="61">
        <v>332</v>
      </c>
      <c r="K184" s="64">
        <v>0</v>
      </c>
      <c r="L184" s="61">
        <v>404359580.80859399</v>
      </c>
      <c r="M184" s="61">
        <v>93085.773558810499</v>
      </c>
    </row>
    <row r="185" spans="1:13">
      <c r="A185" s="61">
        <v>44087</v>
      </c>
      <c r="B185" s="62">
        <v>18057110201</v>
      </c>
      <c r="C185" s="63">
        <v>99160228</v>
      </c>
      <c r="D185" s="61">
        <v>380715</v>
      </c>
      <c r="E185" s="64" t="s">
        <v>252</v>
      </c>
      <c r="F185" s="64" t="str">
        <f t="shared" si="2"/>
        <v>Census Tract 1102.01 Hamilton County</v>
      </c>
      <c r="G185" s="61" t="s">
        <v>155</v>
      </c>
      <c r="H185" s="61" t="s">
        <v>251</v>
      </c>
      <c r="I185" s="61">
        <v>1716</v>
      </c>
      <c r="J185" s="61">
        <v>122</v>
      </c>
      <c r="K185" s="64">
        <v>5.8</v>
      </c>
      <c r="L185" s="61">
        <v>170679812.55078101</v>
      </c>
      <c r="M185" s="61">
        <v>63354.117520387103</v>
      </c>
    </row>
    <row r="186" spans="1:13">
      <c r="A186" s="61">
        <v>44088</v>
      </c>
      <c r="B186" s="62">
        <v>18057110202</v>
      </c>
      <c r="C186" s="63">
        <v>42832027</v>
      </c>
      <c r="D186" s="61">
        <v>3153284</v>
      </c>
      <c r="E186" s="64" t="s">
        <v>253</v>
      </c>
      <c r="F186" s="64" t="str">
        <f t="shared" si="2"/>
        <v>Census Tract 1102.02 Hamilton County</v>
      </c>
      <c r="G186" s="61" t="s">
        <v>155</v>
      </c>
      <c r="H186" s="61" t="s">
        <v>251</v>
      </c>
      <c r="I186" s="61">
        <v>2562</v>
      </c>
      <c r="J186" s="61">
        <v>136</v>
      </c>
      <c r="K186" s="64">
        <v>2.9</v>
      </c>
      <c r="L186" s="61">
        <v>78759454.238281295</v>
      </c>
      <c r="M186" s="61">
        <v>39863.880506979498</v>
      </c>
    </row>
    <row r="187" spans="1:13">
      <c r="A187" s="61">
        <v>44089</v>
      </c>
      <c r="B187" s="62">
        <v>18057110300</v>
      </c>
      <c r="C187" s="63">
        <v>194822994</v>
      </c>
      <c r="D187" s="61">
        <v>381688</v>
      </c>
      <c r="E187" s="64" t="s">
        <v>254</v>
      </c>
      <c r="F187" s="64" t="str">
        <f t="shared" si="2"/>
        <v>Census Tract 1103 Hamilton County</v>
      </c>
      <c r="G187" s="61" t="s">
        <v>155</v>
      </c>
      <c r="H187" s="61" t="s">
        <v>251</v>
      </c>
      <c r="I187" s="61">
        <v>6235</v>
      </c>
      <c r="J187" s="61">
        <v>329</v>
      </c>
      <c r="K187" s="64">
        <v>1.5</v>
      </c>
      <c r="L187" s="61">
        <v>334195172.22265601</v>
      </c>
      <c r="M187" s="61">
        <v>90773.782948221196</v>
      </c>
    </row>
    <row r="188" spans="1:13">
      <c r="A188" s="61">
        <v>44090</v>
      </c>
      <c r="B188" s="62">
        <v>18057110401</v>
      </c>
      <c r="C188" s="63">
        <v>26688847</v>
      </c>
      <c r="D188" s="61">
        <v>71770</v>
      </c>
      <c r="E188" s="64" t="s">
        <v>255</v>
      </c>
      <c r="F188" s="64" t="str">
        <f t="shared" si="2"/>
        <v>Census Tract 1104.01 Hamilton County</v>
      </c>
      <c r="G188" s="61" t="s">
        <v>155</v>
      </c>
      <c r="H188" s="61" t="s">
        <v>251</v>
      </c>
      <c r="I188" s="61">
        <v>1542</v>
      </c>
      <c r="J188" s="61">
        <v>137</v>
      </c>
      <c r="K188" s="64">
        <v>7.2</v>
      </c>
      <c r="L188" s="61">
        <v>45749900.5859375</v>
      </c>
      <c r="M188" s="61">
        <v>34143.208184431198</v>
      </c>
    </row>
    <row r="189" spans="1:13">
      <c r="A189" s="61">
        <v>44091</v>
      </c>
      <c r="B189" s="62">
        <v>18057110403</v>
      </c>
      <c r="C189" s="63">
        <v>13877856</v>
      </c>
      <c r="D189" s="61">
        <v>108553</v>
      </c>
      <c r="E189" s="64" t="s">
        <v>256</v>
      </c>
      <c r="F189" s="64" t="str">
        <f t="shared" si="2"/>
        <v>Census Tract 1104.03 Hamilton County</v>
      </c>
      <c r="G189" s="61" t="s">
        <v>155</v>
      </c>
      <c r="H189" s="61" t="s">
        <v>251</v>
      </c>
      <c r="I189" s="61">
        <v>3992</v>
      </c>
      <c r="J189" s="61">
        <v>239</v>
      </c>
      <c r="K189" s="64">
        <v>4.8</v>
      </c>
      <c r="L189" s="61">
        <v>23878516.484375</v>
      </c>
      <c r="M189" s="61">
        <v>24750.550526567898</v>
      </c>
    </row>
    <row r="190" spans="1:13">
      <c r="A190" s="61">
        <v>44092</v>
      </c>
      <c r="B190" s="62">
        <v>18057110404</v>
      </c>
      <c r="C190" s="63">
        <v>4925394</v>
      </c>
      <c r="D190" s="61">
        <v>139501</v>
      </c>
      <c r="E190" s="64" t="s">
        <v>257</v>
      </c>
      <c r="F190" s="64" t="str">
        <f t="shared" si="2"/>
        <v>Census Tract 1104.04 Hamilton County</v>
      </c>
      <c r="G190" s="61" t="s">
        <v>155</v>
      </c>
      <c r="H190" s="61" t="s">
        <v>251</v>
      </c>
      <c r="I190" s="61">
        <v>1899</v>
      </c>
      <c r="J190" s="61">
        <v>122</v>
      </c>
      <c r="K190" s="64">
        <v>0</v>
      </c>
      <c r="L190" s="61">
        <v>8642944.75</v>
      </c>
      <c r="M190" s="61">
        <v>12423.2049890414</v>
      </c>
    </row>
    <row r="191" spans="1:13">
      <c r="A191" s="61">
        <v>44093</v>
      </c>
      <c r="B191" s="62">
        <v>18057110505</v>
      </c>
      <c r="C191" s="63">
        <v>24279678</v>
      </c>
      <c r="D191" s="61">
        <v>448051</v>
      </c>
      <c r="E191" s="64" t="s">
        <v>258</v>
      </c>
      <c r="F191" s="64" t="str">
        <f t="shared" si="2"/>
        <v>Census Tract 1105.05 Hamilton County</v>
      </c>
      <c r="G191" s="61" t="s">
        <v>155</v>
      </c>
      <c r="H191" s="61" t="s">
        <v>251</v>
      </c>
      <c r="I191" s="61">
        <v>2468</v>
      </c>
      <c r="J191" s="61">
        <v>159</v>
      </c>
      <c r="K191" s="64">
        <v>1.4</v>
      </c>
      <c r="L191" s="61">
        <v>42284159.035156302</v>
      </c>
      <c r="M191" s="61">
        <v>31050.862360160299</v>
      </c>
    </row>
    <row r="192" spans="1:13">
      <c r="A192" s="61">
        <v>44094</v>
      </c>
      <c r="B192" s="62">
        <v>18057110506</v>
      </c>
      <c r="C192" s="63">
        <v>26338938</v>
      </c>
      <c r="D192" s="61">
        <v>278146</v>
      </c>
      <c r="E192" s="64" t="s">
        <v>259</v>
      </c>
      <c r="F192" s="64" t="str">
        <f t="shared" si="2"/>
        <v>Census Tract 1105.06 Hamilton County</v>
      </c>
      <c r="G192" s="61" t="s">
        <v>155</v>
      </c>
      <c r="H192" s="61" t="s">
        <v>251</v>
      </c>
      <c r="I192" s="61">
        <v>4405</v>
      </c>
      <c r="J192" s="61">
        <v>212</v>
      </c>
      <c r="K192" s="64">
        <v>0.5</v>
      </c>
      <c r="L192" s="61">
        <v>45442415.3984375</v>
      </c>
      <c r="M192" s="61">
        <v>37127.612306680203</v>
      </c>
    </row>
    <row r="193" spans="1:13">
      <c r="A193" s="61">
        <v>44095</v>
      </c>
      <c r="B193" s="62">
        <v>18057110507</v>
      </c>
      <c r="C193" s="63">
        <v>42182894</v>
      </c>
      <c r="D193" s="61">
        <v>317961</v>
      </c>
      <c r="E193" s="64" t="s">
        <v>260</v>
      </c>
      <c r="F193" s="64" t="str">
        <f t="shared" si="2"/>
        <v>Census Tract 1105.07 Hamilton County</v>
      </c>
      <c r="G193" s="61" t="s">
        <v>155</v>
      </c>
      <c r="H193" s="61" t="s">
        <v>251</v>
      </c>
      <c r="I193" s="61">
        <v>5715</v>
      </c>
      <c r="J193" s="61">
        <v>254</v>
      </c>
      <c r="K193" s="64">
        <v>1.8</v>
      </c>
      <c r="L193" s="61">
        <v>72616729.2734375</v>
      </c>
      <c r="M193" s="61">
        <v>46043.3467218921</v>
      </c>
    </row>
    <row r="194" spans="1:13">
      <c r="A194" s="61">
        <v>44096</v>
      </c>
      <c r="B194" s="62">
        <v>18057110508</v>
      </c>
      <c r="C194" s="63">
        <v>25081445</v>
      </c>
      <c r="D194" s="61">
        <v>1691213</v>
      </c>
      <c r="E194" s="64" t="s">
        <v>261</v>
      </c>
      <c r="F194" s="64" t="str">
        <f t="shared" ref="F194:F257" si="3">E194&amp;" "&amp;H194</f>
        <v>Census Tract 1105.08 Hamilton County</v>
      </c>
      <c r="G194" s="61" t="s">
        <v>155</v>
      </c>
      <c r="H194" s="61" t="s">
        <v>251</v>
      </c>
      <c r="I194" s="61">
        <v>4262</v>
      </c>
      <c r="J194" s="61">
        <v>167</v>
      </c>
      <c r="K194" s="64">
        <v>3.9</v>
      </c>
      <c r="L194" s="61">
        <v>45716962.953125</v>
      </c>
      <c r="M194" s="61">
        <v>32733.671365927501</v>
      </c>
    </row>
    <row r="195" spans="1:13">
      <c r="A195" s="61">
        <v>44097</v>
      </c>
      <c r="B195" s="62">
        <v>18057110509</v>
      </c>
      <c r="C195" s="63">
        <v>11323491</v>
      </c>
      <c r="D195" s="61">
        <v>2835221</v>
      </c>
      <c r="E195" s="64" t="s">
        <v>262</v>
      </c>
      <c r="F195" s="64" t="str">
        <f t="shared" si="3"/>
        <v>Census Tract 1105.09 Hamilton County</v>
      </c>
      <c r="G195" s="61" t="s">
        <v>155</v>
      </c>
      <c r="H195" s="61" t="s">
        <v>251</v>
      </c>
      <c r="I195" s="61">
        <v>2089</v>
      </c>
      <c r="J195" s="61">
        <v>108</v>
      </c>
      <c r="K195" s="64">
        <v>0</v>
      </c>
      <c r="L195" s="61">
        <v>24210597.6796875</v>
      </c>
      <c r="M195" s="61">
        <v>35571.1928783642</v>
      </c>
    </row>
    <row r="196" spans="1:13">
      <c r="A196" s="61">
        <v>44098</v>
      </c>
      <c r="B196" s="62">
        <v>18057110511</v>
      </c>
      <c r="C196" s="63">
        <v>8028272</v>
      </c>
      <c r="D196" s="61">
        <v>175589</v>
      </c>
      <c r="E196" s="64" t="s">
        <v>263</v>
      </c>
      <c r="F196" s="64" t="str">
        <f t="shared" si="3"/>
        <v>Census Tract 1105.11 Hamilton County</v>
      </c>
      <c r="G196" s="61" t="s">
        <v>155</v>
      </c>
      <c r="H196" s="61" t="s">
        <v>251</v>
      </c>
      <c r="I196" s="61">
        <v>1819</v>
      </c>
      <c r="J196" s="61">
        <v>75</v>
      </c>
      <c r="K196" s="64">
        <v>0.4</v>
      </c>
      <c r="L196" s="61">
        <v>14027874.5117188</v>
      </c>
      <c r="M196" s="61">
        <v>24877.352304371601</v>
      </c>
    </row>
    <row r="197" spans="1:13">
      <c r="A197" s="61">
        <v>44099</v>
      </c>
      <c r="B197" s="62">
        <v>18057110512</v>
      </c>
      <c r="C197" s="63">
        <v>6014869</v>
      </c>
      <c r="D197" s="61">
        <v>310048</v>
      </c>
      <c r="E197" s="64" t="s">
        <v>264</v>
      </c>
      <c r="F197" s="64" t="str">
        <f t="shared" si="3"/>
        <v>Census Tract 1105.12 Hamilton County</v>
      </c>
      <c r="G197" s="61" t="s">
        <v>155</v>
      </c>
      <c r="H197" s="61" t="s">
        <v>251</v>
      </c>
      <c r="I197" s="61">
        <v>1979</v>
      </c>
      <c r="J197" s="61">
        <v>105</v>
      </c>
      <c r="K197" s="64">
        <v>0.6</v>
      </c>
      <c r="L197" s="61">
        <v>10820109.0390625</v>
      </c>
      <c r="M197" s="61">
        <v>24782.469546510802</v>
      </c>
    </row>
    <row r="198" spans="1:13">
      <c r="A198" s="61">
        <v>44100</v>
      </c>
      <c r="B198" s="62">
        <v>18057110600</v>
      </c>
      <c r="C198" s="63">
        <v>3224514</v>
      </c>
      <c r="D198" s="61">
        <v>56585</v>
      </c>
      <c r="E198" s="64" t="s">
        <v>265</v>
      </c>
      <c r="F198" s="64" t="str">
        <f t="shared" si="3"/>
        <v>Census Tract 1106 Hamilton County</v>
      </c>
      <c r="G198" s="61" t="s">
        <v>155</v>
      </c>
      <c r="H198" s="61" t="s">
        <v>251</v>
      </c>
      <c r="I198" s="61">
        <v>1735</v>
      </c>
      <c r="J198" s="61">
        <v>106</v>
      </c>
      <c r="K198" s="64">
        <v>9.4</v>
      </c>
      <c r="L198" s="61">
        <v>5606534.7734375</v>
      </c>
      <c r="M198" s="61">
        <v>11985.6620074732</v>
      </c>
    </row>
    <row r="199" spans="1:13">
      <c r="A199" s="61">
        <v>44101</v>
      </c>
      <c r="B199" s="62">
        <v>18057110700</v>
      </c>
      <c r="C199" s="63">
        <v>3764915</v>
      </c>
      <c r="D199" s="61">
        <v>40104</v>
      </c>
      <c r="E199" s="64" t="s">
        <v>266</v>
      </c>
      <c r="F199" s="64" t="str">
        <f t="shared" si="3"/>
        <v>Census Tract 1107 Hamilton County</v>
      </c>
      <c r="G199" s="61" t="s">
        <v>155</v>
      </c>
      <c r="H199" s="61" t="s">
        <v>251</v>
      </c>
      <c r="I199" s="61">
        <v>1252</v>
      </c>
      <c r="J199" s="61">
        <v>122</v>
      </c>
      <c r="K199" s="64">
        <v>3.3</v>
      </c>
      <c r="L199" s="61">
        <v>6498955.03125</v>
      </c>
      <c r="M199" s="61">
        <v>12780.098436694399</v>
      </c>
    </row>
    <row r="200" spans="1:13">
      <c r="A200" s="61">
        <v>44102</v>
      </c>
      <c r="B200" s="62">
        <v>18057110804</v>
      </c>
      <c r="C200" s="63">
        <v>44035861</v>
      </c>
      <c r="D200" s="61">
        <v>4338974</v>
      </c>
      <c r="E200" s="64" t="s">
        <v>267</v>
      </c>
      <c r="F200" s="64" t="str">
        <f t="shared" si="3"/>
        <v>Census Tract 1108.04 Hamilton County</v>
      </c>
      <c r="G200" s="61" t="s">
        <v>155</v>
      </c>
      <c r="H200" s="61" t="s">
        <v>251</v>
      </c>
      <c r="I200" s="61">
        <v>6320</v>
      </c>
      <c r="J200" s="61">
        <v>259</v>
      </c>
      <c r="K200" s="64">
        <v>0</v>
      </c>
      <c r="L200" s="61">
        <v>82437854.816406295</v>
      </c>
      <c r="M200" s="61">
        <v>46739.544743255399</v>
      </c>
    </row>
    <row r="201" spans="1:13">
      <c r="A201" s="61">
        <v>44103</v>
      </c>
      <c r="B201" s="62">
        <v>18057110805</v>
      </c>
      <c r="C201" s="63">
        <v>7798135</v>
      </c>
      <c r="D201" s="61">
        <v>477899</v>
      </c>
      <c r="E201" s="64" t="s">
        <v>268</v>
      </c>
      <c r="F201" s="64" t="str">
        <f t="shared" si="3"/>
        <v>Census Tract 1108.05 Hamilton County</v>
      </c>
      <c r="G201" s="61" t="s">
        <v>155</v>
      </c>
      <c r="H201" s="61" t="s">
        <v>251</v>
      </c>
      <c r="I201" s="61">
        <v>2528</v>
      </c>
      <c r="J201" s="61">
        <v>130</v>
      </c>
      <c r="K201" s="64">
        <v>2.1</v>
      </c>
      <c r="L201" s="61">
        <v>14096095.3476563</v>
      </c>
      <c r="M201" s="61">
        <v>15870.7773411526</v>
      </c>
    </row>
    <row r="202" spans="1:13">
      <c r="A202" s="61">
        <v>44104</v>
      </c>
      <c r="B202" s="62">
        <v>18057110806</v>
      </c>
      <c r="C202" s="63">
        <v>16481349</v>
      </c>
      <c r="D202" s="61">
        <v>155351</v>
      </c>
      <c r="E202" s="64" t="s">
        <v>269</v>
      </c>
      <c r="F202" s="64" t="str">
        <f t="shared" si="3"/>
        <v>Census Tract 1108.06 Hamilton County</v>
      </c>
      <c r="G202" s="61" t="s">
        <v>155</v>
      </c>
      <c r="H202" s="61" t="s">
        <v>251</v>
      </c>
      <c r="I202" s="61">
        <v>4470</v>
      </c>
      <c r="J202" s="61">
        <v>189</v>
      </c>
      <c r="K202" s="64">
        <v>1.1000000000000001</v>
      </c>
      <c r="L202" s="61">
        <v>28373969.011718798</v>
      </c>
      <c r="M202" s="61">
        <v>24107.728856630201</v>
      </c>
    </row>
    <row r="203" spans="1:13">
      <c r="A203" s="61">
        <v>44105</v>
      </c>
      <c r="B203" s="62">
        <v>18057110807</v>
      </c>
      <c r="C203" s="63">
        <v>7630123</v>
      </c>
      <c r="D203" s="61">
        <v>232568</v>
      </c>
      <c r="E203" s="64" t="s">
        <v>270</v>
      </c>
      <c r="F203" s="64" t="str">
        <f t="shared" si="3"/>
        <v>Census Tract 1108.07 Hamilton County</v>
      </c>
      <c r="G203" s="61" t="s">
        <v>155</v>
      </c>
      <c r="H203" s="61" t="s">
        <v>251</v>
      </c>
      <c r="I203" s="61">
        <v>2506</v>
      </c>
      <c r="J203" s="61">
        <v>133</v>
      </c>
      <c r="K203" s="64">
        <v>0.6</v>
      </c>
      <c r="L203" s="61">
        <v>13394864.5039063</v>
      </c>
      <c r="M203" s="61">
        <v>18874.038323668101</v>
      </c>
    </row>
    <row r="204" spans="1:13">
      <c r="A204" s="61">
        <v>44106</v>
      </c>
      <c r="B204" s="62">
        <v>18057110808</v>
      </c>
      <c r="C204" s="63">
        <v>18986848</v>
      </c>
      <c r="D204" s="61">
        <v>352714</v>
      </c>
      <c r="E204" s="64" t="s">
        <v>271</v>
      </c>
      <c r="F204" s="64" t="str">
        <f t="shared" si="3"/>
        <v>Census Tract 1108.08 Hamilton County</v>
      </c>
      <c r="G204" s="61" t="s">
        <v>155</v>
      </c>
      <c r="H204" s="61" t="s">
        <v>251</v>
      </c>
      <c r="I204" s="61">
        <v>7098</v>
      </c>
      <c r="J204" s="61">
        <v>223</v>
      </c>
      <c r="K204" s="64">
        <v>1.8</v>
      </c>
      <c r="L204" s="61">
        <v>32960658.5390625</v>
      </c>
      <c r="M204" s="61">
        <v>31856.754500561001</v>
      </c>
    </row>
    <row r="205" spans="1:13">
      <c r="A205" s="61">
        <v>44107</v>
      </c>
      <c r="B205" s="62">
        <v>18057110809</v>
      </c>
      <c r="C205" s="63">
        <v>8432687</v>
      </c>
      <c r="D205" s="61">
        <v>93583</v>
      </c>
      <c r="E205" s="64" t="s">
        <v>272</v>
      </c>
      <c r="F205" s="64" t="str">
        <f t="shared" si="3"/>
        <v>Census Tract 1108.09 Hamilton County</v>
      </c>
      <c r="G205" s="61" t="s">
        <v>155</v>
      </c>
      <c r="H205" s="61" t="s">
        <v>251</v>
      </c>
      <c r="I205" s="61">
        <v>4504</v>
      </c>
      <c r="J205" s="61">
        <v>198</v>
      </c>
      <c r="K205" s="64">
        <v>0.8</v>
      </c>
      <c r="L205" s="61">
        <v>14540224.640625</v>
      </c>
      <c r="M205" s="61">
        <v>16277.782123705199</v>
      </c>
    </row>
    <row r="206" spans="1:13">
      <c r="A206" s="61">
        <v>44108</v>
      </c>
      <c r="B206" s="62">
        <v>18057110810</v>
      </c>
      <c r="C206" s="63">
        <v>10313747</v>
      </c>
      <c r="D206" s="61">
        <v>151882</v>
      </c>
      <c r="E206" s="64" t="s">
        <v>273</v>
      </c>
      <c r="F206" s="64" t="str">
        <f t="shared" si="3"/>
        <v>Census Tract 1108.10 Hamilton County</v>
      </c>
      <c r="G206" s="61" t="s">
        <v>155</v>
      </c>
      <c r="H206" s="61" t="s">
        <v>251</v>
      </c>
      <c r="I206" s="61">
        <v>3311</v>
      </c>
      <c r="J206" s="61">
        <v>141</v>
      </c>
      <c r="K206" s="64">
        <v>4.5999999999999996</v>
      </c>
      <c r="L206" s="61">
        <v>17824540.378906298</v>
      </c>
      <c r="M206" s="61">
        <v>19658.377050040701</v>
      </c>
    </row>
    <row r="207" spans="1:13">
      <c r="A207" s="61">
        <v>44109</v>
      </c>
      <c r="B207" s="62">
        <v>18057110811</v>
      </c>
      <c r="C207" s="63">
        <v>5487823</v>
      </c>
      <c r="D207" s="61">
        <v>165649</v>
      </c>
      <c r="E207" s="64" t="s">
        <v>274</v>
      </c>
      <c r="F207" s="64" t="str">
        <f t="shared" si="3"/>
        <v>Census Tract 1108.11 Hamilton County</v>
      </c>
      <c r="G207" s="61" t="s">
        <v>155</v>
      </c>
      <c r="H207" s="61" t="s">
        <v>251</v>
      </c>
      <c r="I207" s="61">
        <v>2187</v>
      </c>
      <c r="J207" s="61">
        <v>122</v>
      </c>
      <c r="K207" s="64">
        <v>5.4</v>
      </c>
      <c r="L207" s="61">
        <v>9629586.29296875</v>
      </c>
      <c r="M207" s="61">
        <v>14262.493287703201</v>
      </c>
    </row>
    <row r="208" spans="1:13">
      <c r="A208" s="61">
        <v>44110</v>
      </c>
      <c r="B208" s="62">
        <v>18057110812</v>
      </c>
      <c r="C208" s="63">
        <v>7568281</v>
      </c>
      <c r="D208" s="61">
        <v>493897</v>
      </c>
      <c r="E208" s="64" t="s">
        <v>275</v>
      </c>
      <c r="F208" s="64" t="str">
        <f t="shared" si="3"/>
        <v>Census Tract 1108.12 Hamilton County</v>
      </c>
      <c r="G208" s="61" t="s">
        <v>155</v>
      </c>
      <c r="H208" s="61" t="s">
        <v>251</v>
      </c>
      <c r="I208" s="61">
        <v>2688</v>
      </c>
      <c r="J208" s="61">
        <v>136</v>
      </c>
      <c r="K208" s="64">
        <v>1.7</v>
      </c>
      <c r="L208" s="61">
        <v>13743457.3046875</v>
      </c>
      <c r="M208" s="61">
        <v>26979.1454469114</v>
      </c>
    </row>
    <row r="209" spans="1:13">
      <c r="A209" s="61">
        <v>44111</v>
      </c>
      <c r="B209" s="62">
        <v>18057110903</v>
      </c>
      <c r="C209" s="63">
        <v>15569614</v>
      </c>
      <c r="D209" s="61">
        <v>130750</v>
      </c>
      <c r="E209" s="64" t="s">
        <v>276</v>
      </c>
      <c r="F209" s="64" t="str">
        <f t="shared" si="3"/>
        <v>Census Tract 1109.03 Hamilton County</v>
      </c>
      <c r="G209" s="61" t="s">
        <v>155</v>
      </c>
      <c r="H209" s="61" t="s">
        <v>251</v>
      </c>
      <c r="I209" s="61">
        <v>3830</v>
      </c>
      <c r="J209" s="61">
        <v>190</v>
      </c>
      <c r="K209" s="64">
        <v>1.1000000000000001</v>
      </c>
      <c r="L209" s="61">
        <v>26777149.4296875</v>
      </c>
      <c r="M209" s="61">
        <v>23309.6456774367</v>
      </c>
    </row>
    <row r="210" spans="1:13">
      <c r="A210" s="61">
        <v>44112</v>
      </c>
      <c r="B210" s="62">
        <v>18057110904</v>
      </c>
      <c r="C210" s="63">
        <v>4341578</v>
      </c>
      <c r="D210" s="61">
        <v>79453</v>
      </c>
      <c r="E210" s="64" t="s">
        <v>277</v>
      </c>
      <c r="F210" s="64" t="str">
        <f t="shared" si="3"/>
        <v>Census Tract 1109.04 Hamilton County</v>
      </c>
      <c r="G210" s="61" t="s">
        <v>155</v>
      </c>
      <c r="H210" s="61" t="s">
        <v>251</v>
      </c>
      <c r="I210" s="61">
        <v>1621</v>
      </c>
      <c r="J210" s="61">
        <v>60</v>
      </c>
      <c r="K210" s="64">
        <v>1.4</v>
      </c>
      <c r="L210" s="61">
        <v>7541285.57421875</v>
      </c>
      <c r="M210" s="61">
        <v>12132.1108609846</v>
      </c>
    </row>
    <row r="211" spans="1:13">
      <c r="A211" s="61">
        <v>44113</v>
      </c>
      <c r="B211" s="62">
        <v>18057110905</v>
      </c>
      <c r="C211" s="63">
        <v>3756278</v>
      </c>
      <c r="D211" s="61">
        <v>8701</v>
      </c>
      <c r="E211" s="64" t="s">
        <v>278</v>
      </c>
      <c r="F211" s="64" t="str">
        <f t="shared" si="3"/>
        <v>Census Tract 1109.05 Hamilton County</v>
      </c>
      <c r="G211" s="61" t="s">
        <v>155</v>
      </c>
      <c r="H211" s="61" t="s">
        <v>251</v>
      </c>
      <c r="I211" s="61">
        <v>1993</v>
      </c>
      <c r="J211" s="61">
        <v>127</v>
      </c>
      <c r="K211" s="64">
        <v>1.5</v>
      </c>
      <c r="L211" s="61">
        <v>6420388.4609375</v>
      </c>
      <c r="M211" s="61">
        <v>13735.095197910099</v>
      </c>
    </row>
    <row r="212" spans="1:13">
      <c r="A212" s="61">
        <v>44114</v>
      </c>
      <c r="B212" s="62">
        <v>18057110906</v>
      </c>
      <c r="C212" s="63">
        <v>5687306</v>
      </c>
      <c r="D212" s="61">
        <v>54243</v>
      </c>
      <c r="E212" s="64" t="s">
        <v>279</v>
      </c>
      <c r="F212" s="64" t="str">
        <f t="shared" si="3"/>
        <v>Census Tract 1109.06 Hamilton County</v>
      </c>
      <c r="G212" s="61" t="s">
        <v>155</v>
      </c>
      <c r="H212" s="61" t="s">
        <v>251</v>
      </c>
      <c r="I212" s="61">
        <v>2431</v>
      </c>
      <c r="J212" s="61">
        <v>112</v>
      </c>
      <c r="K212" s="64">
        <v>1.2</v>
      </c>
      <c r="L212" s="61">
        <v>9793168.03125</v>
      </c>
      <c r="M212" s="61">
        <v>13354.854547488399</v>
      </c>
    </row>
    <row r="213" spans="1:13">
      <c r="A213" s="61">
        <v>44115</v>
      </c>
      <c r="B213" s="62">
        <v>18057110907</v>
      </c>
      <c r="C213" s="63">
        <v>5480228</v>
      </c>
      <c r="D213" s="61">
        <v>85827</v>
      </c>
      <c r="E213" s="64" t="s">
        <v>280</v>
      </c>
      <c r="F213" s="64" t="str">
        <f t="shared" si="3"/>
        <v>Census Tract 1109.07 Hamilton County</v>
      </c>
      <c r="G213" s="61" t="s">
        <v>155</v>
      </c>
      <c r="H213" s="61" t="s">
        <v>251</v>
      </c>
      <c r="I213" s="61">
        <v>1826</v>
      </c>
      <c r="J213" s="61">
        <v>38</v>
      </c>
      <c r="K213" s="64">
        <v>1.6</v>
      </c>
      <c r="L213" s="61">
        <v>9492706.7109375</v>
      </c>
      <c r="M213" s="61">
        <v>15938.705422508599</v>
      </c>
    </row>
    <row r="214" spans="1:13">
      <c r="A214" s="61">
        <v>44116</v>
      </c>
      <c r="B214" s="62">
        <v>18057110908</v>
      </c>
      <c r="C214" s="63">
        <v>15551701</v>
      </c>
      <c r="D214" s="61">
        <v>544476</v>
      </c>
      <c r="E214" s="64" t="s">
        <v>281</v>
      </c>
      <c r="F214" s="64" t="str">
        <f t="shared" si="3"/>
        <v>Census Tract 1109.08 Hamilton County</v>
      </c>
      <c r="G214" s="61" t="s">
        <v>155</v>
      </c>
      <c r="H214" s="61" t="s">
        <v>251</v>
      </c>
      <c r="I214" s="61">
        <v>4501</v>
      </c>
      <c r="J214" s="61">
        <v>180</v>
      </c>
      <c r="K214" s="64">
        <v>2.1</v>
      </c>
      <c r="L214" s="61">
        <v>27444561.984375</v>
      </c>
      <c r="M214" s="61">
        <v>28175.3965645553</v>
      </c>
    </row>
    <row r="215" spans="1:13">
      <c r="A215" s="61">
        <v>43953</v>
      </c>
      <c r="B215" s="62">
        <v>18003011100</v>
      </c>
      <c r="C215" s="63">
        <v>4018593</v>
      </c>
      <c r="D215" s="61">
        <v>14103</v>
      </c>
      <c r="E215" s="64" t="s">
        <v>282</v>
      </c>
      <c r="F215" s="64" t="str">
        <f t="shared" si="3"/>
        <v>Census Tract 111 Allen County</v>
      </c>
      <c r="G215" s="61" t="s">
        <v>155</v>
      </c>
      <c r="H215" s="61" t="s">
        <v>156</v>
      </c>
      <c r="I215" s="61">
        <v>1173</v>
      </c>
      <c r="J215" s="61">
        <v>87</v>
      </c>
      <c r="K215" s="64">
        <v>2</v>
      </c>
      <c r="L215" s="61">
        <v>7102846.39453125</v>
      </c>
      <c r="M215" s="61">
        <v>12835.4053718876</v>
      </c>
    </row>
    <row r="216" spans="1:13">
      <c r="A216" s="61">
        <v>38910</v>
      </c>
      <c r="B216" s="62">
        <v>18005011100</v>
      </c>
      <c r="C216" s="63">
        <v>188154455</v>
      </c>
      <c r="D216" s="61">
        <v>384059</v>
      </c>
      <c r="E216" s="64" t="s">
        <v>282</v>
      </c>
      <c r="F216" s="64" t="str">
        <f t="shared" si="3"/>
        <v>Census Tract 111 Bartholomew County</v>
      </c>
      <c r="G216" s="61" t="s">
        <v>155</v>
      </c>
      <c r="H216" s="61" t="s">
        <v>185</v>
      </c>
      <c r="I216" s="61">
        <v>3033</v>
      </c>
      <c r="J216" s="61">
        <v>245</v>
      </c>
      <c r="K216" s="64">
        <v>4.5</v>
      </c>
      <c r="L216" s="61">
        <v>315241922.83203101</v>
      </c>
      <c r="M216" s="61">
        <v>86562.593209701998</v>
      </c>
    </row>
    <row r="217" spans="1:13">
      <c r="A217" s="61">
        <v>57510</v>
      </c>
      <c r="B217" s="61">
        <v>18089011100</v>
      </c>
      <c r="C217" s="61">
        <v>3050715</v>
      </c>
      <c r="D217" s="61">
        <v>0</v>
      </c>
      <c r="E217" s="64" t="s">
        <v>282</v>
      </c>
      <c r="F217" s="64" t="str">
        <f t="shared" si="3"/>
        <v>Census Tract 111 Lake County</v>
      </c>
      <c r="G217" s="61" t="s">
        <v>155</v>
      </c>
      <c r="H217" s="61" t="s">
        <v>186</v>
      </c>
      <c r="I217" s="61">
        <v>1808</v>
      </c>
      <c r="J217" s="61">
        <v>151</v>
      </c>
      <c r="K217" s="64">
        <v>13.8</v>
      </c>
      <c r="L217" s="61">
        <v>5456343.96875</v>
      </c>
      <c r="M217" s="61">
        <v>9405.6444527972999</v>
      </c>
    </row>
    <row r="218" spans="1:13">
      <c r="A218" s="61">
        <v>44253</v>
      </c>
      <c r="B218" s="62">
        <v>18095011100</v>
      </c>
      <c r="C218" s="63">
        <v>73255804</v>
      </c>
      <c r="D218" s="61">
        <v>0</v>
      </c>
      <c r="E218" s="64" t="s">
        <v>282</v>
      </c>
      <c r="F218" s="64" t="str">
        <f t="shared" si="3"/>
        <v>Census Tract 111 Madison County</v>
      </c>
      <c r="G218" s="61" t="s">
        <v>155</v>
      </c>
      <c r="H218" s="61" t="s">
        <v>166</v>
      </c>
      <c r="I218" s="61">
        <v>1626</v>
      </c>
      <c r="J218" s="61">
        <v>121</v>
      </c>
      <c r="K218" s="64">
        <v>3.1</v>
      </c>
      <c r="L218" s="61">
        <v>125236792.32031301</v>
      </c>
      <c r="M218" s="61">
        <v>46592.477743546799</v>
      </c>
    </row>
    <row r="219" spans="1:13">
      <c r="A219" s="61">
        <v>57743</v>
      </c>
      <c r="B219" s="61">
        <v>18141011100</v>
      </c>
      <c r="C219" s="61">
        <v>17544932</v>
      </c>
      <c r="D219" s="61">
        <v>0</v>
      </c>
      <c r="E219" s="64" t="s">
        <v>282</v>
      </c>
      <c r="F219" s="64" t="str">
        <f t="shared" si="3"/>
        <v>Census Tract 111 St. Joseph County</v>
      </c>
      <c r="G219" s="61" t="s">
        <v>155</v>
      </c>
      <c r="H219" s="61" t="s">
        <v>160</v>
      </c>
      <c r="I219" s="61">
        <v>1787</v>
      </c>
      <c r="J219" s="61">
        <v>248</v>
      </c>
      <c r="K219" s="64">
        <v>4.7</v>
      </c>
      <c r="L219" s="61">
        <v>31475346.5078125</v>
      </c>
      <c r="M219" s="61">
        <v>29378.6191800956</v>
      </c>
    </row>
    <row r="220" spans="1:13">
      <c r="A220" s="61">
        <v>44590</v>
      </c>
      <c r="B220" s="61">
        <v>18157011100</v>
      </c>
      <c r="C220" s="61">
        <v>3410643</v>
      </c>
      <c r="D220" s="61">
        <v>202544</v>
      </c>
      <c r="E220" s="64" t="s">
        <v>282</v>
      </c>
      <c r="F220" s="64" t="str">
        <f t="shared" si="3"/>
        <v>Census Tract 111 Tippecanoe County</v>
      </c>
      <c r="G220" s="61" t="s">
        <v>155</v>
      </c>
      <c r="H220" s="61" t="s">
        <v>161</v>
      </c>
      <c r="I220" s="61">
        <v>2258</v>
      </c>
      <c r="J220" s="61">
        <v>209</v>
      </c>
      <c r="K220" s="64">
        <v>18</v>
      </c>
      <c r="L220" s="61">
        <v>6238220.37109375</v>
      </c>
      <c r="M220" s="61">
        <v>14583.3003312007</v>
      </c>
    </row>
    <row r="221" spans="1:13">
      <c r="A221" s="61">
        <v>44625</v>
      </c>
      <c r="B221" s="61">
        <v>18167011100</v>
      </c>
      <c r="C221" s="61">
        <v>3421241</v>
      </c>
      <c r="D221" s="61">
        <v>151428</v>
      </c>
      <c r="E221" s="64" t="s">
        <v>282</v>
      </c>
      <c r="F221" s="64" t="str">
        <f t="shared" si="3"/>
        <v>Census Tract 111 Vigo County</v>
      </c>
      <c r="G221" s="61" t="s">
        <v>155</v>
      </c>
      <c r="H221" s="61" t="s">
        <v>167</v>
      </c>
      <c r="I221" s="61">
        <v>1637</v>
      </c>
      <c r="J221" s="61">
        <v>228</v>
      </c>
      <c r="K221" s="64">
        <v>26.3</v>
      </c>
      <c r="L221" s="61">
        <v>6001555.734375</v>
      </c>
      <c r="M221" s="61">
        <v>12511.055604277801</v>
      </c>
    </row>
    <row r="222" spans="1:13">
      <c r="A222" s="61">
        <v>44117</v>
      </c>
      <c r="B222" s="62">
        <v>18057111001</v>
      </c>
      <c r="C222" s="63">
        <v>28009947</v>
      </c>
      <c r="D222" s="61">
        <v>490333</v>
      </c>
      <c r="E222" s="64" t="s">
        <v>283</v>
      </c>
      <c r="F222" s="64" t="str">
        <f t="shared" si="3"/>
        <v>Census Tract 1110.01 Hamilton County</v>
      </c>
      <c r="G222" s="61" t="s">
        <v>155</v>
      </c>
      <c r="H222" s="61" t="s">
        <v>251</v>
      </c>
      <c r="I222" s="61">
        <v>4420</v>
      </c>
      <c r="J222" s="61">
        <v>284</v>
      </c>
      <c r="K222" s="64">
        <v>1.7</v>
      </c>
      <c r="L222" s="61">
        <v>48566891.949218802</v>
      </c>
      <c r="M222" s="61">
        <v>29106.410761778501</v>
      </c>
    </row>
    <row r="223" spans="1:13">
      <c r="A223" s="61">
        <v>44118</v>
      </c>
      <c r="B223" s="62">
        <v>18057111003</v>
      </c>
      <c r="C223" s="63">
        <v>4880063</v>
      </c>
      <c r="D223" s="61">
        <v>7756</v>
      </c>
      <c r="E223" s="64" t="s">
        <v>284</v>
      </c>
      <c r="F223" s="64" t="str">
        <f t="shared" si="3"/>
        <v>Census Tract 1110.03 Hamilton County</v>
      </c>
      <c r="G223" s="61" t="s">
        <v>155</v>
      </c>
      <c r="H223" s="61" t="s">
        <v>251</v>
      </c>
      <c r="I223" s="61">
        <v>1875</v>
      </c>
      <c r="J223" s="61">
        <v>73</v>
      </c>
      <c r="K223" s="64">
        <v>0.4</v>
      </c>
      <c r="L223" s="61">
        <v>8331202.0703125</v>
      </c>
      <c r="M223" s="61">
        <v>11720.1123985143</v>
      </c>
    </row>
    <row r="224" spans="1:13">
      <c r="A224" s="61">
        <v>44119</v>
      </c>
      <c r="B224" s="62">
        <v>18057111004</v>
      </c>
      <c r="C224" s="63">
        <v>3405827</v>
      </c>
      <c r="D224" s="61">
        <v>215220</v>
      </c>
      <c r="E224" s="64" t="s">
        <v>285</v>
      </c>
      <c r="F224" s="64" t="str">
        <f t="shared" si="3"/>
        <v>Census Tract 1110.04 Hamilton County</v>
      </c>
      <c r="G224" s="61" t="s">
        <v>155</v>
      </c>
      <c r="H224" s="61" t="s">
        <v>251</v>
      </c>
      <c r="I224" s="61">
        <v>1156</v>
      </c>
      <c r="J224" s="61">
        <v>50</v>
      </c>
      <c r="K224" s="64">
        <v>2.9</v>
      </c>
      <c r="L224" s="61">
        <v>6168732.49609375</v>
      </c>
      <c r="M224" s="61">
        <v>9954.4464967825697</v>
      </c>
    </row>
    <row r="225" spans="1:13">
      <c r="A225" s="61">
        <v>44120</v>
      </c>
      <c r="B225" s="62">
        <v>18057111006</v>
      </c>
      <c r="C225" s="63">
        <v>6183736</v>
      </c>
      <c r="D225" s="61">
        <v>33040</v>
      </c>
      <c r="E225" s="64" t="s">
        <v>286</v>
      </c>
      <c r="F225" s="64" t="str">
        <f t="shared" si="3"/>
        <v>Census Tract 1110.06 Hamilton County</v>
      </c>
      <c r="G225" s="61" t="s">
        <v>155</v>
      </c>
      <c r="H225" s="61" t="s">
        <v>251</v>
      </c>
      <c r="I225" s="61">
        <v>1812</v>
      </c>
      <c r="J225" s="61">
        <v>97</v>
      </c>
      <c r="K225" s="64">
        <v>0</v>
      </c>
      <c r="L225" s="61">
        <v>10590753.515625</v>
      </c>
      <c r="M225" s="61">
        <v>14183.4826576463</v>
      </c>
    </row>
    <row r="226" spans="1:13">
      <c r="A226" s="61">
        <v>44121</v>
      </c>
      <c r="B226" s="62">
        <v>18057111007</v>
      </c>
      <c r="C226" s="63">
        <v>3051887</v>
      </c>
      <c r="D226" s="61">
        <v>11606</v>
      </c>
      <c r="E226" s="64" t="s">
        <v>287</v>
      </c>
      <c r="F226" s="64" t="str">
        <f t="shared" si="3"/>
        <v>Census Tract 1110.07 Hamilton County</v>
      </c>
      <c r="G226" s="61" t="s">
        <v>155</v>
      </c>
      <c r="H226" s="61" t="s">
        <v>251</v>
      </c>
      <c r="I226" s="61">
        <v>1672</v>
      </c>
      <c r="J226" s="61">
        <v>138</v>
      </c>
      <c r="K226" s="64">
        <v>5.0999999999999996</v>
      </c>
      <c r="L226" s="61">
        <v>5221791.5390625</v>
      </c>
      <c r="M226" s="61">
        <v>10007.9288495766</v>
      </c>
    </row>
    <row r="227" spans="1:13">
      <c r="A227" s="61">
        <v>44122</v>
      </c>
      <c r="B227" s="62">
        <v>18057111008</v>
      </c>
      <c r="C227" s="63">
        <v>6060647</v>
      </c>
      <c r="D227" s="61">
        <v>111030</v>
      </c>
      <c r="E227" s="64" t="s">
        <v>288</v>
      </c>
      <c r="F227" s="64" t="str">
        <f t="shared" si="3"/>
        <v>Census Tract 1110.08 Hamilton County</v>
      </c>
      <c r="G227" s="61" t="s">
        <v>155</v>
      </c>
      <c r="H227" s="61" t="s">
        <v>251</v>
      </c>
      <c r="I227" s="61">
        <v>4139</v>
      </c>
      <c r="J227" s="61">
        <v>261</v>
      </c>
      <c r="K227" s="64">
        <v>13.9</v>
      </c>
      <c r="L227" s="61">
        <v>10519404.0507813</v>
      </c>
      <c r="M227" s="61">
        <v>13183.6153592917</v>
      </c>
    </row>
    <row r="228" spans="1:13">
      <c r="A228" s="61">
        <v>44123</v>
      </c>
      <c r="B228" s="62">
        <v>18057111101</v>
      </c>
      <c r="C228" s="63">
        <v>7793446</v>
      </c>
      <c r="D228" s="61">
        <v>673179</v>
      </c>
      <c r="E228" s="64" t="s">
        <v>289</v>
      </c>
      <c r="F228" s="64" t="str">
        <f t="shared" si="3"/>
        <v>Census Tract 1111.01 Hamilton County</v>
      </c>
      <c r="G228" s="61" t="s">
        <v>155</v>
      </c>
      <c r="H228" s="61" t="s">
        <v>251</v>
      </c>
      <c r="I228" s="61">
        <v>1405</v>
      </c>
      <c r="J228" s="61">
        <v>95</v>
      </c>
      <c r="K228" s="64">
        <v>3.3</v>
      </c>
      <c r="L228" s="61">
        <v>14419660.484375</v>
      </c>
      <c r="M228" s="61">
        <v>18852.423329088699</v>
      </c>
    </row>
    <row r="229" spans="1:13">
      <c r="A229" s="61">
        <v>44124</v>
      </c>
      <c r="B229" s="62">
        <v>18057111102</v>
      </c>
      <c r="C229" s="63">
        <v>17412036</v>
      </c>
      <c r="D229" s="61">
        <v>357525</v>
      </c>
      <c r="E229" s="64" t="s">
        <v>290</v>
      </c>
      <c r="F229" s="64" t="str">
        <f t="shared" si="3"/>
        <v>Census Tract 1111.02 Hamilton County</v>
      </c>
      <c r="G229" s="61" t="s">
        <v>155</v>
      </c>
      <c r="H229" s="61" t="s">
        <v>251</v>
      </c>
      <c r="I229" s="61">
        <v>3838</v>
      </c>
      <c r="J229" s="61">
        <v>188</v>
      </c>
      <c r="K229" s="64">
        <v>0.2</v>
      </c>
      <c r="L229" s="61">
        <v>30258619.1796875</v>
      </c>
      <c r="M229" s="61">
        <v>32670.467995032101</v>
      </c>
    </row>
    <row r="230" spans="1:13">
      <c r="A230" s="61">
        <v>38911</v>
      </c>
      <c r="B230" s="62">
        <v>18005011200</v>
      </c>
      <c r="C230" s="63">
        <v>166413701</v>
      </c>
      <c r="D230" s="61">
        <v>378253</v>
      </c>
      <c r="E230" s="64" t="s">
        <v>291</v>
      </c>
      <c r="F230" s="64" t="str">
        <f t="shared" si="3"/>
        <v>Census Tract 112 Bartholomew County</v>
      </c>
      <c r="G230" s="61" t="s">
        <v>155</v>
      </c>
      <c r="H230" s="61" t="s">
        <v>185</v>
      </c>
      <c r="I230" s="61">
        <v>2047</v>
      </c>
      <c r="J230" s="61">
        <v>152</v>
      </c>
      <c r="K230" s="64">
        <v>3.7</v>
      </c>
      <c r="L230" s="61">
        <v>278943348.11328101</v>
      </c>
      <c r="M230" s="61">
        <v>83744.170478857806</v>
      </c>
    </row>
    <row r="231" spans="1:13">
      <c r="A231" s="61">
        <v>57511</v>
      </c>
      <c r="B231" s="61">
        <v>18089011200</v>
      </c>
      <c r="C231" s="61">
        <v>3576990</v>
      </c>
      <c r="D231" s="61">
        <v>0</v>
      </c>
      <c r="E231" s="64" t="s">
        <v>291</v>
      </c>
      <c r="F231" s="64" t="str">
        <f t="shared" si="3"/>
        <v>Census Tract 112 Lake County</v>
      </c>
      <c r="G231" s="61" t="s">
        <v>155</v>
      </c>
      <c r="H231" s="61" t="s">
        <v>186</v>
      </c>
      <c r="I231" s="61">
        <v>1822</v>
      </c>
      <c r="J231" s="61">
        <v>168</v>
      </c>
      <c r="K231" s="64">
        <v>9.5</v>
      </c>
      <c r="L231" s="61">
        <v>6397753.37890625</v>
      </c>
      <c r="M231" s="61">
        <v>10361.2221073773</v>
      </c>
    </row>
    <row r="232" spans="1:13">
      <c r="A232" s="61">
        <v>44254</v>
      </c>
      <c r="B232" s="62">
        <v>18095011200</v>
      </c>
      <c r="C232" s="63">
        <v>44239289</v>
      </c>
      <c r="D232" s="61">
        <v>176565</v>
      </c>
      <c r="E232" s="64" t="s">
        <v>291</v>
      </c>
      <c r="F232" s="64" t="str">
        <f t="shared" si="3"/>
        <v>Census Tract 112 Madison County</v>
      </c>
      <c r="G232" s="61" t="s">
        <v>155</v>
      </c>
      <c r="H232" s="61" t="s">
        <v>166</v>
      </c>
      <c r="I232" s="61">
        <v>2535</v>
      </c>
      <c r="J232" s="61">
        <v>147</v>
      </c>
      <c r="K232" s="64">
        <v>1.7</v>
      </c>
      <c r="L232" s="61">
        <v>75983101.675781295</v>
      </c>
      <c r="M232" s="61">
        <v>50865.2641931693</v>
      </c>
    </row>
    <row r="233" spans="1:13">
      <c r="A233" s="61">
        <v>73050</v>
      </c>
      <c r="B233" s="61">
        <v>18167011200</v>
      </c>
      <c r="C233" s="61">
        <v>59420433</v>
      </c>
      <c r="D233" s="61">
        <v>1302024</v>
      </c>
      <c r="E233" s="64" t="s">
        <v>291</v>
      </c>
      <c r="F233" s="64" t="str">
        <f t="shared" si="3"/>
        <v>Census Tract 112 Vigo County</v>
      </c>
      <c r="G233" s="61" t="s">
        <v>155</v>
      </c>
      <c r="H233" s="61" t="s">
        <v>167</v>
      </c>
      <c r="I233" s="61">
        <v>2717</v>
      </c>
      <c r="J233" s="61">
        <v>224</v>
      </c>
      <c r="K233" s="64">
        <v>2.2000000000000002</v>
      </c>
      <c r="L233" s="61">
        <v>101661837.574219</v>
      </c>
      <c r="M233" s="61">
        <v>55143.342631546097</v>
      </c>
    </row>
    <row r="234" spans="1:13">
      <c r="A234" s="61">
        <v>43954</v>
      </c>
      <c r="B234" s="62">
        <v>18003011201</v>
      </c>
      <c r="C234" s="63">
        <v>9586728</v>
      </c>
      <c r="D234" s="61">
        <v>14846</v>
      </c>
      <c r="E234" s="64" t="s">
        <v>292</v>
      </c>
      <c r="F234" s="64" t="str">
        <f t="shared" si="3"/>
        <v>Census Tract 112.01 Allen County</v>
      </c>
      <c r="G234" s="61" t="s">
        <v>155</v>
      </c>
      <c r="H234" s="61" t="s">
        <v>156</v>
      </c>
      <c r="I234" s="61">
        <v>802</v>
      </c>
      <c r="J234" s="61">
        <v>64</v>
      </c>
      <c r="K234" s="64">
        <v>16.5</v>
      </c>
      <c r="L234" s="61">
        <v>16908676.292968798</v>
      </c>
      <c r="M234" s="61">
        <v>27184.166021090699</v>
      </c>
    </row>
    <row r="235" spans="1:13">
      <c r="A235" s="61">
        <v>57744</v>
      </c>
      <c r="B235" s="61">
        <v>18141011201</v>
      </c>
      <c r="C235" s="61">
        <v>2027957</v>
      </c>
      <c r="D235" s="61">
        <v>0</v>
      </c>
      <c r="E235" s="64" t="s">
        <v>292</v>
      </c>
      <c r="F235" s="64" t="str">
        <f t="shared" si="3"/>
        <v>Census Tract 112.01 St. Joseph County</v>
      </c>
      <c r="G235" s="61" t="s">
        <v>155</v>
      </c>
      <c r="H235" s="61" t="s">
        <v>160</v>
      </c>
      <c r="I235" s="61">
        <v>275</v>
      </c>
      <c r="J235" s="61">
        <v>60</v>
      </c>
      <c r="K235" s="64">
        <v>13.8</v>
      </c>
      <c r="L235" s="61">
        <v>3642339.5625</v>
      </c>
      <c r="M235" s="61">
        <v>7745.5022906386903</v>
      </c>
    </row>
    <row r="236" spans="1:13">
      <c r="A236" s="61">
        <v>43955</v>
      </c>
      <c r="B236" s="62">
        <v>18003011202</v>
      </c>
      <c r="C236" s="63">
        <v>7822996</v>
      </c>
      <c r="D236" s="61">
        <v>0</v>
      </c>
      <c r="E236" s="64" t="s">
        <v>293</v>
      </c>
      <c r="F236" s="64" t="str">
        <f t="shared" si="3"/>
        <v>Census Tract 112.02 Allen County</v>
      </c>
      <c r="G236" s="61" t="s">
        <v>155</v>
      </c>
      <c r="H236" s="61" t="s">
        <v>156</v>
      </c>
      <c r="I236" s="61">
        <v>1136</v>
      </c>
      <c r="J236" s="61">
        <v>103</v>
      </c>
      <c r="K236" s="64">
        <v>2.6</v>
      </c>
      <c r="L236" s="61">
        <v>13770331.671875</v>
      </c>
      <c r="M236" s="61">
        <v>15429.8083974622</v>
      </c>
    </row>
    <row r="237" spans="1:13">
      <c r="A237" s="61">
        <v>57745</v>
      </c>
      <c r="B237" s="61">
        <v>18141011202</v>
      </c>
      <c r="C237" s="61">
        <v>6364745</v>
      </c>
      <c r="D237" s="61">
        <v>340598</v>
      </c>
      <c r="E237" s="64" t="s">
        <v>293</v>
      </c>
      <c r="F237" s="64" t="str">
        <f t="shared" si="3"/>
        <v>Census Tract 112.02 St. Joseph County</v>
      </c>
      <c r="G237" s="61" t="s">
        <v>155</v>
      </c>
      <c r="H237" s="61" t="s">
        <v>160</v>
      </c>
      <c r="I237" s="61">
        <v>323</v>
      </c>
      <c r="J237" s="61">
        <v>63</v>
      </c>
      <c r="K237" s="64">
        <v>20.7</v>
      </c>
      <c r="L237" s="61">
        <v>11732740.7539063</v>
      </c>
      <c r="M237" s="61">
        <v>19426.235309469499</v>
      </c>
    </row>
    <row r="238" spans="1:13">
      <c r="A238" s="61">
        <v>43956</v>
      </c>
      <c r="B238" s="62">
        <v>18003011204</v>
      </c>
      <c r="C238" s="63">
        <v>7023594</v>
      </c>
      <c r="D238" s="61">
        <v>10035</v>
      </c>
      <c r="E238" s="64" t="s">
        <v>294</v>
      </c>
      <c r="F238" s="64" t="str">
        <f t="shared" si="3"/>
        <v>Census Tract 112.04 Allen County</v>
      </c>
      <c r="G238" s="61" t="s">
        <v>155</v>
      </c>
      <c r="H238" s="61" t="s">
        <v>156</v>
      </c>
      <c r="I238" s="61">
        <v>1204</v>
      </c>
      <c r="J238" s="61">
        <v>84</v>
      </c>
      <c r="K238" s="64">
        <v>0.7</v>
      </c>
      <c r="L238" s="61">
        <v>12376205.3476563</v>
      </c>
      <c r="M238" s="61">
        <v>14535.6463842841</v>
      </c>
    </row>
    <row r="239" spans="1:13">
      <c r="A239" s="61">
        <v>43957</v>
      </c>
      <c r="B239" s="62">
        <v>18003011205</v>
      </c>
      <c r="C239" s="63">
        <v>3109552</v>
      </c>
      <c r="D239" s="61">
        <v>0</v>
      </c>
      <c r="E239" s="64" t="s">
        <v>295</v>
      </c>
      <c r="F239" s="64" t="str">
        <f t="shared" si="3"/>
        <v>Census Tract 112.05 Allen County</v>
      </c>
      <c r="G239" s="61" t="s">
        <v>155</v>
      </c>
      <c r="H239" s="61" t="s">
        <v>156</v>
      </c>
      <c r="I239" s="61">
        <v>1365</v>
      </c>
      <c r="J239" s="61">
        <v>74</v>
      </c>
      <c r="K239" s="64">
        <v>1.2</v>
      </c>
      <c r="L239" s="61">
        <v>5474634.41015625</v>
      </c>
      <c r="M239" s="61">
        <v>9896.6224364127793</v>
      </c>
    </row>
    <row r="240" spans="1:13">
      <c r="A240" s="61">
        <v>38912</v>
      </c>
      <c r="B240" s="62">
        <v>18005011300</v>
      </c>
      <c r="C240" s="63">
        <v>186509250</v>
      </c>
      <c r="D240" s="61">
        <v>94237</v>
      </c>
      <c r="E240" s="64" t="s">
        <v>296</v>
      </c>
      <c r="F240" s="64" t="str">
        <f t="shared" si="3"/>
        <v>Census Tract 113 Bartholomew County</v>
      </c>
      <c r="G240" s="61" t="s">
        <v>155</v>
      </c>
      <c r="H240" s="61" t="s">
        <v>185</v>
      </c>
      <c r="I240" s="61">
        <v>2037</v>
      </c>
      <c r="J240" s="61">
        <v>170</v>
      </c>
      <c r="K240" s="64">
        <v>1</v>
      </c>
      <c r="L240" s="61">
        <v>311196345.94921899</v>
      </c>
      <c r="M240" s="61">
        <v>88803.406484117906</v>
      </c>
    </row>
    <row r="241" spans="1:13">
      <c r="A241" s="61">
        <v>57512</v>
      </c>
      <c r="B241" s="61">
        <v>18089011300</v>
      </c>
      <c r="C241" s="61">
        <v>1204514</v>
      </c>
      <c r="D241" s="61">
        <v>0</v>
      </c>
      <c r="E241" s="64" t="s">
        <v>296</v>
      </c>
      <c r="F241" s="64" t="str">
        <f t="shared" si="3"/>
        <v>Census Tract 113 Lake County</v>
      </c>
      <c r="G241" s="61" t="s">
        <v>155</v>
      </c>
      <c r="H241" s="61" t="s">
        <v>186</v>
      </c>
      <c r="I241" s="61">
        <v>904</v>
      </c>
      <c r="J241" s="61">
        <v>77</v>
      </c>
      <c r="K241" s="64">
        <v>43.7</v>
      </c>
      <c r="L241" s="61">
        <v>2155180.87890625</v>
      </c>
      <c r="M241" s="61">
        <v>6523.3792647623404</v>
      </c>
    </row>
    <row r="242" spans="1:13">
      <c r="A242" s="61">
        <v>44255</v>
      </c>
      <c r="B242" s="62">
        <v>18095011300</v>
      </c>
      <c r="C242" s="63">
        <v>7065794</v>
      </c>
      <c r="D242" s="61">
        <v>849</v>
      </c>
      <c r="E242" s="64" t="s">
        <v>296</v>
      </c>
      <c r="F242" s="64" t="str">
        <f t="shared" si="3"/>
        <v>Census Tract 113 Madison County</v>
      </c>
      <c r="G242" s="61" t="s">
        <v>155</v>
      </c>
      <c r="H242" s="61" t="s">
        <v>166</v>
      </c>
      <c r="I242" s="61">
        <v>1068</v>
      </c>
      <c r="J242" s="61">
        <v>91</v>
      </c>
      <c r="K242" s="64">
        <v>3</v>
      </c>
      <c r="L242" s="61">
        <v>12094335.1640625</v>
      </c>
      <c r="M242" s="61">
        <v>18588.728661602501</v>
      </c>
    </row>
    <row r="243" spans="1:13">
      <c r="A243" s="61">
        <v>57746</v>
      </c>
      <c r="B243" s="61">
        <v>18141011301</v>
      </c>
      <c r="C243" s="61">
        <v>7495132</v>
      </c>
      <c r="D243" s="61">
        <v>18028</v>
      </c>
      <c r="E243" s="64" t="s">
        <v>297</v>
      </c>
      <c r="F243" s="64" t="str">
        <f t="shared" si="3"/>
        <v>Census Tract 113.01 St. Joseph County</v>
      </c>
      <c r="G243" s="61" t="s">
        <v>155</v>
      </c>
      <c r="H243" s="61" t="s">
        <v>160</v>
      </c>
      <c r="I243" s="61">
        <v>2734</v>
      </c>
      <c r="J243" s="61">
        <v>263</v>
      </c>
      <c r="K243" s="64">
        <v>17.7</v>
      </c>
      <c r="L243" s="61">
        <v>13490613.1484375</v>
      </c>
      <c r="M243" s="61">
        <v>18565.8607594079</v>
      </c>
    </row>
    <row r="244" spans="1:13">
      <c r="A244" s="61">
        <v>43958</v>
      </c>
      <c r="B244" s="62">
        <v>18003011302</v>
      </c>
      <c r="C244" s="63">
        <v>4408097</v>
      </c>
      <c r="D244" s="61">
        <v>0</v>
      </c>
      <c r="E244" s="64" t="s">
        <v>298</v>
      </c>
      <c r="F244" s="64" t="str">
        <f t="shared" si="3"/>
        <v>Census Tract 113.02 Allen County</v>
      </c>
      <c r="G244" s="61" t="s">
        <v>155</v>
      </c>
      <c r="H244" s="61" t="s">
        <v>156</v>
      </c>
      <c r="I244" s="61">
        <v>2042</v>
      </c>
      <c r="J244" s="61">
        <v>199</v>
      </c>
      <c r="K244" s="64">
        <v>9.5</v>
      </c>
      <c r="L244" s="61">
        <v>7752986.55078125</v>
      </c>
      <c r="M244" s="61">
        <v>13647.329659805</v>
      </c>
    </row>
    <row r="245" spans="1:13">
      <c r="A245" s="61">
        <v>57747</v>
      </c>
      <c r="B245" s="61">
        <v>18141011302</v>
      </c>
      <c r="C245" s="61">
        <v>9305551</v>
      </c>
      <c r="D245" s="61">
        <v>29553</v>
      </c>
      <c r="E245" s="64" t="s">
        <v>298</v>
      </c>
      <c r="F245" s="64" t="str">
        <f t="shared" si="3"/>
        <v>Census Tract 113.02 St. Joseph County</v>
      </c>
      <c r="G245" s="61" t="s">
        <v>155</v>
      </c>
      <c r="H245" s="61" t="s">
        <v>160</v>
      </c>
      <c r="I245" s="61">
        <v>2791</v>
      </c>
      <c r="J245" s="61">
        <v>189</v>
      </c>
      <c r="K245" s="64">
        <v>1.3</v>
      </c>
      <c r="L245" s="61">
        <v>16778860.6796875</v>
      </c>
      <c r="M245" s="61">
        <v>18411.192358423799</v>
      </c>
    </row>
    <row r="246" spans="1:13">
      <c r="A246" s="61">
        <v>43959</v>
      </c>
      <c r="B246" s="62">
        <v>18003011303</v>
      </c>
      <c r="C246" s="63">
        <v>7664479</v>
      </c>
      <c r="D246" s="61">
        <v>0</v>
      </c>
      <c r="E246" s="64" t="s">
        <v>299</v>
      </c>
      <c r="F246" s="64" t="str">
        <f t="shared" si="3"/>
        <v>Census Tract 113.03 Allen County</v>
      </c>
      <c r="G246" s="61" t="s">
        <v>155</v>
      </c>
      <c r="H246" s="61" t="s">
        <v>156</v>
      </c>
      <c r="I246" s="61">
        <v>695</v>
      </c>
      <c r="J246" s="61">
        <v>75</v>
      </c>
      <c r="K246" s="64">
        <v>10.6</v>
      </c>
      <c r="L246" s="61">
        <v>13485965.3554688</v>
      </c>
      <c r="M246" s="61">
        <v>19424.831937743202</v>
      </c>
    </row>
    <row r="247" spans="1:13">
      <c r="A247" s="61">
        <v>57748</v>
      </c>
      <c r="B247" s="61">
        <v>18141011303</v>
      </c>
      <c r="C247" s="61">
        <v>10835286</v>
      </c>
      <c r="D247" s="61">
        <v>235027</v>
      </c>
      <c r="E247" s="64" t="s">
        <v>299</v>
      </c>
      <c r="F247" s="64" t="str">
        <f t="shared" si="3"/>
        <v>Census Tract 113.03 St. Joseph County</v>
      </c>
      <c r="G247" s="61" t="s">
        <v>155</v>
      </c>
      <c r="H247" s="61" t="s">
        <v>160</v>
      </c>
      <c r="I247" s="61">
        <v>2350</v>
      </c>
      <c r="J247" s="61">
        <v>122</v>
      </c>
      <c r="K247" s="64">
        <v>2.7</v>
      </c>
      <c r="L247" s="61">
        <v>19501829.886718798</v>
      </c>
      <c r="M247" s="61">
        <v>20195.7356947197</v>
      </c>
    </row>
    <row r="248" spans="1:13">
      <c r="A248" s="61">
        <v>43960</v>
      </c>
      <c r="B248" s="62">
        <v>18003011304</v>
      </c>
      <c r="C248" s="63">
        <v>25790607</v>
      </c>
      <c r="D248" s="61">
        <v>0</v>
      </c>
      <c r="E248" s="64" t="s">
        <v>300</v>
      </c>
      <c r="F248" s="64" t="str">
        <f t="shared" si="3"/>
        <v>Census Tract 113.04 Allen County</v>
      </c>
      <c r="G248" s="61" t="s">
        <v>155</v>
      </c>
      <c r="H248" s="61" t="s">
        <v>156</v>
      </c>
      <c r="I248" s="61">
        <v>2016</v>
      </c>
      <c r="J248" s="61">
        <v>142</v>
      </c>
      <c r="K248" s="64">
        <v>11.4</v>
      </c>
      <c r="L248" s="61">
        <v>45345980.4375</v>
      </c>
      <c r="M248" s="61">
        <v>32208.674642928301</v>
      </c>
    </row>
    <row r="249" spans="1:13">
      <c r="A249" s="61">
        <v>57749</v>
      </c>
      <c r="B249" s="61">
        <v>18141011304</v>
      </c>
      <c r="C249" s="61">
        <v>4039786</v>
      </c>
      <c r="D249" s="61">
        <v>0</v>
      </c>
      <c r="E249" s="64" t="s">
        <v>300</v>
      </c>
      <c r="F249" s="64" t="str">
        <f t="shared" si="3"/>
        <v>Census Tract 113.04 St. Joseph County</v>
      </c>
      <c r="G249" s="61" t="s">
        <v>155</v>
      </c>
      <c r="H249" s="61" t="s">
        <v>160</v>
      </c>
      <c r="I249" s="61">
        <v>868</v>
      </c>
      <c r="J249" s="61">
        <v>55</v>
      </c>
      <c r="K249" s="64">
        <v>0</v>
      </c>
      <c r="L249" s="61">
        <v>7264477.8515625</v>
      </c>
      <c r="M249" s="61">
        <v>13141.441658068399</v>
      </c>
    </row>
    <row r="250" spans="1:13">
      <c r="A250" s="61">
        <v>57750</v>
      </c>
      <c r="B250" s="61">
        <v>18141011305</v>
      </c>
      <c r="C250" s="61">
        <v>5273376</v>
      </c>
      <c r="D250" s="61">
        <v>5956</v>
      </c>
      <c r="E250" s="64" t="s">
        <v>301</v>
      </c>
      <c r="F250" s="64" t="str">
        <f t="shared" si="3"/>
        <v>Census Tract 113.05 St. Joseph County</v>
      </c>
      <c r="G250" s="61" t="s">
        <v>155</v>
      </c>
      <c r="H250" s="61" t="s">
        <v>160</v>
      </c>
      <c r="I250" s="61">
        <v>1641</v>
      </c>
      <c r="J250" s="61">
        <v>89</v>
      </c>
      <c r="K250" s="64">
        <v>2.6</v>
      </c>
      <c r="L250" s="61">
        <v>9486610.390625</v>
      </c>
      <c r="M250" s="61">
        <v>13225.667136665101</v>
      </c>
    </row>
    <row r="251" spans="1:13">
      <c r="A251" s="61">
        <v>57751</v>
      </c>
      <c r="B251" s="61">
        <v>18141011306</v>
      </c>
      <c r="C251" s="61">
        <v>6550744</v>
      </c>
      <c r="D251" s="61">
        <v>0</v>
      </c>
      <c r="E251" s="64" t="s">
        <v>302</v>
      </c>
      <c r="F251" s="64" t="str">
        <f t="shared" si="3"/>
        <v>Census Tract 113.06 St. Joseph County</v>
      </c>
      <c r="G251" s="61" t="s">
        <v>155</v>
      </c>
      <c r="H251" s="61" t="s">
        <v>160</v>
      </c>
      <c r="I251" s="61">
        <v>1203</v>
      </c>
      <c r="J251" s="61">
        <v>78</v>
      </c>
      <c r="K251" s="64">
        <v>1.4</v>
      </c>
      <c r="L251" s="61">
        <v>11772688.0898438</v>
      </c>
      <c r="M251" s="61">
        <v>15203.599536924499</v>
      </c>
    </row>
    <row r="252" spans="1:13">
      <c r="A252" s="61">
        <v>38913</v>
      </c>
      <c r="B252" s="62">
        <v>18005011400</v>
      </c>
      <c r="C252" s="63">
        <v>102183837</v>
      </c>
      <c r="D252" s="61">
        <v>716436</v>
      </c>
      <c r="E252" s="64" t="s">
        <v>303</v>
      </c>
      <c r="F252" s="64" t="str">
        <f t="shared" si="3"/>
        <v>Census Tract 114 Bartholomew County</v>
      </c>
      <c r="G252" s="61" t="s">
        <v>155</v>
      </c>
      <c r="H252" s="61" t="s">
        <v>185</v>
      </c>
      <c r="I252" s="61">
        <v>1590</v>
      </c>
      <c r="J252" s="61">
        <v>129</v>
      </c>
      <c r="K252" s="64">
        <v>4.2</v>
      </c>
      <c r="L252" s="61">
        <v>170080653.86718801</v>
      </c>
      <c r="M252" s="61">
        <v>80600.316742870302</v>
      </c>
    </row>
    <row r="253" spans="1:13">
      <c r="A253" s="61">
        <v>57513</v>
      </c>
      <c r="B253" s="61">
        <v>18089011400</v>
      </c>
      <c r="C253" s="61">
        <v>5607918</v>
      </c>
      <c r="D253" s="61">
        <v>0</v>
      </c>
      <c r="E253" s="64" t="s">
        <v>303</v>
      </c>
      <c r="F253" s="64" t="str">
        <f t="shared" si="3"/>
        <v>Census Tract 114 Lake County</v>
      </c>
      <c r="G253" s="61" t="s">
        <v>155</v>
      </c>
      <c r="H253" s="61" t="s">
        <v>186</v>
      </c>
      <c r="I253" s="61">
        <v>510</v>
      </c>
      <c r="J253" s="61">
        <v>65</v>
      </c>
      <c r="K253" s="64">
        <v>26.9</v>
      </c>
      <c r="L253" s="61">
        <v>10031072.4570313</v>
      </c>
      <c r="M253" s="61">
        <v>18139.361922073302</v>
      </c>
    </row>
    <row r="254" spans="1:13">
      <c r="A254" s="61">
        <v>44256</v>
      </c>
      <c r="B254" s="62">
        <v>18095011400</v>
      </c>
      <c r="C254" s="63">
        <v>93488512</v>
      </c>
      <c r="D254" s="61">
        <v>39776</v>
      </c>
      <c r="E254" s="64" t="s">
        <v>303</v>
      </c>
      <c r="F254" s="64" t="str">
        <f t="shared" si="3"/>
        <v>Census Tract 114 Madison County</v>
      </c>
      <c r="G254" s="61" t="s">
        <v>155</v>
      </c>
      <c r="H254" s="61" t="s">
        <v>166</v>
      </c>
      <c r="I254" s="61">
        <v>1358</v>
      </c>
      <c r="J254" s="61">
        <v>88</v>
      </c>
      <c r="K254" s="64">
        <v>2.1</v>
      </c>
      <c r="L254" s="61">
        <v>159552819.84375</v>
      </c>
      <c r="M254" s="61">
        <v>51193.6078052823</v>
      </c>
    </row>
    <row r="255" spans="1:13">
      <c r="A255" s="61">
        <v>57752</v>
      </c>
      <c r="B255" s="61">
        <v>18141011403</v>
      </c>
      <c r="C255" s="61">
        <v>7708490</v>
      </c>
      <c r="D255" s="61">
        <v>0</v>
      </c>
      <c r="E255" s="64" t="s">
        <v>304</v>
      </c>
      <c r="F255" s="64" t="str">
        <f t="shared" si="3"/>
        <v>Census Tract 114.03 St. Joseph County</v>
      </c>
      <c r="G255" s="61" t="s">
        <v>155</v>
      </c>
      <c r="H255" s="61" t="s">
        <v>160</v>
      </c>
      <c r="I255" s="61">
        <v>2172</v>
      </c>
      <c r="J255" s="61">
        <v>124</v>
      </c>
      <c r="K255" s="64">
        <v>2.9</v>
      </c>
      <c r="L255" s="61">
        <v>13855619.3398438</v>
      </c>
      <c r="M255" s="61">
        <v>17112.855977644998</v>
      </c>
    </row>
    <row r="256" spans="1:13">
      <c r="A256" s="61">
        <v>57753</v>
      </c>
      <c r="B256" s="61">
        <v>18141011404</v>
      </c>
      <c r="C256" s="61">
        <v>9256885</v>
      </c>
      <c r="D256" s="61">
        <v>0</v>
      </c>
      <c r="E256" s="64" t="s">
        <v>305</v>
      </c>
      <c r="F256" s="64" t="str">
        <f t="shared" si="3"/>
        <v>Census Tract 114.04 St. Joseph County</v>
      </c>
      <c r="G256" s="61" t="s">
        <v>155</v>
      </c>
      <c r="H256" s="61" t="s">
        <v>160</v>
      </c>
      <c r="I256" s="61">
        <v>2143</v>
      </c>
      <c r="J256" s="61">
        <v>105</v>
      </c>
      <c r="K256" s="64">
        <v>2.1</v>
      </c>
      <c r="L256" s="61">
        <v>16641227.3789063</v>
      </c>
      <c r="M256" s="61">
        <v>18554.3474815345</v>
      </c>
    </row>
    <row r="257" spans="1:13">
      <c r="A257" s="61">
        <v>57754</v>
      </c>
      <c r="B257" s="61">
        <v>18141011405</v>
      </c>
      <c r="C257" s="61">
        <v>9814048</v>
      </c>
      <c r="D257" s="61">
        <v>0</v>
      </c>
      <c r="E257" s="64" t="s">
        <v>306</v>
      </c>
      <c r="F257" s="64" t="str">
        <f t="shared" si="3"/>
        <v>Census Tract 114.05 St. Joseph County</v>
      </c>
      <c r="G257" s="61" t="s">
        <v>155</v>
      </c>
      <c r="H257" s="61" t="s">
        <v>160</v>
      </c>
      <c r="I257" s="61">
        <v>1209</v>
      </c>
      <c r="J257" s="61">
        <v>53</v>
      </c>
      <c r="K257" s="64">
        <v>0</v>
      </c>
      <c r="L257" s="61">
        <v>17638406.324218798</v>
      </c>
      <c r="M257" s="61">
        <v>20735.207472874601</v>
      </c>
    </row>
    <row r="258" spans="1:13">
      <c r="A258" s="61">
        <v>57755</v>
      </c>
      <c r="B258" s="61">
        <v>18141011406</v>
      </c>
      <c r="C258" s="61">
        <v>26514417</v>
      </c>
      <c r="D258" s="61">
        <v>0</v>
      </c>
      <c r="E258" s="64" t="s">
        <v>307</v>
      </c>
      <c r="F258" s="64" t="str">
        <f t="shared" ref="F258:F321" si="4">E258&amp;" "&amp;H258</f>
        <v>Census Tract 114.06 St. Joseph County</v>
      </c>
      <c r="G258" s="61" t="s">
        <v>155</v>
      </c>
      <c r="H258" s="61" t="s">
        <v>160</v>
      </c>
      <c r="I258" s="61">
        <v>1774</v>
      </c>
      <c r="J258" s="61">
        <v>90</v>
      </c>
      <c r="K258" s="64">
        <v>1</v>
      </c>
      <c r="L258" s="61">
        <v>47644730.3203125</v>
      </c>
      <c r="M258" s="61">
        <v>31230.9849303009</v>
      </c>
    </row>
    <row r="259" spans="1:13">
      <c r="A259" s="61">
        <v>38914</v>
      </c>
      <c r="B259" s="62">
        <v>18005011500</v>
      </c>
      <c r="C259" s="63">
        <v>222621656</v>
      </c>
      <c r="D259" s="61">
        <v>1996387</v>
      </c>
      <c r="E259" s="64" t="s">
        <v>308</v>
      </c>
      <c r="F259" s="64" t="str">
        <f t="shared" si="4"/>
        <v>Census Tract 115 Bartholomew County</v>
      </c>
      <c r="G259" s="61" t="s">
        <v>155</v>
      </c>
      <c r="H259" s="61" t="s">
        <v>185</v>
      </c>
      <c r="I259" s="61">
        <v>3340</v>
      </c>
      <c r="J259" s="61">
        <v>209</v>
      </c>
      <c r="K259" s="64">
        <v>1.6</v>
      </c>
      <c r="L259" s="61">
        <v>371916257.91015601</v>
      </c>
      <c r="M259" s="61">
        <v>105051.881452079</v>
      </c>
    </row>
    <row r="260" spans="1:13">
      <c r="A260" s="61">
        <v>57514</v>
      </c>
      <c r="B260" s="61">
        <v>18089011500</v>
      </c>
      <c r="C260" s="61">
        <v>5584869</v>
      </c>
      <c r="D260" s="61">
        <v>0</v>
      </c>
      <c r="E260" s="64" t="s">
        <v>308</v>
      </c>
      <c r="F260" s="64" t="str">
        <f t="shared" si="4"/>
        <v>Census Tract 115 Lake County</v>
      </c>
      <c r="G260" s="61" t="s">
        <v>155</v>
      </c>
      <c r="H260" s="61" t="s">
        <v>186</v>
      </c>
      <c r="I260" s="61">
        <v>1041</v>
      </c>
      <c r="J260" s="61">
        <v>123</v>
      </c>
      <c r="K260" s="64">
        <v>13</v>
      </c>
      <c r="L260" s="61">
        <v>9990721.58203125</v>
      </c>
      <c r="M260" s="61">
        <v>15448.6944591716</v>
      </c>
    </row>
    <row r="261" spans="1:13">
      <c r="A261" s="61">
        <v>43961</v>
      </c>
      <c r="B261" s="62">
        <v>18003011501</v>
      </c>
      <c r="C261" s="63">
        <v>9953588</v>
      </c>
      <c r="D261" s="61">
        <v>48686</v>
      </c>
      <c r="E261" s="64" t="s">
        <v>309</v>
      </c>
      <c r="F261" s="64" t="str">
        <f t="shared" si="4"/>
        <v>Census Tract 115.01 Allen County</v>
      </c>
      <c r="G261" s="61" t="s">
        <v>155</v>
      </c>
      <c r="H261" s="61" t="s">
        <v>156</v>
      </c>
      <c r="I261" s="61">
        <v>1923</v>
      </c>
      <c r="J261" s="61">
        <v>132</v>
      </c>
      <c r="K261" s="64">
        <v>9.3000000000000007</v>
      </c>
      <c r="L261" s="61">
        <v>17617705.285156298</v>
      </c>
      <c r="M261" s="61">
        <v>18562.710003702501</v>
      </c>
    </row>
    <row r="262" spans="1:13">
      <c r="A262" s="61">
        <v>44257</v>
      </c>
      <c r="B262" s="62">
        <v>18095011501</v>
      </c>
      <c r="C262" s="63">
        <v>42979607</v>
      </c>
      <c r="D262" s="61">
        <v>55185</v>
      </c>
      <c r="E262" s="64" t="s">
        <v>309</v>
      </c>
      <c r="F262" s="64" t="str">
        <f t="shared" si="4"/>
        <v>Census Tract 115.01 Madison County</v>
      </c>
      <c r="G262" s="61" t="s">
        <v>155</v>
      </c>
      <c r="H262" s="61" t="s">
        <v>166</v>
      </c>
      <c r="I262" s="61">
        <v>1780</v>
      </c>
      <c r="J262" s="61">
        <v>129</v>
      </c>
      <c r="K262" s="64">
        <v>2.1</v>
      </c>
      <c r="L262" s="61">
        <v>73475269.53125</v>
      </c>
      <c r="M262" s="61">
        <v>50927.8405039633</v>
      </c>
    </row>
    <row r="263" spans="1:13">
      <c r="A263" s="61">
        <v>57756</v>
      </c>
      <c r="B263" s="61">
        <v>18141011501</v>
      </c>
      <c r="C263" s="61">
        <v>2075001</v>
      </c>
      <c r="D263" s="61">
        <v>16961</v>
      </c>
      <c r="E263" s="64" t="s">
        <v>309</v>
      </c>
      <c r="F263" s="64" t="str">
        <f t="shared" si="4"/>
        <v>Census Tract 115.01 St. Joseph County</v>
      </c>
      <c r="G263" s="61" t="s">
        <v>155</v>
      </c>
      <c r="H263" s="61" t="s">
        <v>160</v>
      </c>
      <c r="I263" s="61">
        <v>2464</v>
      </c>
      <c r="J263" s="61">
        <v>230</v>
      </c>
      <c r="K263" s="64">
        <v>14.3</v>
      </c>
      <c r="L263" s="61">
        <v>3754642.5390625</v>
      </c>
      <c r="M263" s="61">
        <v>9427.5583670864307</v>
      </c>
    </row>
    <row r="264" spans="1:13">
      <c r="A264" s="61">
        <v>43962</v>
      </c>
      <c r="B264" s="62">
        <v>18003011502</v>
      </c>
      <c r="C264" s="63">
        <v>24421167</v>
      </c>
      <c r="D264" s="61">
        <v>0</v>
      </c>
      <c r="E264" s="64" t="s">
        <v>310</v>
      </c>
      <c r="F264" s="64" t="str">
        <f t="shared" si="4"/>
        <v>Census Tract 115.02 Allen County</v>
      </c>
      <c r="G264" s="61" t="s">
        <v>155</v>
      </c>
      <c r="H264" s="61" t="s">
        <v>156</v>
      </c>
      <c r="I264" s="61">
        <v>1430</v>
      </c>
      <c r="J264" s="61">
        <v>71</v>
      </c>
      <c r="K264" s="64">
        <v>3.2</v>
      </c>
      <c r="L264" s="61">
        <v>42955234.140625</v>
      </c>
      <c r="M264" s="61">
        <v>34337.287482439999</v>
      </c>
    </row>
    <row r="265" spans="1:13">
      <c r="A265" s="61">
        <v>44258</v>
      </c>
      <c r="B265" s="62">
        <v>18095011502</v>
      </c>
      <c r="C265" s="63">
        <v>56322288</v>
      </c>
      <c r="D265" s="61">
        <v>67472</v>
      </c>
      <c r="E265" s="64" t="s">
        <v>310</v>
      </c>
      <c r="F265" s="64" t="str">
        <f t="shared" si="4"/>
        <v>Census Tract 115.02 Madison County</v>
      </c>
      <c r="G265" s="61" t="s">
        <v>155</v>
      </c>
      <c r="H265" s="61" t="s">
        <v>166</v>
      </c>
      <c r="I265" s="61">
        <v>1385</v>
      </c>
      <c r="J265" s="61">
        <v>98</v>
      </c>
      <c r="K265" s="64">
        <v>3.8</v>
      </c>
      <c r="L265" s="61">
        <v>96133336.421875</v>
      </c>
      <c r="M265" s="61">
        <v>46941.598267185902</v>
      </c>
    </row>
    <row r="266" spans="1:13">
      <c r="A266" s="61">
        <v>57757</v>
      </c>
      <c r="B266" s="61">
        <v>18141011503</v>
      </c>
      <c r="C266" s="61">
        <v>7701154</v>
      </c>
      <c r="D266" s="61">
        <v>493689</v>
      </c>
      <c r="E266" s="64" t="s">
        <v>311</v>
      </c>
      <c r="F266" s="64" t="str">
        <f t="shared" si="4"/>
        <v>Census Tract 115.03 St. Joseph County</v>
      </c>
      <c r="G266" s="61" t="s">
        <v>155</v>
      </c>
      <c r="H266" s="61" t="s">
        <v>160</v>
      </c>
      <c r="I266" s="61">
        <v>748</v>
      </c>
      <c r="J266" s="61">
        <v>50</v>
      </c>
      <c r="K266" s="64">
        <v>2.1</v>
      </c>
      <c r="L266" s="61">
        <v>13949706.5703125</v>
      </c>
      <c r="M266" s="61">
        <v>20887.607835891598</v>
      </c>
    </row>
    <row r="267" spans="1:13">
      <c r="A267" s="61">
        <v>57758</v>
      </c>
      <c r="B267" s="61">
        <v>18141011504</v>
      </c>
      <c r="C267" s="61">
        <v>9448697</v>
      </c>
      <c r="D267" s="61">
        <v>1387</v>
      </c>
      <c r="E267" s="64" t="s">
        <v>312</v>
      </c>
      <c r="F267" s="64" t="str">
        <f t="shared" si="4"/>
        <v>Census Tract 115.04 St. Joseph County</v>
      </c>
      <c r="G267" s="61" t="s">
        <v>155</v>
      </c>
      <c r="H267" s="61" t="s">
        <v>160</v>
      </c>
      <c r="I267" s="61">
        <v>587</v>
      </c>
      <c r="J267" s="61">
        <v>38</v>
      </c>
      <c r="K267" s="64">
        <v>0.9</v>
      </c>
      <c r="L267" s="61">
        <v>16963116.84375</v>
      </c>
      <c r="M267" s="61">
        <v>18012.527171010501</v>
      </c>
    </row>
    <row r="268" spans="1:13">
      <c r="A268" s="61">
        <v>57759</v>
      </c>
      <c r="B268" s="61">
        <v>18141011505</v>
      </c>
      <c r="C268" s="61">
        <v>5421992</v>
      </c>
      <c r="D268" s="61">
        <v>0</v>
      </c>
      <c r="E268" s="64" t="s">
        <v>313</v>
      </c>
      <c r="F268" s="64" t="str">
        <f t="shared" si="4"/>
        <v>Census Tract 115.05 St. Joseph County</v>
      </c>
      <c r="G268" s="61" t="s">
        <v>155</v>
      </c>
      <c r="H268" s="61" t="s">
        <v>160</v>
      </c>
      <c r="I268" s="61">
        <v>1482</v>
      </c>
      <c r="J268" s="61">
        <v>144</v>
      </c>
      <c r="K268" s="64">
        <v>2.2999999999999998</v>
      </c>
      <c r="L268" s="61">
        <v>9735864.26171875</v>
      </c>
      <c r="M268" s="61">
        <v>14006.448346498601</v>
      </c>
    </row>
    <row r="269" spans="1:13">
      <c r="A269" s="61">
        <v>57760</v>
      </c>
      <c r="B269" s="61">
        <v>18141011506</v>
      </c>
      <c r="C269" s="61">
        <v>4911684</v>
      </c>
      <c r="D269" s="61">
        <v>0</v>
      </c>
      <c r="E269" s="64" t="s">
        <v>314</v>
      </c>
      <c r="F269" s="64" t="str">
        <f t="shared" si="4"/>
        <v>Census Tract 115.06 St. Joseph County</v>
      </c>
      <c r="G269" s="61" t="s">
        <v>155</v>
      </c>
      <c r="H269" s="61" t="s">
        <v>160</v>
      </c>
      <c r="I269" s="61">
        <v>2470</v>
      </c>
      <c r="J269" s="61">
        <v>185</v>
      </c>
      <c r="K269" s="64">
        <v>5.6</v>
      </c>
      <c r="L269" s="61">
        <v>8814735.1640625</v>
      </c>
      <c r="M269" s="61">
        <v>11930.7596112272</v>
      </c>
    </row>
    <row r="270" spans="1:13">
      <c r="A270" s="61">
        <v>57515</v>
      </c>
      <c r="B270" s="61">
        <v>18089011600</v>
      </c>
      <c r="C270" s="61">
        <v>1224214</v>
      </c>
      <c r="D270" s="61">
        <v>0</v>
      </c>
      <c r="E270" s="64" t="s">
        <v>315</v>
      </c>
      <c r="F270" s="64" t="str">
        <f t="shared" si="4"/>
        <v>Census Tract 116 Lake County</v>
      </c>
      <c r="G270" s="61" t="s">
        <v>155</v>
      </c>
      <c r="H270" s="61" t="s">
        <v>186</v>
      </c>
      <c r="I270" s="61">
        <v>826</v>
      </c>
      <c r="J270" s="61">
        <v>94</v>
      </c>
      <c r="K270" s="64">
        <v>22.6</v>
      </c>
      <c r="L270" s="61">
        <v>2189937.7109375</v>
      </c>
      <c r="M270" s="61">
        <v>6217.7005686189495</v>
      </c>
    </row>
    <row r="271" spans="1:13">
      <c r="A271" s="61">
        <v>44259</v>
      </c>
      <c r="B271" s="62">
        <v>18095011600</v>
      </c>
      <c r="C271" s="63">
        <v>4383759</v>
      </c>
      <c r="D271" s="61">
        <v>486272</v>
      </c>
      <c r="E271" s="64" t="s">
        <v>315</v>
      </c>
      <c r="F271" s="64" t="str">
        <f t="shared" si="4"/>
        <v>Census Tract 116 Madison County</v>
      </c>
      <c r="G271" s="61" t="s">
        <v>155</v>
      </c>
      <c r="H271" s="61" t="s">
        <v>166</v>
      </c>
      <c r="I271" s="61">
        <v>8</v>
      </c>
      <c r="J271" s="61">
        <v>8</v>
      </c>
      <c r="K271" s="64">
        <v>0</v>
      </c>
      <c r="L271" s="61">
        <v>8305396.125</v>
      </c>
      <c r="M271" s="61">
        <v>16917.547443592499</v>
      </c>
    </row>
    <row r="272" spans="1:13">
      <c r="A272" s="61">
        <v>57761</v>
      </c>
      <c r="B272" s="61">
        <v>18141011601</v>
      </c>
      <c r="C272" s="61">
        <v>15001576</v>
      </c>
      <c r="D272" s="61">
        <v>417109</v>
      </c>
      <c r="E272" s="64" t="s">
        <v>316</v>
      </c>
      <c r="F272" s="64" t="str">
        <f t="shared" si="4"/>
        <v>Census Tract 116.01 St. Joseph County</v>
      </c>
      <c r="G272" s="61" t="s">
        <v>155</v>
      </c>
      <c r="H272" s="61" t="s">
        <v>160</v>
      </c>
      <c r="I272" s="61">
        <v>2782</v>
      </c>
      <c r="J272" s="61">
        <v>146</v>
      </c>
      <c r="K272" s="64">
        <v>1.3</v>
      </c>
      <c r="L272" s="61">
        <v>26925638.03125</v>
      </c>
      <c r="M272" s="61">
        <v>20820.440674166501</v>
      </c>
    </row>
    <row r="273" spans="1:13">
      <c r="A273" s="61">
        <v>57762</v>
      </c>
      <c r="B273" s="61">
        <v>18141011602</v>
      </c>
      <c r="C273" s="61">
        <v>44363593</v>
      </c>
      <c r="D273" s="61">
        <v>696308</v>
      </c>
      <c r="E273" s="64" t="s">
        <v>317</v>
      </c>
      <c r="F273" s="64" t="str">
        <f t="shared" si="4"/>
        <v>Census Tract 116.02 St. Joseph County</v>
      </c>
      <c r="G273" s="61" t="s">
        <v>155</v>
      </c>
      <c r="H273" s="61" t="s">
        <v>160</v>
      </c>
      <c r="I273" s="61">
        <v>2838</v>
      </c>
      <c r="J273" s="61">
        <v>173</v>
      </c>
      <c r="K273" s="64">
        <v>2.1</v>
      </c>
      <c r="L273" s="61">
        <v>79397460.1015625</v>
      </c>
      <c r="M273" s="61">
        <v>48092.588959680499</v>
      </c>
    </row>
    <row r="274" spans="1:13">
      <c r="A274" s="61">
        <v>43963</v>
      </c>
      <c r="B274" s="62">
        <v>18003011603</v>
      </c>
      <c r="C274" s="63">
        <v>7305381</v>
      </c>
      <c r="D274" s="61">
        <v>0</v>
      </c>
      <c r="E274" s="64" t="s">
        <v>318</v>
      </c>
      <c r="F274" s="64" t="str">
        <f t="shared" si="4"/>
        <v>Census Tract 116.03 Allen County</v>
      </c>
      <c r="G274" s="61" t="s">
        <v>155</v>
      </c>
      <c r="H274" s="61" t="s">
        <v>156</v>
      </c>
      <c r="I274" s="61">
        <v>2609</v>
      </c>
      <c r="J274" s="61">
        <v>116</v>
      </c>
      <c r="K274" s="64">
        <v>0</v>
      </c>
      <c r="L274" s="61">
        <v>12858324.6640625</v>
      </c>
      <c r="M274" s="61">
        <v>16424.074582733901</v>
      </c>
    </row>
    <row r="275" spans="1:13">
      <c r="A275" s="61">
        <v>43964</v>
      </c>
      <c r="B275" s="62">
        <v>18003011604</v>
      </c>
      <c r="C275" s="63">
        <v>4243949</v>
      </c>
      <c r="D275" s="61">
        <v>0</v>
      </c>
      <c r="E275" s="64" t="s">
        <v>319</v>
      </c>
      <c r="F275" s="64" t="str">
        <f t="shared" si="4"/>
        <v>Census Tract 116.04 Allen County</v>
      </c>
      <c r="G275" s="61" t="s">
        <v>155</v>
      </c>
      <c r="H275" s="61" t="s">
        <v>156</v>
      </c>
      <c r="I275" s="61">
        <v>1792</v>
      </c>
      <c r="J275" s="61">
        <v>90</v>
      </c>
      <c r="K275" s="64">
        <v>0.4</v>
      </c>
      <c r="L275" s="61">
        <v>7466536.1015625</v>
      </c>
      <c r="M275" s="61">
        <v>11160.458136896101</v>
      </c>
    </row>
    <row r="276" spans="1:13">
      <c r="A276" s="61">
        <v>43965</v>
      </c>
      <c r="B276" s="62">
        <v>18003011605</v>
      </c>
      <c r="C276" s="63">
        <v>15938462</v>
      </c>
      <c r="D276" s="61">
        <v>3829</v>
      </c>
      <c r="E276" s="64" t="s">
        <v>320</v>
      </c>
      <c r="F276" s="64" t="str">
        <f t="shared" si="4"/>
        <v>Census Tract 116.05 Allen County</v>
      </c>
      <c r="G276" s="61" t="s">
        <v>155</v>
      </c>
      <c r="H276" s="61" t="s">
        <v>156</v>
      </c>
      <c r="I276" s="61">
        <v>1443</v>
      </c>
      <c r="J276" s="61">
        <v>73</v>
      </c>
      <c r="K276" s="64">
        <v>3.2</v>
      </c>
      <c r="L276" s="61">
        <v>28035457.816406298</v>
      </c>
      <c r="M276" s="61">
        <v>27683.473434095398</v>
      </c>
    </row>
    <row r="277" spans="1:13">
      <c r="A277" s="61">
        <v>43966</v>
      </c>
      <c r="B277" s="62">
        <v>18003011606</v>
      </c>
      <c r="C277" s="63">
        <v>6541957</v>
      </c>
      <c r="D277" s="61">
        <v>12647</v>
      </c>
      <c r="E277" s="64" t="s">
        <v>321</v>
      </c>
      <c r="F277" s="64" t="str">
        <f t="shared" si="4"/>
        <v>Census Tract 116.06 Allen County</v>
      </c>
      <c r="G277" s="61" t="s">
        <v>155</v>
      </c>
      <c r="H277" s="61" t="s">
        <v>156</v>
      </c>
      <c r="I277" s="61">
        <v>1995</v>
      </c>
      <c r="J277" s="61">
        <v>102</v>
      </c>
      <c r="K277" s="64">
        <v>0</v>
      </c>
      <c r="L277" s="61">
        <v>11541852.4882813</v>
      </c>
      <c r="M277" s="61">
        <v>15058.372137980599</v>
      </c>
    </row>
    <row r="278" spans="1:13">
      <c r="A278" s="61">
        <v>43967</v>
      </c>
      <c r="B278" s="62">
        <v>18003011607</v>
      </c>
      <c r="C278" s="63">
        <v>6660592</v>
      </c>
      <c r="D278" s="61">
        <v>0</v>
      </c>
      <c r="E278" s="64" t="s">
        <v>322</v>
      </c>
      <c r="F278" s="64" t="str">
        <f t="shared" si="4"/>
        <v>Census Tract 116.07 Allen County</v>
      </c>
      <c r="G278" s="61" t="s">
        <v>155</v>
      </c>
      <c r="H278" s="61" t="s">
        <v>156</v>
      </c>
      <c r="I278" s="61">
        <v>2055</v>
      </c>
      <c r="J278" s="61">
        <v>99</v>
      </c>
      <c r="K278" s="64">
        <v>0.8</v>
      </c>
      <c r="L278" s="61">
        <v>11733687.1875</v>
      </c>
      <c r="M278" s="61">
        <v>15115.4264615873</v>
      </c>
    </row>
    <row r="279" spans="1:13">
      <c r="A279" s="61">
        <v>43968</v>
      </c>
      <c r="B279" s="62">
        <v>18003011608</v>
      </c>
      <c r="C279" s="63">
        <v>17457911</v>
      </c>
      <c r="D279" s="61">
        <v>0</v>
      </c>
      <c r="E279" s="64" t="s">
        <v>323</v>
      </c>
      <c r="F279" s="64" t="str">
        <f t="shared" si="4"/>
        <v>Census Tract 116.08 Allen County</v>
      </c>
      <c r="G279" s="61" t="s">
        <v>155</v>
      </c>
      <c r="H279" s="61" t="s">
        <v>156</v>
      </c>
      <c r="I279" s="61">
        <v>2249</v>
      </c>
      <c r="J279" s="61">
        <v>133</v>
      </c>
      <c r="K279" s="64">
        <v>1.9</v>
      </c>
      <c r="L279" s="61">
        <v>30748139.625</v>
      </c>
      <c r="M279" s="61">
        <v>22699.506758486299</v>
      </c>
    </row>
    <row r="280" spans="1:13">
      <c r="A280" s="61">
        <v>43969</v>
      </c>
      <c r="B280" s="62">
        <v>18003011609</v>
      </c>
      <c r="C280" s="63">
        <v>27774463</v>
      </c>
      <c r="D280" s="61">
        <v>50759</v>
      </c>
      <c r="E280" s="64" t="s">
        <v>324</v>
      </c>
      <c r="F280" s="64" t="str">
        <f t="shared" si="4"/>
        <v>Census Tract 116.09 Allen County</v>
      </c>
      <c r="G280" s="61" t="s">
        <v>155</v>
      </c>
      <c r="H280" s="61" t="s">
        <v>156</v>
      </c>
      <c r="I280" s="61">
        <v>2096</v>
      </c>
      <c r="J280" s="61">
        <v>104</v>
      </c>
      <c r="K280" s="64">
        <v>0</v>
      </c>
      <c r="L280" s="61">
        <v>48942992.359375</v>
      </c>
      <c r="M280" s="61">
        <v>28560.5268925743</v>
      </c>
    </row>
    <row r="281" spans="1:13">
      <c r="A281" s="61">
        <v>57516</v>
      </c>
      <c r="B281" s="61">
        <v>18089011700</v>
      </c>
      <c r="C281" s="61">
        <v>858980</v>
      </c>
      <c r="D281" s="61">
        <v>0</v>
      </c>
      <c r="E281" s="64" t="s">
        <v>325</v>
      </c>
      <c r="F281" s="64" t="str">
        <f t="shared" si="4"/>
        <v>Census Tract 117 Lake County</v>
      </c>
      <c r="G281" s="61" t="s">
        <v>155</v>
      </c>
      <c r="H281" s="61" t="s">
        <v>186</v>
      </c>
      <c r="I281" s="61">
        <v>313</v>
      </c>
      <c r="J281" s="61">
        <v>56</v>
      </c>
      <c r="K281" s="64">
        <v>24.9</v>
      </c>
      <c r="L281" s="61">
        <v>1536690.89453125</v>
      </c>
      <c r="M281" s="61">
        <v>6405.09207920484</v>
      </c>
    </row>
    <row r="282" spans="1:13">
      <c r="A282" s="61">
        <v>44260</v>
      </c>
      <c r="B282" s="62">
        <v>18095011700</v>
      </c>
      <c r="C282" s="63">
        <v>5044647</v>
      </c>
      <c r="D282" s="61">
        <v>133921</v>
      </c>
      <c r="E282" s="64" t="s">
        <v>325</v>
      </c>
      <c r="F282" s="64" t="str">
        <f t="shared" si="4"/>
        <v>Census Tract 117 Madison County</v>
      </c>
      <c r="G282" s="61" t="s">
        <v>155</v>
      </c>
      <c r="H282" s="61" t="s">
        <v>166</v>
      </c>
      <c r="I282" s="61">
        <v>986</v>
      </c>
      <c r="J282" s="61">
        <v>104</v>
      </c>
      <c r="K282" s="64">
        <v>2.4</v>
      </c>
      <c r="L282" s="61">
        <v>8835467.46875</v>
      </c>
      <c r="M282" s="61">
        <v>17854.984796548899</v>
      </c>
    </row>
    <row r="283" spans="1:13">
      <c r="A283" s="61">
        <v>43970</v>
      </c>
      <c r="B283" s="62">
        <v>18003011701</v>
      </c>
      <c r="C283" s="63">
        <v>89464963</v>
      </c>
      <c r="D283" s="61">
        <v>160508</v>
      </c>
      <c r="E283" s="64" t="s">
        <v>326</v>
      </c>
      <c r="F283" s="64" t="str">
        <f t="shared" si="4"/>
        <v>Census Tract 117.01 Allen County</v>
      </c>
      <c r="G283" s="61" t="s">
        <v>155</v>
      </c>
      <c r="H283" s="61" t="s">
        <v>156</v>
      </c>
      <c r="I283" s="61">
        <v>1269</v>
      </c>
      <c r="J283" s="61">
        <v>65</v>
      </c>
      <c r="K283" s="64">
        <v>0.6</v>
      </c>
      <c r="L283" s="61">
        <v>157311092.00781301</v>
      </c>
      <c r="M283" s="61">
        <v>50221.844207216804</v>
      </c>
    </row>
    <row r="284" spans="1:13">
      <c r="A284" s="61">
        <v>57763</v>
      </c>
      <c r="B284" s="61">
        <v>18141011701</v>
      </c>
      <c r="C284" s="61">
        <v>6805292</v>
      </c>
      <c r="D284" s="61">
        <v>43510</v>
      </c>
      <c r="E284" s="64" t="s">
        <v>326</v>
      </c>
      <c r="F284" s="64" t="str">
        <f t="shared" si="4"/>
        <v>Census Tract 117.01 St. Joseph County</v>
      </c>
      <c r="G284" s="61" t="s">
        <v>155</v>
      </c>
      <c r="H284" s="61" t="s">
        <v>160</v>
      </c>
      <c r="I284" s="61">
        <v>1334</v>
      </c>
      <c r="J284" s="61">
        <v>106</v>
      </c>
      <c r="K284" s="64">
        <v>5.2</v>
      </c>
      <c r="L284" s="61">
        <v>12273445.1445313</v>
      </c>
      <c r="M284" s="61">
        <v>15254.793257989801</v>
      </c>
    </row>
    <row r="285" spans="1:13">
      <c r="A285" s="61">
        <v>43971</v>
      </c>
      <c r="B285" s="62">
        <v>18003011702</v>
      </c>
      <c r="C285" s="63">
        <v>90969532</v>
      </c>
      <c r="D285" s="61">
        <v>0</v>
      </c>
      <c r="E285" s="64" t="s">
        <v>327</v>
      </c>
      <c r="F285" s="64" t="str">
        <f t="shared" si="4"/>
        <v>Census Tract 117.02 Allen County</v>
      </c>
      <c r="G285" s="61" t="s">
        <v>155</v>
      </c>
      <c r="H285" s="61" t="s">
        <v>156</v>
      </c>
      <c r="I285" s="61">
        <v>1360</v>
      </c>
      <c r="J285" s="61">
        <v>129</v>
      </c>
      <c r="K285" s="64">
        <v>2.1</v>
      </c>
      <c r="L285" s="61">
        <v>159668714.515625</v>
      </c>
      <c r="M285" s="61">
        <v>50570.9749902166</v>
      </c>
    </row>
    <row r="286" spans="1:13">
      <c r="A286" s="61">
        <v>57764</v>
      </c>
      <c r="B286" s="61">
        <v>18141011702</v>
      </c>
      <c r="C286" s="61">
        <v>49058989</v>
      </c>
      <c r="D286" s="61">
        <v>5556</v>
      </c>
      <c r="E286" s="64" t="s">
        <v>327</v>
      </c>
      <c r="F286" s="64" t="str">
        <f t="shared" si="4"/>
        <v>Census Tract 117.02 St. Joseph County</v>
      </c>
      <c r="G286" s="61" t="s">
        <v>155</v>
      </c>
      <c r="H286" s="61" t="s">
        <v>160</v>
      </c>
      <c r="I286" s="61">
        <v>3776</v>
      </c>
      <c r="J286" s="61">
        <v>263</v>
      </c>
      <c r="K286" s="64">
        <v>8.9</v>
      </c>
      <c r="L286" s="61">
        <v>87849135.171875</v>
      </c>
      <c r="M286" s="61">
        <v>38478.628557544202</v>
      </c>
    </row>
    <row r="287" spans="1:13">
      <c r="A287" s="61">
        <v>57517</v>
      </c>
      <c r="B287" s="61">
        <v>18089011800</v>
      </c>
      <c r="C287" s="61">
        <v>1122243</v>
      </c>
      <c r="D287" s="61">
        <v>0</v>
      </c>
      <c r="E287" s="64" t="s">
        <v>328</v>
      </c>
      <c r="F287" s="64" t="str">
        <f t="shared" si="4"/>
        <v>Census Tract 118 Lake County</v>
      </c>
      <c r="G287" s="61" t="s">
        <v>155</v>
      </c>
      <c r="H287" s="61" t="s">
        <v>186</v>
      </c>
      <c r="I287" s="61">
        <v>512</v>
      </c>
      <c r="J287" s="61">
        <v>56</v>
      </c>
      <c r="K287" s="64">
        <v>25</v>
      </c>
      <c r="L287" s="61">
        <v>2007515.734375</v>
      </c>
      <c r="M287" s="61">
        <v>6998.0639283554201</v>
      </c>
    </row>
    <row r="288" spans="1:13">
      <c r="A288" s="61">
        <v>44261</v>
      </c>
      <c r="B288" s="62">
        <v>18095011800</v>
      </c>
      <c r="C288" s="63">
        <v>62128805</v>
      </c>
      <c r="D288" s="61">
        <v>359849</v>
      </c>
      <c r="E288" s="64" t="s">
        <v>328</v>
      </c>
      <c r="F288" s="64" t="str">
        <f t="shared" si="4"/>
        <v>Census Tract 118 Madison County</v>
      </c>
      <c r="G288" s="61" t="s">
        <v>155</v>
      </c>
      <c r="H288" s="61" t="s">
        <v>166</v>
      </c>
      <c r="I288" s="61">
        <v>2636</v>
      </c>
      <c r="J288" s="61">
        <v>145</v>
      </c>
      <c r="K288" s="64">
        <v>0.7</v>
      </c>
      <c r="L288" s="61">
        <v>106574210.3125</v>
      </c>
      <c r="M288" s="61">
        <v>42332.672274248303</v>
      </c>
    </row>
    <row r="289" spans="1:13">
      <c r="A289" s="61">
        <v>43972</v>
      </c>
      <c r="B289" s="62">
        <v>18003011801</v>
      </c>
      <c r="C289" s="63">
        <v>89755386</v>
      </c>
      <c r="D289" s="61">
        <v>594407</v>
      </c>
      <c r="E289" s="64" t="s">
        <v>329</v>
      </c>
      <c r="F289" s="64" t="str">
        <f t="shared" si="4"/>
        <v>Census Tract 118.01 Allen County</v>
      </c>
      <c r="G289" s="61" t="s">
        <v>155</v>
      </c>
      <c r="H289" s="61" t="s">
        <v>156</v>
      </c>
      <c r="I289" s="61">
        <v>1610</v>
      </c>
      <c r="J289" s="61">
        <v>96</v>
      </c>
      <c r="K289" s="64">
        <v>1.5</v>
      </c>
      <c r="L289" s="61">
        <v>158587942.78515601</v>
      </c>
      <c r="M289" s="61">
        <v>50382.827255145101</v>
      </c>
    </row>
    <row r="290" spans="1:13">
      <c r="A290" s="61">
        <v>57765</v>
      </c>
      <c r="B290" s="61">
        <v>18141011801</v>
      </c>
      <c r="C290" s="61">
        <v>4906105</v>
      </c>
      <c r="D290" s="61">
        <v>12724</v>
      </c>
      <c r="E290" s="64" t="s">
        <v>329</v>
      </c>
      <c r="F290" s="64" t="str">
        <f t="shared" si="4"/>
        <v>Census Tract 118.01 St. Joseph County</v>
      </c>
      <c r="G290" s="61" t="s">
        <v>155</v>
      </c>
      <c r="H290" s="61" t="s">
        <v>160</v>
      </c>
      <c r="I290" s="61">
        <v>494</v>
      </c>
      <c r="J290" s="61">
        <v>48</v>
      </c>
      <c r="K290" s="64">
        <v>0</v>
      </c>
      <c r="L290" s="61">
        <v>8807996.21484375</v>
      </c>
      <c r="M290" s="61">
        <v>12880.221084361699</v>
      </c>
    </row>
    <row r="291" spans="1:13">
      <c r="A291" s="61">
        <v>43973</v>
      </c>
      <c r="B291" s="62">
        <v>18003011802</v>
      </c>
      <c r="C291" s="63">
        <v>94756168</v>
      </c>
      <c r="D291" s="61">
        <v>0</v>
      </c>
      <c r="E291" s="64" t="s">
        <v>330</v>
      </c>
      <c r="F291" s="64" t="str">
        <f t="shared" si="4"/>
        <v>Census Tract 118.02 Allen County</v>
      </c>
      <c r="G291" s="61" t="s">
        <v>155</v>
      </c>
      <c r="H291" s="61" t="s">
        <v>156</v>
      </c>
      <c r="I291" s="61">
        <v>623</v>
      </c>
      <c r="J291" s="61">
        <v>56</v>
      </c>
      <c r="K291" s="64">
        <v>1.9</v>
      </c>
      <c r="L291" s="61">
        <v>166333601.46484399</v>
      </c>
      <c r="M291" s="61">
        <v>51669.477079333199</v>
      </c>
    </row>
    <row r="292" spans="1:13">
      <c r="A292" s="61">
        <v>57766</v>
      </c>
      <c r="B292" s="61">
        <v>18141011802</v>
      </c>
      <c r="C292" s="61">
        <v>7281367</v>
      </c>
      <c r="D292" s="61">
        <v>13591</v>
      </c>
      <c r="E292" s="64" t="s">
        <v>330</v>
      </c>
      <c r="F292" s="64" t="str">
        <f t="shared" si="4"/>
        <v>Census Tract 118.02 St. Joseph County</v>
      </c>
      <c r="G292" s="61" t="s">
        <v>155</v>
      </c>
      <c r="H292" s="61" t="s">
        <v>160</v>
      </c>
      <c r="I292" s="61">
        <v>2836</v>
      </c>
      <c r="J292" s="61">
        <v>187</v>
      </c>
      <c r="K292" s="64">
        <v>3.3</v>
      </c>
      <c r="L292" s="61">
        <v>13063248.59375</v>
      </c>
      <c r="M292" s="61">
        <v>14622.593831550599</v>
      </c>
    </row>
    <row r="293" spans="1:13">
      <c r="A293" s="61">
        <v>43974</v>
      </c>
      <c r="B293" s="62">
        <v>18003011900</v>
      </c>
      <c r="C293" s="63">
        <v>64063266</v>
      </c>
      <c r="D293" s="61">
        <v>0</v>
      </c>
      <c r="E293" s="64" t="s">
        <v>331</v>
      </c>
      <c r="F293" s="64" t="str">
        <f t="shared" si="4"/>
        <v>Census Tract 119 Allen County</v>
      </c>
      <c r="G293" s="61" t="s">
        <v>155</v>
      </c>
      <c r="H293" s="61" t="s">
        <v>156</v>
      </c>
      <c r="I293" s="61">
        <v>727</v>
      </c>
      <c r="J293" s="61">
        <v>54</v>
      </c>
      <c r="K293" s="64">
        <v>4.8</v>
      </c>
      <c r="L293" s="61">
        <v>112462106.52343801</v>
      </c>
      <c r="M293" s="61">
        <v>43231.020298232499</v>
      </c>
    </row>
    <row r="294" spans="1:13">
      <c r="A294" s="61">
        <v>57518</v>
      </c>
      <c r="B294" s="61">
        <v>18089011900</v>
      </c>
      <c r="C294" s="61">
        <v>1293174</v>
      </c>
      <c r="D294" s="61">
        <v>0</v>
      </c>
      <c r="E294" s="64" t="s">
        <v>331</v>
      </c>
      <c r="F294" s="64" t="str">
        <f t="shared" si="4"/>
        <v>Census Tract 119 Lake County</v>
      </c>
      <c r="G294" s="61" t="s">
        <v>155</v>
      </c>
      <c r="H294" s="61" t="s">
        <v>186</v>
      </c>
      <c r="I294" s="61">
        <v>611</v>
      </c>
      <c r="J294" s="61">
        <v>91</v>
      </c>
      <c r="K294" s="64">
        <v>48.6</v>
      </c>
      <c r="L294" s="61">
        <v>2312765.07421875</v>
      </c>
      <c r="M294" s="61">
        <v>6447.4546516701703</v>
      </c>
    </row>
    <row r="295" spans="1:13">
      <c r="A295" s="61">
        <v>44262</v>
      </c>
      <c r="B295" s="62">
        <v>18095011900</v>
      </c>
      <c r="C295" s="63">
        <v>1148537</v>
      </c>
      <c r="D295" s="61">
        <v>0</v>
      </c>
      <c r="E295" s="64" t="s">
        <v>331</v>
      </c>
      <c r="F295" s="64" t="str">
        <f t="shared" si="4"/>
        <v>Census Tract 119 Madison County</v>
      </c>
      <c r="G295" s="61" t="s">
        <v>155</v>
      </c>
      <c r="H295" s="61" t="s">
        <v>166</v>
      </c>
      <c r="I295" s="61">
        <v>673</v>
      </c>
      <c r="J295" s="61">
        <v>75</v>
      </c>
      <c r="K295" s="64">
        <v>19.899999999999999</v>
      </c>
      <c r="L295" s="61">
        <v>1965539.9765625</v>
      </c>
      <c r="M295" s="61">
        <v>6261.8566504912696</v>
      </c>
    </row>
    <row r="296" spans="1:13">
      <c r="A296" s="61">
        <v>57767</v>
      </c>
      <c r="B296" s="61">
        <v>18141011900</v>
      </c>
      <c r="C296" s="61">
        <v>28357535</v>
      </c>
      <c r="D296" s="61">
        <v>7222</v>
      </c>
      <c r="E296" s="64" t="s">
        <v>331</v>
      </c>
      <c r="F296" s="64" t="str">
        <f t="shared" si="4"/>
        <v>Census Tract 119 St. Joseph County</v>
      </c>
      <c r="G296" s="61" t="s">
        <v>155</v>
      </c>
      <c r="H296" s="61" t="s">
        <v>160</v>
      </c>
      <c r="I296" s="61">
        <v>1568</v>
      </c>
      <c r="J296" s="61">
        <v>137</v>
      </c>
      <c r="K296" s="64">
        <v>1.3</v>
      </c>
      <c r="L296" s="61">
        <v>50742114.609375</v>
      </c>
      <c r="M296" s="61">
        <v>30073.9998368876</v>
      </c>
    </row>
    <row r="297" spans="1:13">
      <c r="A297" s="61">
        <v>43922</v>
      </c>
      <c r="B297" s="62">
        <v>18003001200</v>
      </c>
      <c r="C297" s="63">
        <v>1054580</v>
      </c>
      <c r="D297" s="61">
        <v>0</v>
      </c>
      <c r="E297" s="64" t="s">
        <v>332</v>
      </c>
      <c r="F297" s="64" t="str">
        <f t="shared" si="4"/>
        <v>Census Tract 12 Allen County</v>
      </c>
      <c r="G297" s="61" t="s">
        <v>155</v>
      </c>
      <c r="H297" s="61" t="s">
        <v>156</v>
      </c>
      <c r="I297" s="61">
        <v>712</v>
      </c>
      <c r="J297" s="61">
        <v>75</v>
      </c>
      <c r="K297" s="64">
        <v>40.200000000000003</v>
      </c>
      <c r="L297" s="61">
        <v>1857562.07421875</v>
      </c>
      <c r="M297" s="61">
        <v>6453.5058676907302</v>
      </c>
    </row>
    <row r="298" spans="1:13">
      <c r="A298" s="61">
        <v>44033</v>
      </c>
      <c r="B298" s="62">
        <v>18035001200</v>
      </c>
      <c r="C298" s="63">
        <v>4026309</v>
      </c>
      <c r="D298" s="61">
        <v>32535</v>
      </c>
      <c r="E298" s="64" t="s">
        <v>332</v>
      </c>
      <c r="F298" s="64" t="str">
        <f t="shared" si="4"/>
        <v>Census Tract 12 Delaware County</v>
      </c>
      <c r="G298" s="61" t="s">
        <v>155</v>
      </c>
      <c r="H298" s="61" t="s">
        <v>164</v>
      </c>
      <c r="I298" s="61">
        <v>1167</v>
      </c>
      <c r="J298" s="61">
        <v>143</v>
      </c>
      <c r="K298" s="64">
        <v>26</v>
      </c>
      <c r="L298" s="61">
        <v>6966567.5859375</v>
      </c>
      <c r="M298" s="61">
        <v>13600.529936523801</v>
      </c>
    </row>
    <row r="299" spans="1:13">
      <c r="A299" s="61">
        <v>57450</v>
      </c>
      <c r="B299" s="61">
        <v>18039001200</v>
      </c>
      <c r="C299" s="61">
        <v>7787513</v>
      </c>
      <c r="D299" s="61">
        <v>0</v>
      </c>
      <c r="E299" s="64" t="s">
        <v>332</v>
      </c>
      <c r="F299" s="64" t="str">
        <f t="shared" si="4"/>
        <v>Census Tract 12 Elkhart County</v>
      </c>
      <c r="G299" s="61" t="s">
        <v>155</v>
      </c>
      <c r="H299" s="61" t="s">
        <v>157</v>
      </c>
      <c r="I299" s="61">
        <v>2051</v>
      </c>
      <c r="J299" s="61">
        <v>170</v>
      </c>
      <c r="K299" s="64">
        <v>7.1</v>
      </c>
      <c r="L299" s="61">
        <v>13872460.40625</v>
      </c>
      <c r="M299" s="61">
        <v>18481.292568216199</v>
      </c>
    </row>
    <row r="300" spans="1:13">
      <c r="A300" s="61">
        <v>44179</v>
      </c>
      <c r="B300" s="62">
        <v>18067001200</v>
      </c>
      <c r="C300" s="63">
        <v>4173653</v>
      </c>
      <c r="D300" s="61">
        <v>0</v>
      </c>
      <c r="E300" s="64" t="s">
        <v>332</v>
      </c>
      <c r="F300" s="64" t="str">
        <f t="shared" si="4"/>
        <v>Census Tract 12 Howard County</v>
      </c>
      <c r="G300" s="61" t="s">
        <v>155</v>
      </c>
      <c r="H300" s="61" t="s">
        <v>165</v>
      </c>
      <c r="I300" s="61">
        <v>1576</v>
      </c>
      <c r="J300" s="61">
        <v>149</v>
      </c>
      <c r="K300" s="64">
        <v>16.3</v>
      </c>
      <c r="L300" s="61">
        <v>7219656.6796875</v>
      </c>
      <c r="M300" s="61">
        <v>12337.031614195799</v>
      </c>
    </row>
    <row r="301" spans="1:13">
      <c r="A301" s="61">
        <v>44234</v>
      </c>
      <c r="B301" s="62">
        <v>18095001200</v>
      </c>
      <c r="C301" s="63">
        <v>3046163</v>
      </c>
      <c r="D301" s="61">
        <v>28974</v>
      </c>
      <c r="E301" s="64" t="s">
        <v>332</v>
      </c>
      <c r="F301" s="64" t="str">
        <f t="shared" si="4"/>
        <v>Census Tract 12 Madison County</v>
      </c>
      <c r="G301" s="61" t="s">
        <v>155</v>
      </c>
      <c r="H301" s="61" t="s">
        <v>166</v>
      </c>
      <c r="I301" s="61">
        <v>1483</v>
      </c>
      <c r="J301" s="61">
        <v>114</v>
      </c>
      <c r="K301" s="64">
        <v>6.3</v>
      </c>
      <c r="L301" s="61">
        <v>5262505.42578125</v>
      </c>
      <c r="M301" s="61">
        <v>9414.9820823655591</v>
      </c>
    </row>
    <row r="302" spans="1:13">
      <c r="A302" s="61">
        <v>39086</v>
      </c>
      <c r="B302" s="62">
        <v>18105001200</v>
      </c>
      <c r="C302" s="63">
        <v>166686637</v>
      </c>
      <c r="D302" s="61">
        <v>78061</v>
      </c>
      <c r="E302" s="64" t="s">
        <v>332</v>
      </c>
      <c r="F302" s="64" t="str">
        <f t="shared" si="4"/>
        <v>Census Tract 12 Monroe County</v>
      </c>
      <c r="G302" s="61" t="s">
        <v>155</v>
      </c>
      <c r="H302" s="61" t="s">
        <v>159</v>
      </c>
      <c r="I302" s="61">
        <v>2273</v>
      </c>
      <c r="J302" s="61">
        <v>134</v>
      </c>
      <c r="K302" s="64">
        <v>0.5</v>
      </c>
      <c r="L302" s="61">
        <v>277078824.60156298</v>
      </c>
      <c r="M302" s="61">
        <v>74181.639508764798</v>
      </c>
    </row>
    <row r="303" spans="1:13">
      <c r="A303" s="61">
        <v>57710</v>
      </c>
      <c r="B303" s="61">
        <v>18141001200</v>
      </c>
      <c r="C303" s="61">
        <v>1479562</v>
      </c>
      <c r="D303" s="61">
        <v>0</v>
      </c>
      <c r="E303" s="64" t="s">
        <v>332</v>
      </c>
      <c r="F303" s="64" t="str">
        <f t="shared" si="4"/>
        <v>Census Tract 12 St. Joseph County</v>
      </c>
      <c r="G303" s="61" t="s">
        <v>155</v>
      </c>
      <c r="H303" s="61" t="s">
        <v>160</v>
      </c>
      <c r="I303" s="61">
        <v>867</v>
      </c>
      <c r="J303" s="61">
        <v>59</v>
      </c>
      <c r="K303" s="64">
        <v>2.2000000000000002</v>
      </c>
      <c r="L303" s="61">
        <v>2654530.3515625</v>
      </c>
      <c r="M303" s="61">
        <v>6891.3837567639703</v>
      </c>
    </row>
    <row r="304" spans="1:13">
      <c r="A304" s="61">
        <v>44562</v>
      </c>
      <c r="B304" s="61">
        <v>18157001200</v>
      </c>
      <c r="C304" s="61">
        <v>1946178</v>
      </c>
      <c r="D304" s="61">
        <v>14435</v>
      </c>
      <c r="E304" s="64" t="s">
        <v>332</v>
      </c>
      <c r="F304" s="64" t="str">
        <f t="shared" si="4"/>
        <v>Census Tract 12 Tippecanoe County</v>
      </c>
      <c r="G304" s="61" t="s">
        <v>155</v>
      </c>
      <c r="H304" s="61" t="s">
        <v>161</v>
      </c>
      <c r="I304" s="61">
        <v>1295</v>
      </c>
      <c r="J304" s="61">
        <v>78</v>
      </c>
      <c r="K304" s="64">
        <v>9.6999999999999993</v>
      </c>
      <c r="L304" s="61">
        <v>3385037.59765625</v>
      </c>
      <c r="M304" s="61">
        <v>9026.6600112770302</v>
      </c>
    </row>
    <row r="305" spans="1:13">
      <c r="A305" s="61">
        <v>39157</v>
      </c>
      <c r="B305" s="62">
        <v>18163001200</v>
      </c>
      <c r="C305" s="63">
        <v>749817</v>
      </c>
      <c r="D305" s="61">
        <v>0</v>
      </c>
      <c r="E305" s="64" t="s">
        <v>332</v>
      </c>
      <c r="F305" s="64" t="str">
        <f t="shared" si="4"/>
        <v>Census Tract 12 Vanderburgh County</v>
      </c>
      <c r="G305" s="61" t="s">
        <v>155</v>
      </c>
      <c r="H305" s="61" t="s">
        <v>162</v>
      </c>
      <c r="I305" s="61">
        <v>753</v>
      </c>
      <c r="J305" s="61">
        <v>82</v>
      </c>
      <c r="K305" s="64">
        <v>25</v>
      </c>
      <c r="L305" s="61">
        <v>1208196.41796875</v>
      </c>
      <c r="M305" s="61">
        <v>4497.0287417168001</v>
      </c>
    </row>
    <row r="306" spans="1:13">
      <c r="A306" s="61">
        <v>44610</v>
      </c>
      <c r="B306" s="61">
        <v>18167001200</v>
      </c>
      <c r="C306" s="61">
        <v>2322400</v>
      </c>
      <c r="D306" s="61">
        <v>0</v>
      </c>
      <c r="E306" s="64" t="s">
        <v>332</v>
      </c>
      <c r="F306" s="64" t="str">
        <f t="shared" si="4"/>
        <v>Census Tract 12 Vigo County</v>
      </c>
      <c r="G306" s="61" t="s">
        <v>155</v>
      </c>
      <c r="H306" s="61" t="s">
        <v>167</v>
      </c>
      <c r="I306" s="61">
        <v>1057</v>
      </c>
      <c r="J306" s="61">
        <v>95</v>
      </c>
      <c r="K306" s="64">
        <v>11.4</v>
      </c>
      <c r="L306" s="61">
        <v>3904537.81640625</v>
      </c>
      <c r="M306" s="61">
        <v>9748.0278337746695</v>
      </c>
    </row>
    <row r="307" spans="1:13">
      <c r="A307" s="61">
        <v>57519</v>
      </c>
      <c r="B307" s="61">
        <v>18089012000</v>
      </c>
      <c r="C307" s="61">
        <v>948772</v>
      </c>
      <c r="D307" s="61">
        <v>0</v>
      </c>
      <c r="E307" s="64" t="s">
        <v>333</v>
      </c>
      <c r="F307" s="64" t="str">
        <f t="shared" si="4"/>
        <v>Census Tract 120 Lake County</v>
      </c>
      <c r="G307" s="61" t="s">
        <v>155</v>
      </c>
      <c r="H307" s="61" t="s">
        <v>186</v>
      </c>
      <c r="I307" s="61">
        <v>330</v>
      </c>
      <c r="J307" s="61">
        <v>63</v>
      </c>
      <c r="K307" s="64">
        <v>15.2</v>
      </c>
      <c r="L307" s="61">
        <v>1696492.5625</v>
      </c>
      <c r="M307" s="61">
        <v>5795.8143965258696</v>
      </c>
    </row>
    <row r="308" spans="1:13">
      <c r="A308" s="61">
        <v>44263</v>
      </c>
      <c r="B308" s="62">
        <v>18095012000</v>
      </c>
      <c r="C308" s="63">
        <v>2090319</v>
      </c>
      <c r="D308" s="61">
        <v>0</v>
      </c>
      <c r="E308" s="64" t="s">
        <v>333</v>
      </c>
      <c r="F308" s="64" t="str">
        <f t="shared" si="4"/>
        <v>Census Tract 120 Madison County</v>
      </c>
      <c r="G308" s="61" t="s">
        <v>155</v>
      </c>
      <c r="H308" s="61" t="s">
        <v>166</v>
      </c>
      <c r="I308" s="61">
        <v>1041</v>
      </c>
      <c r="J308" s="61">
        <v>139</v>
      </c>
      <c r="K308" s="64">
        <v>24.6</v>
      </c>
      <c r="L308" s="61">
        <v>3575897.859375</v>
      </c>
      <c r="M308" s="61">
        <v>8558.3079856179302</v>
      </c>
    </row>
    <row r="309" spans="1:13">
      <c r="A309" s="61">
        <v>57768</v>
      </c>
      <c r="B309" s="61">
        <v>18141012000</v>
      </c>
      <c r="C309" s="61">
        <v>118818379</v>
      </c>
      <c r="D309" s="61">
        <v>676042</v>
      </c>
      <c r="E309" s="64" t="s">
        <v>333</v>
      </c>
      <c r="F309" s="64" t="str">
        <f t="shared" si="4"/>
        <v>Census Tract 120 St. Joseph County</v>
      </c>
      <c r="G309" s="61" t="s">
        <v>155</v>
      </c>
      <c r="H309" s="61" t="s">
        <v>160</v>
      </c>
      <c r="I309" s="61">
        <v>1584</v>
      </c>
      <c r="J309" s="61">
        <v>124</v>
      </c>
      <c r="K309" s="64">
        <v>1.3</v>
      </c>
      <c r="L309" s="61">
        <v>213846868.69140601</v>
      </c>
      <c r="M309" s="61">
        <v>64602.695282512897</v>
      </c>
    </row>
    <row r="310" spans="1:13">
      <c r="A310" s="61">
        <v>57520</v>
      </c>
      <c r="B310" s="61">
        <v>18089012100</v>
      </c>
      <c r="C310" s="61">
        <v>1235002</v>
      </c>
      <c r="D310" s="61">
        <v>0</v>
      </c>
      <c r="E310" s="64" t="s">
        <v>334</v>
      </c>
      <c r="F310" s="64" t="str">
        <f t="shared" si="4"/>
        <v>Census Tract 121 Lake County</v>
      </c>
      <c r="G310" s="61" t="s">
        <v>155</v>
      </c>
      <c r="H310" s="61" t="s">
        <v>186</v>
      </c>
      <c r="I310" s="61">
        <v>263</v>
      </c>
      <c r="J310" s="61">
        <v>50</v>
      </c>
      <c r="K310" s="64">
        <v>33.799999999999997</v>
      </c>
      <c r="L310" s="61">
        <v>2208449.9296875</v>
      </c>
      <c r="M310" s="61">
        <v>6230.0485940091703</v>
      </c>
    </row>
    <row r="311" spans="1:13">
      <c r="A311" s="61">
        <v>57769</v>
      </c>
      <c r="B311" s="61">
        <v>18141012100</v>
      </c>
      <c r="C311" s="61">
        <v>109790024</v>
      </c>
      <c r="D311" s="61">
        <v>1115385</v>
      </c>
      <c r="E311" s="64" t="s">
        <v>334</v>
      </c>
      <c r="F311" s="64" t="str">
        <f t="shared" si="4"/>
        <v>Census Tract 121 St. Joseph County</v>
      </c>
      <c r="G311" s="61" t="s">
        <v>155</v>
      </c>
      <c r="H311" s="61" t="s">
        <v>160</v>
      </c>
      <c r="I311" s="61">
        <v>1501</v>
      </c>
      <c r="J311" s="61">
        <v>72</v>
      </c>
      <c r="K311" s="64">
        <v>4.3</v>
      </c>
      <c r="L311" s="61">
        <v>198035733.56640601</v>
      </c>
      <c r="M311" s="61">
        <v>63498.924551185897</v>
      </c>
    </row>
    <row r="312" spans="1:13">
      <c r="A312" s="61">
        <v>57521</v>
      </c>
      <c r="B312" s="61">
        <v>18089012200</v>
      </c>
      <c r="C312" s="61">
        <v>749451</v>
      </c>
      <c r="D312" s="61">
        <v>0</v>
      </c>
      <c r="E312" s="64" t="s">
        <v>335</v>
      </c>
      <c r="F312" s="64" t="str">
        <f t="shared" si="4"/>
        <v>Census Tract 122 Lake County</v>
      </c>
      <c r="G312" s="61" t="s">
        <v>155</v>
      </c>
      <c r="H312" s="61" t="s">
        <v>186</v>
      </c>
      <c r="I312" s="61">
        <v>576</v>
      </c>
      <c r="J312" s="61">
        <v>67</v>
      </c>
      <c r="K312" s="64">
        <v>36.5</v>
      </c>
      <c r="L312" s="61">
        <v>1340355.671875</v>
      </c>
      <c r="M312" s="61">
        <v>5445.71002278375</v>
      </c>
    </row>
    <row r="313" spans="1:13">
      <c r="A313" s="61">
        <v>57770</v>
      </c>
      <c r="B313" s="61">
        <v>18141012200</v>
      </c>
      <c r="C313" s="61">
        <v>57837132</v>
      </c>
      <c r="D313" s="61">
        <v>136177</v>
      </c>
      <c r="E313" s="64" t="s">
        <v>335</v>
      </c>
      <c r="F313" s="64" t="str">
        <f t="shared" si="4"/>
        <v>Census Tract 122 St. Joseph County</v>
      </c>
      <c r="G313" s="61" t="s">
        <v>155</v>
      </c>
      <c r="H313" s="61" t="s">
        <v>160</v>
      </c>
      <c r="I313" s="61">
        <v>1214</v>
      </c>
      <c r="J313" s="61">
        <v>82</v>
      </c>
      <c r="K313" s="64">
        <v>4.2</v>
      </c>
      <c r="L313" s="61">
        <v>103371446.67968801</v>
      </c>
      <c r="M313" s="61">
        <v>48629.288529114303</v>
      </c>
    </row>
    <row r="314" spans="1:13">
      <c r="A314" s="61">
        <v>57522</v>
      </c>
      <c r="B314" s="61">
        <v>18089012300</v>
      </c>
      <c r="C314" s="61">
        <v>5133978</v>
      </c>
      <c r="D314" s="61">
        <v>0</v>
      </c>
      <c r="E314" s="64" t="s">
        <v>336</v>
      </c>
      <c r="F314" s="64" t="str">
        <f t="shared" si="4"/>
        <v>Census Tract 123 Lake County</v>
      </c>
      <c r="G314" s="61" t="s">
        <v>155</v>
      </c>
      <c r="H314" s="61" t="s">
        <v>186</v>
      </c>
      <c r="I314" s="61">
        <v>850</v>
      </c>
      <c r="J314" s="61">
        <v>120</v>
      </c>
      <c r="K314" s="64">
        <v>10.7</v>
      </c>
      <c r="L314" s="61">
        <v>9176566.5703125</v>
      </c>
      <c r="M314" s="61">
        <v>14906.0920173538</v>
      </c>
    </row>
    <row r="315" spans="1:13">
      <c r="A315" s="61">
        <v>57771</v>
      </c>
      <c r="B315" s="61">
        <v>18141012300</v>
      </c>
      <c r="C315" s="61">
        <v>109971848</v>
      </c>
      <c r="D315" s="61">
        <v>538586</v>
      </c>
      <c r="E315" s="64" t="s">
        <v>336</v>
      </c>
      <c r="F315" s="64" t="str">
        <f t="shared" si="4"/>
        <v>Census Tract 123 St. Joseph County</v>
      </c>
      <c r="G315" s="61" t="s">
        <v>155</v>
      </c>
      <c r="H315" s="61" t="s">
        <v>160</v>
      </c>
      <c r="I315" s="61">
        <v>1377</v>
      </c>
      <c r="J315" s="61">
        <v>93</v>
      </c>
      <c r="K315" s="64">
        <v>3.1</v>
      </c>
      <c r="L315" s="61">
        <v>197299878.21484399</v>
      </c>
      <c r="M315" s="61">
        <v>57981.438090588803</v>
      </c>
    </row>
    <row r="316" spans="1:13">
      <c r="A316" s="61">
        <v>57523</v>
      </c>
      <c r="B316" s="61">
        <v>18089012400</v>
      </c>
      <c r="C316" s="61">
        <v>4271121</v>
      </c>
      <c r="D316" s="61">
        <v>20389</v>
      </c>
      <c r="E316" s="64" t="s">
        <v>337</v>
      </c>
      <c r="F316" s="64" t="str">
        <f t="shared" si="4"/>
        <v>Census Tract 124 Lake County</v>
      </c>
      <c r="G316" s="61" t="s">
        <v>155</v>
      </c>
      <c r="H316" s="61" t="s">
        <v>186</v>
      </c>
      <c r="I316" s="61">
        <v>1973</v>
      </c>
      <c r="J316" s="61">
        <v>164</v>
      </c>
      <c r="K316" s="64">
        <v>16.399999999999999</v>
      </c>
      <c r="L316" s="61">
        <v>7670171.82421875</v>
      </c>
      <c r="M316" s="61">
        <v>11575.335457524799</v>
      </c>
    </row>
    <row r="317" spans="1:13">
      <c r="A317" s="61">
        <v>57772</v>
      </c>
      <c r="B317" s="61">
        <v>18141012400</v>
      </c>
      <c r="C317" s="61">
        <v>136145333</v>
      </c>
      <c r="D317" s="61">
        <v>32802</v>
      </c>
      <c r="E317" s="64" t="s">
        <v>337</v>
      </c>
      <c r="F317" s="64" t="str">
        <f t="shared" si="4"/>
        <v>Census Tract 124 St. Joseph County</v>
      </c>
      <c r="G317" s="61" t="s">
        <v>155</v>
      </c>
      <c r="H317" s="61" t="s">
        <v>160</v>
      </c>
      <c r="I317" s="61">
        <v>706</v>
      </c>
      <c r="J317" s="61">
        <v>52</v>
      </c>
      <c r="K317" s="64">
        <v>3</v>
      </c>
      <c r="L317" s="61">
        <v>243231991.38281301</v>
      </c>
      <c r="M317" s="61">
        <v>66240.677994961094</v>
      </c>
    </row>
    <row r="318" spans="1:13">
      <c r="A318" s="61">
        <v>57524</v>
      </c>
      <c r="B318" s="61">
        <v>18089012500</v>
      </c>
      <c r="C318" s="61">
        <v>2930274</v>
      </c>
      <c r="D318" s="61">
        <v>0</v>
      </c>
      <c r="E318" s="64" t="s">
        <v>338</v>
      </c>
      <c r="F318" s="64" t="str">
        <f t="shared" si="4"/>
        <v>Census Tract 125 Lake County</v>
      </c>
      <c r="G318" s="61" t="s">
        <v>155</v>
      </c>
      <c r="H318" s="61" t="s">
        <v>186</v>
      </c>
      <c r="I318" s="61">
        <v>1811</v>
      </c>
      <c r="J318" s="61">
        <v>143</v>
      </c>
      <c r="K318" s="64">
        <v>6.9</v>
      </c>
      <c r="L318" s="61">
        <v>5233871.3984375</v>
      </c>
      <c r="M318" s="61">
        <v>10786.3835895469</v>
      </c>
    </row>
    <row r="319" spans="1:13">
      <c r="A319" s="61">
        <v>57525</v>
      </c>
      <c r="B319" s="61">
        <v>18089012600</v>
      </c>
      <c r="C319" s="61">
        <v>1706026</v>
      </c>
      <c r="D319" s="61">
        <v>0</v>
      </c>
      <c r="E319" s="64" t="s">
        <v>339</v>
      </c>
      <c r="F319" s="64" t="str">
        <f t="shared" si="4"/>
        <v>Census Tract 126 Lake County</v>
      </c>
      <c r="G319" s="61" t="s">
        <v>155</v>
      </c>
      <c r="H319" s="61" t="s">
        <v>186</v>
      </c>
      <c r="I319" s="61">
        <v>870</v>
      </c>
      <c r="J319" s="61">
        <v>81</v>
      </c>
      <c r="K319" s="64">
        <v>12.1</v>
      </c>
      <c r="L319" s="61">
        <v>3047803.6796875</v>
      </c>
      <c r="M319" s="61">
        <v>7492.3001946430304</v>
      </c>
    </row>
    <row r="320" spans="1:13">
      <c r="A320" s="61">
        <v>57526</v>
      </c>
      <c r="B320" s="61">
        <v>18089012700</v>
      </c>
      <c r="C320" s="61">
        <v>2591782</v>
      </c>
      <c r="D320" s="61">
        <v>0</v>
      </c>
      <c r="E320" s="64" t="s">
        <v>340</v>
      </c>
      <c r="F320" s="64" t="str">
        <f t="shared" si="4"/>
        <v>Census Tract 127 Lake County</v>
      </c>
      <c r="G320" s="61" t="s">
        <v>155</v>
      </c>
      <c r="H320" s="61" t="s">
        <v>186</v>
      </c>
      <c r="I320" s="61">
        <v>1285</v>
      </c>
      <c r="J320" s="61">
        <v>105</v>
      </c>
      <c r="K320" s="64">
        <v>11.9</v>
      </c>
      <c r="L320" s="61">
        <v>4628478.4921875</v>
      </c>
      <c r="M320" s="61">
        <v>8675.5769156580009</v>
      </c>
    </row>
    <row r="321" spans="1:13">
      <c r="A321" s="61">
        <v>57527</v>
      </c>
      <c r="B321" s="61">
        <v>18089012800</v>
      </c>
      <c r="C321" s="61">
        <v>1185506</v>
      </c>
      <c r="D321" s="61">
        <v>0</v>
      </c>
      <c r="E321" s="64" t="s">
        <v>341</v>
      </c>
      <c r="F321" s="64" t="str">
        <f t="shared" si="4"/>
        <v>Census Tract 128 Lake County</v>
      </c>
      <c r="G321" s="61" t="s">
        <v>155</v>
      </c>
      <c r="H321" s="61" t="s">
        <v>186</v>
      </c>
      <c r="I321" s="61">
        <v>934</v>
      </c>
      <c r="J321" s="61">
        <v>100</v>
      </c>
      <c r="K321" s="64">
        <v>36.700000000000003</v>
      </c>
      <c r="L321" s="61">
        <v>2121685.37890625</v>
      </c>
      <c r="M321" s="61">
        <v>5885.6979849184299</v>
      </c>
    </row>
    <row r="322" spans="1:13">
      <c r="A322" s="61">
        <v>43923</v>
      </c>
      <c r="B322" s="62">
        <v>18003001300</v>
      </c>
      <c r="C322" s="63">
        <v>1560277</v>
      </c>
      <c r="D322" s="61">
        <v>0</v>
      </c>
      <c r="E322" s="64" t="s">
        <v>342</v>
      </c>
      <c r="F322" s="64" t="str">
        <f t="shared" ref="F322:F385" si="5">E322&amp;" "&amp;H322</f>
        <v>Census Tract 13 Allen County</v>
      </c>
      <c r="G322" s="61" t="s">
        <v>155</v>
      </c>
      <c r="H322" s="61" t="s">
        <v>156</v>
      </c>
      <c r="I322" s="61">
        <v>579</v>
      </c>
      <c r="J322" s="61">
        <v>80</v>
      </c>
      <c r="K322" s="64">
        <v>15</v>
      </c>
      <c r="L322" s="61">
        <v>2748376.05078125</v>
      </c>
      <c r="M322" s="61">
        <v>8273.6511083291407</v>
      </c>
    </row>
    <row r="323" spans="1:13">
      <c r="A323" s="61">
        <v>44034</v>
      </c>
      <c r="B323" s="62">
        <v>18035001300</v>
      </c>
      <c r="C323" s="63">
        <v>3453878</v>
      </c>
      <c r="D323" s="61">
        <v>106937</v>
      </c>
      <c r="E323" s="64" t="s">
        <v>342</v>
      </c>
      <c r="F323" s="64" t="str">
        <f t="shared" si="5"/>
        <v>Census Tract 13 Delaware County</v>
      </c>
      <c r="G323" s="61" t="s">
        <v>155</v>
      </c>
      <c r="H323" s="61" t="s">
        <v>164</v>
      </c>
      <c r="I323" s="61">
        <v>1376</v>
      </c>
      <c r="J323" s="61">
        <v>115</v>
      </c>
      <c r="K323" s="64">
        <v>14.6</v>
      </c>
      <c r="L323" s="61">
        <v>6107990.1953125</v>
      </c>
      <c r="M323" s="61">
        <v>12616.100450944499</v>
      </c>
    </row>
    <row r="324" spans="1:13">
      <c r="A324" s="61">
        <v>57451</v>
      </c>
      <c r="B324" s="61">
        <v>18039001300</v>
      </c>
      <c r="C324" s="61">
        <v>141265027</v>
      </c>
      <c r="D324" s="61">
        <v>277634</v>
      </c>
      <c r="E324" s="64" t="s">
        <v>342</v>
      </c>
      <c r="F324" s="64" t="str">
        <f t="shared" si="5"/>
        <v>Census Tract 13 Elkhart County</v>
      </c>
      <c r="G324" s="61" t="s">
        <v>155</v>
      </c>
      <c r="H324" s="61" t="s">
        <v>157</v>
      </c>
      <c r="I324" s="61">
        <v>2235</v>
      </c>
      <c r="J324" s="61">
        <v>106</v>
      </c>
      <c r="K324" s="64">
        <v>6.3</v>
      </c>
      <c r="L324" s="61">
        <v>253051172.48828101</v>
      </c>
      <c r="M324" s="61">
        <v>67905.266698620399</v>
      </c>
    </row>
    <row r="325" spans="1:13">
      <c r="A325" s="61">
        <v>44180</v>
      </c>
      <c r="B325" s="62">
        <v>18067001300</v>
      </c>
      <c r="C325" s="63">
        <v>10130049</v>
      </c>
      <c r="D325" s="61">
        <v>0</v>
      </c>
      <c r="E325" s="64" t="s">
        <v>342</v>
      </c>
      <c r="F325" s="64" t="str">
        <f t="shared" si="5"/>
        <v>Census Tract 13 Howard County</v>
      </c>
      <c r="G325" s="61" t="s">
        <v>155</v>
      </c>
      <c r="H325" s="61" t="s">
        <v>165</v>
      </c>
      <c r="I325" s="61">
        <v>1213</v>
      </c>
      <c r="J325" s="61">
        <v>109</v>
      </c>
      <c r="K325" s="64">
        <v>5.9</v>
      </c>
      <c r="L325" s="61">
        <v>17526246.355468798</v>
      </c>
      <c r="M325" s="61">
        <v>17929.3634970204</v>
      </c>
    </row>
    <row r="326" spans="1:13">
      <c r="A326" s="61">
        <v>44235</v>
      </c>
      <c r="B326" s="62">
        <v>18095001300</v>
      </c>
      <c r="C326" s="63">
        <v>14369855</v>
      </c>
      <c r="D326" s="61">
        <v>212853</v>
      </c>
      <c r="E326" s="64" t="s">
        <v>342</v>
      </c>
      <c r="F326" s="64" t="str">
        <f t="shared" si="5"/>
        <v>Census Tract 13 Madison County</v>
      </c>
      <c r="G326" s="61" t="s">
        <v>155</v>
      </c>
      <c r="H326" s="61" t="s">
        <v>166</v>
      </c>
      <c r="I326" s="61">
        <v>1930</v>
      </c>
      <c r="J326" s="61">
        <v>124</v>
      </c>
      <c r="K326" s="64">
        <v>3.7</v>
      </c>
      <c r="L326" s="61">
        <v>24976579.472656298</v>
      </c>
      <c r="M326" s="61">
        <v>22309.290061920801</v>
      </c>
    </row>
    <row r="327" spans="1:13">
      <c r="A327" s="61">
        <v>57711</v>
      </c>
      <c r="B327" s="61">
        <v>18141001300</v>
      </c>
      <c r="C327" s="61">
        <v>1296916</v>
      </c>
      <c r="D327" s="61">
        <v>13503</v>
      </c>
      <c r="E327" s="64" t="s">
        <v>342</v>
      </c>
      <c r="F327" s="64" t="str">
        <f t="shared" si="5"/>
        <v>Census Tract 13 St. Joseph County</v>
      </c>
      <c r="G327" s="61" t="s">
        <v>155</v>
      </c>
      <c r="H327" s="61" t="s">
        <v>160</v>
      </c>
      <c r="I327" s="61">
        <v>969</v>
      </c>
      <c r="J327" s="61">
        <v>102</v>
      </c>
      <c r="K327" s="64">
        <v>5.9</v>
      </c>
      <c r="L327" s="61">
        <v>2350809.73828125</v>
      </c>
      <c r="M327" s="61">
        <v>6535.0230374709899</v>
      </c>
    </row>
    <row r="328" spans="1:13">
      <c r="A328" s="61">
        <v>44563</v>
      </c>
      <c r="B328" s="61">
        <v>18157001300</v>
      </c>
      <c r="C328" s="61">
        <v>3231959</v>
      </c>
      <c r="D328" s="61">
        <v>1388</v>
      </c>
      <c r="E328" s="64" t="s">
        <v>342</v>
      </c>
      <c r="F328" s="64" t="str">
        <f t="shared" si="5"/>
        <v>Census Tract 13 Tippecanoe County</v>
      </c>
      <c r="G328" s="61" t="s">
        <v>155</v>
      </c>
      <c r="H328" s="61" t="s">
        <v>161</v>
      </c>
      <c r="I328" s="61">
        <v>1899</v>
      </c>
      <c r="J328" s="61">
        <v>141</v>
      </c>
      <c r="K328" s="64">
        <v>10.1</v>
      </c>
      <c r="L328" s="61">
        <v>5580155.76953125</v>
      </c>
      <c r="M328" s="61">
        <v>11837.5770431533</v>
      </c>
    </row>
    <row r="329" spans="1:13">
      <c r="A329" s="61">
        <v>39158</v>
      </c>
      <c r="B329" s="62">
        <v>18163001300</v>
      </c>
      <c r="C329" s="63">
        <v>725765</v>
      </c>
      <c r="D329" s="61">
        <v>0</v>
      </c>
      <c r="E329" s="64" t="s">
        <v>342</v>
      </c>
      <c r="F329" s="64" t="str">
        <f t="shared" si="5"/>
        <v>Census Tract 13 Vanderburgh County</v>
      </c>
      <c r="G329" s="61" t="s">
        <v>155</v>
      </c>
      <c r="H329" s="61" t="s">
        <v>162</v>
      </c>
      <c r="I329" s="61">
        <v>700</v>
      </c>
      <c r="J329" s="61">
        <v>79</v>
      </c>
      <c r="K329" s="64">
        <v>31.6</v>
      </c>
      <c r="L329" s="61">
        <v>1169451.75390625</v>
      </c>
      <c r="M329" s="61">
        <v>4335.1769980681302</v>
      </c>
    </row>
    <row r="330" spans="1:13">
      <c r="A330" s="61">
        <v>44611</v>
      </c>
      <c r="B330" s="61">
        <v>18167001300</v>
      </c>
      <c r="C330" s="61">
        <v>11157612</v>
      </c>
      <c r="D330" s="61">
        <v>291922</v>
      </c>
      <c r="E330" s="64" t="s">
        <v>342</v>
      </c>
      <c r="F330" s="64" t="str">
        <f t="shared" si="5"/>
        <v>Census Tract 13 Vigo County</v>
      </c>
      <c r="G330" s="61" t="s">
        <v>155</v>
      </c>
      <c r="H330" s="61" t="s">
        <v>167</v>
      </c>
      <c r="I330" s="61">
        <v>949</v>
      </c>
      <c r="J330" s="61">
        <v>149</v>
      </c>
      <c r="K330" s="64">
        <v>6.3</v>
      </c>
      <c r="L330" s="61">
        <v>19254519.234375</v>
      </c>
      <c r="M330" s="61">
        <v>24265.509727546701</v>
      </c>
    </row>
    <row r="331" spans="1:13">
      <c r="A331" s="61">
        <v>39087</v>
      </c>
      <c r="B331" s="62">
        <v>18105001301</v>
      </c>
      <c r="C331" s="63">
        <v>149888210</v>
      </c>
      <c r="D331" s="61">
        <v>28679</v>
      </c>
      <c r="E331" s="64" t="s">
        <v>343</v>
      </c>
      <c r="F331" s="64" t="str">
        <f t="shared" si="5"/>
        <v>Census Tract 13.01 Monroe County</v>
      </c>
      <c r="G331" s="61" t="s">
        <v>155</v>
      </c>
      <c r="H331" s="61" t="s">
        <v>159</v>
      </c>
      <c r="I331" s="61">
        <v>2305</v>
      </c>
      <c r="J331" s="61">
        <v>211</v>
      </c>
      <c r="K331" s="64">
        <v>2.9</v>
      </c>
      <c r="L331" s="61">
        <v>250395488.66015601</v>
      </c>
      <c r="M331" s="61">
        <v>98645.294714181597</v>
      </c>
    </row>
    <row r="332" spans="1:13">
      <c r="A332" s="61">
        <v>39088</v>
      </c>
      <c r="B332" s="62">
        <v>18105001303</v>
      </c>
      <c r="C332" s="63">
        <v>18518074</v>
      </c>
      <c r="D332" s="61">
        <v>0</v>
      </c>
      <c r="E332" s="64" t="s">
        <v>344</v>
      </c>
      <c r="F332" s="64" t="str">
        <f t="shared" si="5"/>
        <v>Census Tract 13.03 Monroe County</v>
      </c>
      <c r="G332" s="61" t="s">
        <v>155</v>
      </c>
      <c r="H332" s="61" t="s">
        <v>159</v>
      </c>
      <c r="I332" s="61">
        <v>2563</v>
      </c>
      <c r="J332" s="61">
        <v>179</v>
      </c>
      <c r="K332" s="64">
        <v>1.1000000000000001</v>
      </c>
      <c r="L332" s="61">
        <v>30909059.292968798</v>
      </c>
      <c r="M332" s="61">
        <v>26809.376530447102</v>
      </c>
    </row>
    <row r="333" spans="1:13">
      <c r="A333" s="61">
        <v>39089</v>
      </c>
      <c r="B333" s="62">
        <v>18105001304</v>
      </c>
      <c r="C333" s="63">
        <v>11892886</v>
      </c>
      <c r="D333" s="61">
        <v>0</v>
      </c>
      <c r="E333" s="64" t="s">
        <v>345</v>
      </c>
      <c r="F333" s="64" t="str">
        <f t="shared" si="5"/>
        <v>Census Tract 13.04 Monroe County</v>
      </c>
      <c r="G333" s="61" t="s">
        <v>155</v>
      </c>
      <c r="H333" s="61" t="s">
        <v>159</v>
      </c>
      <c r="I333" s="61">
        <v>1677</v>
      </c>
      <c r="J333" s="61">
        <v>165</v>
      </c>
      <c r="K333" s="64">
        <v>6.1</v>
      </c>
      <c r="L333" s="61">
        <v>19847005.503906298</v>
      </c>
      <c r="M333" s="61">
        <v>20027.750167962298</v>
      </c>
    </row>
    <row r="334" spans="1:13">
      <c r="A334" s="61">
        <v>39090</v>
      </c>
      <c r="B334" s="62">
        <v>18105001305</v>
      </c>
      <c r="C334" s="63">
        <v>6713348</v>
      </c>
      <c r="D334" s="61">
        <v>0</v>
      </c>
      <c r="E334" s="64" t="s">
        <v>346</v>
      </c>
      <c r="F334" s="64" t="str">
        <f t="shared" si="5"/>
        <v>Census Tract 13.05 Monroe County</v>
      </c>
      <c r="G334" s="61" t="s">
        <v>155</v>
      </c>
      <c r="H334" s="61" t="s">
        <v>159</v>
      </c>
      <c r="I334" s="61">
        <v>941</v>
      </c>
      <c r="J334" s="61">
        <v>87</v>
      </c>
      <c r="K334" s="64">
        <v>1</v>
      </c>
      <c r="L334" s="61">
        <v>11195787.7851563</v>
      </c>
      <c r="M334" s="61">
        <v>16514.941520343</v>
      </c>
    </row>
    <row r="335" spans="1:13">
      <c r="A335" s="61">
        <v>44035</v>
      </c>
      <c r="B335" s="62">
        <v>18035001400</v>
      </c>
      <c r="C335" s="63">
        <v>1297594</v>
      </c>
      <c r="D335" s="61">
        <v>0</v>
      </c>
      <c r="E335" s="64" t="s">
        <v>347</v>
      </c>
      <c r="F335" s="64" t="str">
        <f t="shared" si="5"/>
        <v>Census Tract 14 Delaware County</v>
      </c>
      <c r="G335" s="61" t="s">
        <v>155</v>
      </c>
      <c r="H335" s="61" t="s">
        <v>164</v>
      </c>
      <c r="I335" s="61">
        <v>846</v>
      </c>
      <c r="J335" s="61">
        <v>66</v>
      </c>
      <c r="K335" s="64">
        <v>4</v>
      </c>
      <c r="L335" s="61">
        <v>2225007.921875</v>
      </c>
      <c r="M335" s="61">
        <v>7500.9483983158598</v>
      </c>
    </row>
    <row r="336" spans="1:13">
      <c r="A336" s="61">
        <v>57452</v>
      </c>
      <c r="B336" s="61">
        <v>18039001400</v>
      </c>
      <c r="C336" s="61">
        <v>37966497</v>
      </c>
      <c r="D336" s="61">
        <v>819476</v>
      </c>
      <c r="E336" s="64" t="s">
        <v>347</v>
      </c>
      <c r="F336" s="64" t="str">
        <f t="shared" si="5"/>
        <v>Census Tract 14 Elkhart County</v>
      </c>
      <c r="G336" s="61" t="s">
        <v>155</v>
      </c>
      <c r="H336" s="61" t="s">
        <v>157</v>
      </c>
      <c r="I336" s="61">
        <v>3526</v>
      </c>
      <c r="J336" s="61">
        <v>233</v>
      </c>
      <c r="K336" s="64">
        <v>4.3</v>
      </c>
      <c r="L336" s="61">
        <v>68062640.2265625</v>
      </c>
      <c r="M336" s="61">
        <v>42108.5918824256</v>
      </c>
    </row>
    <row r="337" spans="1:13">
      <c r="A337" s="61">
        <v>44181</v>
      </c>
      <c r="B337" s="62">
        <v>18067001400</v>
      </c>
      <c r="C337" s="63">
        <v>9185533</v>
      </c>
      <c r="D337" s="61">
        <v>0</v>
      </c>
      <c r="E337" s="64" t="s">
        <v>347</v>
      </c>
      <c r="F337" s="64" t="str">
        <f t="shared" si="5"/>
        <v>Census Tract 14 Howard County</v>
      </c>
      <c r="G337" s="61" t="s">
        <v>155</v>
      </c>
      <c r="H337" s="61" t="s">
        <v>165</v>
      </c>
      <c r="I337" s="61">
        <v>2130</v>
      </c>
      <c r="J337" s="61">
        <v>160</v>
      </c>
      <c r="K337" s="64">
        <v>8.4</v>
      </c>
      <c r="L337" s="61">
        <v>15877799.1015625</v>
      </c>
      <c r="M337" s="61">
        <v>16640.629399105201</v>
      </c>
    </row>
    <row r="338" spans="1:13">
      <c r="A338" s="61">
        <v>44236</v>
      </c>
      <c r="B338" s="62">
        <v>18095001400</v>
      </c>
      <c r="C338" s="63">
        <v>5670404</v>
      </c>
      <c r="D338" s="61">
        <v>50892</v>
      </c>
      <c r="E338" s="64" t="s">
        <v>347</v>
      </c>
      <c r="F338" s="64" t="str">
        <f t="shared" si="5"/>
        <v>Census Tract 14 Madison County</v>
      </c>
      <c r="G338" s="61" t="s">
        <v>155</v>
      </c>
      <c r="H338" s="61" t="s">
        <v>166</v>
      </c>
      <c r="I338" s="61">
        <v>1816</v>
      </c>
      <c r="J338" s="61">
        <v>124</v>
      </c>
      <c r="K338" s="64">
        <v>7.2</v>
      </c>
      <c r="L338" s="61">
        <v>9799472.96484375</v>
      </c>
      <c r="M338" s="61">
        <v>15537.9150333052</v>
      </c>
    </row>
    <row r="339" spans="1:13">
      <c r="A339" s="61">
        <v>57712</v>
      </c>
      <c r="B339" s="61">
        <v>18141001400</v>
      </c>
      <c r="C339" s="61">
        <v>1637247</v>
      </c>
      <c r="D339" s="61">
        <v>0</v>
      </c>
      <c r="E339" s="64" t="s">
        <v>347</v>
      </c>
      <c r="F339" s="64" t="str">
        <f t="shared" si="5"/>
        <v>Census Tract 14 St. Joseph County</v>
      </c>
      <c r="G339" s="61" t="s">
        <v>155</v>
      </c>
      <c r="H339" s="61" t="s">
        <v>160</v>
      </c>
      <c r="I339" s="61">
        <v>1358</v>
      </c>
      <c r="J339" s="61">
        <v>134</v>
      </c>
      <c r="K339" s="64">
        <v>4.5</v>
      </c>
      <c r="L339" s="61">
        <v>2936448.07421875</v>
      </c>
      <c r="M339" s="61">
        <v>7688.9746146965499</v>
      </c>
    </row>
    <row r="340" spans="1:13">
      <c r="A340" s="61">
        <v>44564</v>
      </c>
      <c r="B340" s="61">
        <v>18157001400</v>
      </c>
      <c r="C340" s="61">
        <v>1620586</v>
      </c>
      <c r="D340" s="61">
        <v>17412</v>
      </c>
      <c r="E340" s="64" t="s">
        <v>347</v>
      </c>
      <c r="F340" s="64" t="str">
        <f t="shared" si="5"/>
        <v>Census Tract 14 Tippecanoe County</v>
      </c>
      <c r="G340" s="61" t="s">
        <v>155</v>
      </c>
      <c r="H340" s="61" t="s">
        <v>161</v>
      </c>
      <c r="I340" s="61">
        <v>1259</v>
      </c>
      <c r="J340" s="61">
        <v>96</v>
      </c>
      <c r="K340" s="64">
        <v>4.8</v>
      </c>
      <c r="L340" s="61">
        <v>2826149.171875</v>
      </c>
      <c r="M340" s="61">
        <v>8359.9228851074204</v>
      </c>
    </row>
    <row r="341" spans="1:13">
      <c r="A341" s="61">
        <v>39159</v>
      </c>
      <c r="B341" s="62">
        <v>18163001400</v>
      </c>
      <c r="C341" s="63">
        <v>1379730</v>
      </c>
      <c r="D341" s="61">
        <v>0</v>
      </c>
      <c r="E341" s="64" t="s">
        <v>347</v>
      </c>
      <c r="F341" s="64" t="str">
        <f t="shared" si="5"/>
        <v>Census Tract 14 Vanderburgh County</v>
      </c>
      <c r="G341" s="61" t="s">
        <v>155</v>
      </c>
      <c r="H341" s="61" t="s">
        <v>162</v>
      </c>
      <c r="I341" s="61">
        <v>635</v>
      </c>
      <c r="J341" s="61">
        <v>97</v>
      </c>
      <c r="K341" s="64">
        <v>23.3</v>
      </c>
      <c r="L341" s="61">
        <v>2223980.38671875</v>
      </c>
      <c r="M341" s="61">
        <v>6461.90239556713</v>
      </c>
    </row>
    <row r="342" spans="1:13">
      <c r="A342" s="61">
        <v>44612</v>
      </c>
      <c r="B342" s="61">
        <v>18167001400</v>
      </c>
      <c r="C342" s="61">
        <v>4111141</v>
      </c>
      <c r="D342" s="61">
        <v>0</v>
      </c>
      <c r="E342" s="64" t="s">
        <v>347</v>
      </c>
      <c r="F342" s="64" t="str">
        <f t="shared" si="5"/>
        <v>Census Tract 14 Vigo County</v>
      </c>
      <c r="G342" s="61" t="s">
        <v>155</v>
      </c>
      <c r="H342" s="61" t="s">
        <v>167</v>
      </c>
      <c r="I342" s="61">
        <v>1474</v>
      </c>
      <c r="J342" s="61">
        <v>105</v>
      </c>
      <c r="K342" s="64">
        <v>7.7</v>
      </c>
      <c r="L342" s="61">
        <v>6907599.9296875</v>
      </c>
      <c r="M342" s="61">
        <v>13113.3013486905</v>
      </c>
    </row>
    <row r="343" spans="1:13">
      <c r="A343" s="61">
        <v>39091</v>
      </c>
      <c r="B343" s="62">
        <v>18105001401</v>
      </c>
      <c r="C343" s="63">
        <v>88754901</v>
      </c>
      <c r="D343" s="61">
        <v>33053</v>
      </c>
      <c r="E343" s="64" t="s">
        <v>348</v>
      </c>
      <c r="F343" s="64" t="str">
        <f t="shared" si="5"/>
        <v>Census Tract 14.01 Monroe County</v>
      </c>
      <c r="G343" s="61" t="s">
        <v>155</v>
      </c>
      <c r="H343" s="61" t="s">
        <v>159</v>
      </c>
      <c r="I343" s="61">
        <v>890</v>
      </c>
      <c r="J343" s="61">
        <v>95</v>
      </c>
      <c r="K343" s="64">
        <v>2.9</v>
      </c>
      <c r="L343" s="61">
        <v>148452774.30859399</v>
      </c>
      <c r="M343" s="61">
        <v>53668.377095804302</v>
      </c>
    </row>
    <row r="344" spans="1:13">
      <c r="A344" s="61">
        <v>39092</v>
      </c>
      <c r="B344" s="62">
        <v>18105001402</v>
      </c>
      <c r="C344" s="63">
        <v>300071008</v>
      </c>
      <c r="D344" s="61">
        <v>29703276</v>
      </c>
      <c r="E344" s="64" t="s">
        <v>349</v>
      </c>
      <c r="F344" s="64" t="str">
        <f t="shared" si="5"/>
        <v>Census Tract 14.02 Monroe County</v>
      </c>
      <c r="G344" s="61" t="s">
        <v>155</v>
      </c>
      <c r="H344" s="61" t="s">
        <v>159</v>
      </c>
      <c r="I344" s="61">
        <v>2403</v>
      </c>
      <c r="J344" s="61">
        <v>208</v>
      </c>
      <c r="K344" s="64">
        <v>2.5</v>
      </c>
      <c r="L344" s="61">
        <v>549098278.953125</v>
      </c>
      <c r="M344" s="61">
        <v>135253.490790702</v>
      </c>
    </row>
    <row r="345" spans="1:13">
      <c r="A345" s="61">
        <v>44036</v>
      </c>
      <c r="B345" s="62">
        <v>18035001500</v>
      </c>
      <c r="C345" s="63">
        <v>2856692</v>
      </c>
      <c r="D345" s="61">
        <v>0</v>
      </c>
      <c r="E345" s="64" t="s">
        <v>350</v>
      </c>
      <c r="F345" s="64" t="str">
        <f t="shared" si="5"/>
        <v>Census Tract 15 Delaware County</v>
      </c>
      <c r="G345" s="61" t="s">
        <v>155</v>
      </c>
      <c r="H345" s="61" t="s">
        <v>164</v>
      </c>
      <c r="I345" s="61">
        <v>1127</v>
      </c>
      <c r="J345" s="61">
        <v>114</v>
      </c>
      <c r="K345" s="64">
        <v>12.2</v>
      </c>
      <c r="L345" s="61">
        <v>4898128.609375</v>
      </c>
      <c r="M345" s="61">
        <v>9419.1022688633293</v>
      </c>
    </row>
    <row r="346" spans="1:13">
      <c r="A346" s="61">
        <v>44182</v>
      </c>
      <c r="B346" s="62">
        <v>18067001500</v>
      </c>
      <c r="C346" s="63">
        <v>2817140</v>
      </c>
      <c r="D346" s="61">
        <v>0</v>
      </c>
      <c r="E346" s="64" t="s">
        <v>350</v>
      </c>
      <c r="F346" s="64" t="str">
        <f t="shared" si="5"/>
        <v>Census Tract 15 Howard County</v>
      </c>
      <c r="G346" s="61" t="s">
        <v>155</v>
      </c>
      <c r="H346" s="61" t="s">
        <v>165</v>
      </c>
      <c r="I346" s="61">
        <v>1390</v>
      </c>
      <c r="J346" s="61">
        <v>165</v>
      </c>
      <c r="K346" s="64">
        <v>7.3</v>
      </c>
      <c r="L346" s="61">
        <v>4866637.68359375</v>
      </c>
      <c r="M346" s="61">
        <v>8910.2853301520099</v>
      </c>
    </row>
    <row r="347" spans="1:13">
      <c r="A347" s="61">
        <v>44237</v>
      </c>
      <c r="B347" s="62">
        <v>18095001500</v>
      </c>
      <c r="C347" s="63">
        <v>10630094</v>
      </c>
      <c r="D347" s="61">
        <v>0</v>
      </c>
      <c r="E347" s="64" t="s">
        <v>350</v>
      </c>
      <c r="F347" s="64" t="str">
        <f t="shared" si="5"/>
        <v>Census Tract 15 Madison County</v>
      </c>
      <c r="G347" s="61" t="s">
        <v>155</v>
      </c>
      <c r="H347" s="61" t="s">
        <v>166</v>
      </c>
      <c r="I347" s="61">
        <v>1503</v>
      </c>
      <c r="J347" s="61">
        <v>94</v>
      </c>
      <c r="K347" s="64">
        <v>6</v>
      </c>
      <c r="L347" s="61">
        <v>18202076.5546875</v>
      </c>
      <c r="M347" s="61">
        <v>18993.8457867504</v>
      </c>
    </row>
    <row r="348" spans="1:13">
      <c r="A348" s="61">
        <v>57713</v>
      </c>
      <c r="B348" s="61">
        <v>18141001500</v>
      </c>
      <c r="C348" s="61">
        <v>1828533</v>
      </c>
      <c r="D348" s="61">
        <v>147522</v>
      </c>
      <c r="E348" s="64" t="s">
        <v>350</v>
      </c>
      <c r="F348" s="64" t="str">
        <f t="shared" si="5"/>
        <v>Census Tract 15 St. Joseph County</v>
      </c>
      <c r="G348" s="61" t="s">
        <v>155</v>
      </c>
      <c r="H348" s="61" t="s">
        <v>160</v>
      </c>
      <c r="I348" s="61">
        <v>1246</v>
      </c>
      <c r="J348" s="61">
        <v>122</v>
      </c>
      <c r="K348" s="64">
        <v>7.8</v>
      </c>
      <c r="L348" s="61">
        <v>3275049.66796875</v>
      </c>
      <c r="M348" s="61">
        <v>10602.138775903601</v>
      </c>
    </row>
    <row r="349" spans="1:13">
      <c r="A349" s="61">
        <v>39160</v>
      </c>
      <c r="B349" s="62">
        <v>18163001500</v>
      </c>
      <c r="C349" s="63">
        <v>1009437</v>
      </c>
      <c r="D349" s="61">
        <v>0</v>
      </c>
      <c r="E349" s="64" t="s">
        <v>350</v>
      </c>
      <c r="F349" s="64" t="str">
        <f t="shared" si="5"/>
        <v>Census Tract 15 Vanderburgh County</v>
      </c>
      <c r="G349" s="61" t="s">
        <v>155</v>
      </c>
      <c r="H349" s="61" t="s">
        <v>162</v>
      </c>
      <c r="I349" s="61">
        <v>827</v>
      </c>
      <c r="J349" s="61">
        <v>115</v>
      </c>
      <c r="K349" s="64">
        <v>19.3</v>
      </c>
      <c r="L349" s="61">
        <v>1626812.046875</v>
      </c>
      <c r="M349" s="61">
        <v>5870.55722568077</v>
      </c>
    </row>
    <row r="350" spans="1:13">
      <c r="A350" s="61">
        <v>44613</v>
      </c>
      <c r="B350" s="61">
        <v>18167001500</v>
      </c>
      <c r="C350" s="61">
        <v>1953315</v>
      </c>
      <c r="D350" s="61">
        <v>0</v>
      </c>
      <c r="E350" s="64" t="s">
        <v>350</v>
      </c>
      <c r="F350" s="64" t="str">
        <f t="shared" si="5"/>
        <v>Census Tract 15 Vigo County</v>
      </c>
      <c r="G350" s="61" t="s">
        <v>155</v>
      </c>
      <c r="H350" s="61" t="s">
        <v>167</v>
      </c>
      <c r="I350" s="61">
        <v>1709</v>
      </c>
      <c r="J350" s="61">
        <v>101</v>
      </c>
      <c r="K350" s="64">
        <v>7.1</v>
      </c>
      <c r="L350" s="61">
        <v>3280914.18359375</v>
      </c>
      <c r="M350" s="61">
        <v>7319.0593444102897</v>
      </c>
    </row>
    <row r="351" spans="1:13">
      <c r="A351" s="61">
        <v>57453</v>
      </c>
      <c r="B351" s="61">
        <v>18039001501</v>
      </c>
      <c r="C351" s="61">
        <v>9810618</v>
      </c>
      <c r="D351" s="61">
        <v>1279004</v>
      </c>
      <c r="E351" s="64" t="s">
        <v>351</v>
      </c>
      <c r="F351" s="64" t="str">
        <f t="shared" si="5"/>
        <v>Census Tract 15.01 Elkhart County</v>
      </c>
      <c r="G351" s="61" t="s">
        <v>155</v>
      </c>
      <c r="H351" s="61" t="s">
        <v>157</v>
      </c>
      <c r="I351" s="61">
        <v>1760</v>
      </c>
      <c r="J351" s="61">
        <v>146</v>
      </c>
      <c r="K351" s="64">
        <v>7.9</v>
      </c>
      <c r="L351" s="61">
        <v>18458762.980468798</v>
      </c>
      <c r="M351" s="61">
        <v>26873.575272215701</v>
      </c>
    </row>
    <row r="352" spans="1:13">
      <c r="A352" s="61">
        <v>39093</v>
      </c>
      <c r="B352" s="62">
        <v>18105001501</v>
      </c>
      <c r="C352" s="63">
        <v>59090524</v>
      </c>
      <c r="D352" s="61">
        <v>3846998</v>
      </c>
      <c r="E352" s="64" t="s">
        <v>351</v>
      </c>
      <c r="F352" s="64" t="str">
        <f t="shared" si="5"/>
        <v>Census Tract 15.01 Monroe County</v>
      </c>
      <c r="G352" s="61" t="s">
        <v>155</v>
      </c>
      <c r="H352" s="61" t="s">
        <v>159</v>
      </c>
      <c r="I352" s="61">
        <v>2241</v>
      </c>
      <c r="J352" s="61">
        <v>156</v>
      </c>
      <c r="K352" s="64">
        <v>1.4</v>
      </c>
      <c r="L352" s="61">
        <v>104579243.207031</v>
      </c>
      <c r="M352" s="61">
        <v>47919.575854118499</v>
      </c>
    </row>
    <row r="353" spans="1:13">
      <c r="A353" s="61">
        <v>44565</v>
      </c>
      <c r="B353" s="61">
        <v>18157001501</v>
      </c>
      <c r="C353" s="61">
        <v>5460646</v>
      </c>
      <c r="D353" s="61">
        <v>13468</v>
      </c>
      <c r="E353" s="64" t="s">
        <v>351</v>
      </c>
      <c r="F353" s="64" t="str">
        <f t="shared" si="5"/>
        <v>Census Tract 15.01 Tippecanoe County</v>
      </c>
      <c r="G353" s="61" t="s">
        <v>155</v>
      </c>
      <c r="H353" s="61" t="s">
        <v>161</v>
      </c>
      <c r="I353" s="61">
        <v>2183</v>
      </c>
      <c r="J353" s="61">
        <v>143</v>
      </c>
      <c r="K353" s="64">
        <v>16.399999999999999</v>
      </c>
      <c r="L353" s="61">
        <v>9445342.125</v>
      </c>
      <c r="M353" s="61">
        <v>14425.5167857305</v>
      </c>
    </row>
    <row r="354" spans="1:13">
      <c r="A354" s="61">
        <v>57454</v>
      </c>
      <c r="B354" s="61">
        <v>18039001502</v>
      </c>
      <c r="C354" s="61">
        <v>31331566</v>
      </c>
      <c r="D354" s="61">
        <v>278040</v>
      </c>
      <c r="E354" s="64" t="s">
        <v>352</v>
      </c>
      <c r="F354" s="64" t="str">
        <f t="shared" si="5"/>
        <v>Census Tract 15.02 Elkhart County</v>
      </c>
      <c r="G354" s="61" t="s">
        <v>155</v>
      </c>
      <c r="H354" s="61" t="s">
        <v>157</v>
      </c>
      <c r="I354" s="61">
        <v>2334</v>
      </c>
      <c r="J354" s="61">
        <v>169</v>
      </c>
      <c r="K354" s="64">
        <v>1.3</v>
      </c>
      <c r="L354" s="61">
        <v>56800539.207031302</v>
      </c>
      <c r="M354" s="61">
        <v>32635.883765167699</v>
      </c>
    </row>
    <row r="355" spans="1:13">
      <c r="A355" s="61">
        <v>39094</v>
      </c>
      <c r="B355" s="62">
        <v>18105001502</v>
      </c>
      <c r="C355" s="63">
        <v>50230858</v>
      </c>
      <c r="D355" s="61">
        <v>9317128</v>
      </c>
      <c r="E355" s="64" t="s">
        <v>352</v>
      </c>
      <c r="F355" s="64" t="str">
        <f t="shared" si="5"/>
        <v>Census Tract 15.02 Monroe County</v>
      </c>
      <c r="G355" s="61" t="s">
        <v>155</v>
      </c>
      <c r="H355" s="61" t="s">
        <v>159</v>
      </c>
      <c r="I355" s="61">
        <v>1346</v>
      </c>
      <c r="J355" s="61">
        <v>161</v>
      </c>
      <c r="K355" s="64">
        <v>0</v>
      </c>
      <c r="L355" s="61">
        <v>98803029.863281295</v>
      </c>
      <c r="M355" s="61">
        <v>61310.732346631303</v>
      </c>
    </row>
    <row r="356" spans="1:13">
      <c r="A356" s="61">
        <v>44566</v>
      </c>
      <c r="B356" s="61">
        <v>18157001502</v>
      </c>
      <c r="C356" s="61">
        <v>4152321</v>
      </c>
      <c r="D356" s="61">
        <v>22977</v>
      </c>
      <c r="E356" s="64" t="s">
        <v>352</v>
      </c>
      <c r="F356" s="64" t="str">
        <f t="shared" si="5"/>
        <v>Census Tract 15.02 Tippecanoe County</v>
      </c>
      <c r="G356" s="61" t="s">
        <v>155</v>
      </c>
      <c r="H356" s="61" t="s">
        <v>161</v>
      </c>
      <c r="I356" s="61">
        <v>2705</v>
      </c>
      <c r="J356" s="61">
        <v>162</v>
      </c>
      <c r="K356" s="64">
        <v>7</v>
      </c>
      <c r="L356" s="61">
        <v>7202732.140625</v>
      </c>
      <c r="M356" s="61">
        <v>12174.544316608401</v>
      </c>
    </row>
    <row r="357" spans="1:13">
      <c r="A357" s="61">
        <v>43924</v>
      </c>
      <c r="B357" s="62">
        <v>18003001600</v>
      </c>
      <c r="C357" s="63">
        <v>4162011</v>
      </c>
      <c r="D357" s="61">
        <v>0</v>
      </c>
      <c r="E357" s="64" t="s">
        <v>353</v>
      </c>
      <c r="F357" s="64" t="str">
        <f t="shared" si="5"/>
        <v>Census Tract 16 Allen County</v>
      </c>
      <c r="G357" s="61" t="s">
        <v>155</v>
      </c>
      <c r="H357" s="61" t="s">
        <v>156</v>
      </c>
      <c r="I357" s="61">
        <v>847</v>
      </c>
      <c r="J357" s="61">
        <v>82</v>
      </c>
      <c r="K357" s="64">
        <v>10.7</v>
      </c>
      <c r="L357" s="61">
        <v>7328441.4375</v>
      </c>
      <c r="M357" s="61">
        <v>14512.5550158561</v>
      </c>
    </row>
    <row r="358" spans="1:13">
      <c r="A358" s="61">
        <v>44037</v>
      </c>
      <c r="B358" s="62">
        <v>18035001600</v>
      </c>
      <c r="C358" s="63">
        <v>2305094</v>
      </c>
      <c r="D358" s="61">
        <v>13037</v>
      </c>
      <c r="E358" s="64" t="s">
        <v>353</v>
      </c>
      <c r="F358" s="64" t="str">
        <f t="shared" si="5"/>
        <v>Census Tract 16 Delaware County</v>
      </c>
      <c r="G358" s="61" t="s">
        <v>155</v>
      </c>
      <c r="H358" s="61" t="s">
        <v>164</v>
      </c>
      <c r="I358" s="61">
        <v>990</v>
      </c>
      <c r="J358" s="61">
        <v>90</v>
      </c>
      <c r="K358" s="64">
        <v>26.8</v>
      </c>
      <c r="L358" s="61">
        <v>3974722.4453125</v>
      </c>
      <c r="M358" s="61">
        <v>11403.231753884</v>
      </c>
    </row>
    <row r="359" spans="1:13">
      <c r="A359" s="61">
        <v>44238</v>
      </c>
      <c r="B359" s="62">
        <v>18095001600</v>
      </c>
      <c r="C359" s="63">
        <v>7702212</v>
      </c>
      <c r="D359" s="61">
        <v>0</v>
      </c>
      <c r="E359" s="64" t="s">
        <v>353</v>
      </c>
      <c r="F359" s="64" t="str">
        <f t="shared" si="5"/>
        <v>Census Tract 16 Madison County</v>
      </c>
      <c r="G359" s="61" t="s">
        <v>155</v>
      </c>
      <c r="H359" s="61" t="s">
        <v>166</v>
      </c>
      <c r="I359" s="61">
        <v>1225</v>
      </c>
      <c r="J359" s="61">
        <v>62</v>
      </c>
      <c r="K359" s="64">
        <v>0.8</v>
      </c>
      <c r="L359" s="61">
        <v>13178071.3476563</v>
      </c>
      <c r="M359" s="61">
        <v>16878.511761586</v>
      </c>
    </row>
    <row r="360" spans="1:13">
      <c r="A360" s="61">
        <v>39095</v>
      </c>
      <c r="B360" s="62">
        <v>18105001600</v>
      </c>
      <c r="C360" s="63">
        <v>1578277</v>
      </c>
      <c r="D360" s="61">
        <v>0</v>
      </c>
      <c r="E360" s="64" t="s">
        <v>353</v>
      </c>
      <c r="F360" s="64" t="str">
        <f t="shared" si="5"/>
        <v>Census Tract 16 Monroe County</v>
      </c>
      <c r="G360" s="61" t="s">
        <v>155</v>
      </c>
      <c r="H360" s="61" t="s">
        <v>159</v>
      </c>
      <c r="I360" s="61">
        <v>2007</v>
      </c>
      <c r="J360" s="61">
        <v>224</v>
      </c>
      <c r="K360" s="64">
        <v>13.3</v>
      </c>
      <c r="L360" s="61">
        <v>2629982.1640625</v>
      </c>
      <c r="M360" s="61">
        <v>9211.0546304561794</v>
      </c>
    </row>
    <row r="361" spans="1:13">
      <c r="A361" s="61">
        <v>57714</v>
      </c>
      <c r="B361" s="61">
        <v>18141001600</v>
      </c>
      <c r="C361" s="61">
        <v>1411184</v>
      </c>
      <c r="D361" s="61">
        <v>0</v>
      </c>
      <c r="E361" s="64" t="s">
        <v>353</v>
      </c>
      <c r="F361" s="64" t="str">
        <f t="shared" si="5"/>
        <v>Census Tract 16 St. Joseph County</v>
      </c>
      <c r="G361" s="61" t="s">
        <v>155</v>
      </c>
      <c r="H361" s="61" t="s">
        <v>160</v>
      </c>
      <c r="I361" s="61">
        <v>820</v>
      </c>
      <c r="J361" s="61">
        <v>60</v>
      </c>
      <c r="K361" s="64">
        <v>2.7</v>
      </c>
      <c r="L361" s="61">
        <v>2531198.19140625</v>
      </c>
      <c r="M361" s="61">
        <v>7248.4769417448497</v>
      </c>
    </row>
    <row r="362" spans="1:13">
      <c r="A362" s="61">
        <v>44567</v>
      </c>
      <c r="B362" s="61">
        <v>18157001600</v>
      </c>
      <c r="C362" s="61">
        <v>15275935</v>
      </c>
      <c r="D362" s="61">
        <v>99576</v>
      </c>
      <c r="E362" s="64" t="s">
        <v>353</v>
      </c>
      <c r="F362" s="64" t="str">
        <f t="shared" si="5"/>
        <v>Census Tract 16 Tippecanoe County</v>
      </c>
      <c r="G362" s="61" t="s">
        <v>155</v>
      </c>
      <c r="H362" s="61" t="s">
        <v>161</v>
      </c>
      <c r="I362" s="61">
        <v>4334</v>
      </c>
      <c r="J362" s="61">
        <v>210</v>
      </c>
      <c r="K362" s="64">
        <v>1.6</v>
      </c>
      <c r="L362" s="61">
        <v>26509311.542968798</v>
      </c>
      <c r="M362" s="61">
        <v>24369.792735359999</v>
      </c>
    </row>
    <row r="363" spans="1:13">
      <c r="A363" s="61">
        <v>44614</v>
      </c>
      <c r="B363" s="61">
        <v>18167001600</v>
      </c>
      <c r="C363" s="61">
        <v>9285692</v>
      </c>
      <c r="D363" s="61">
        <v>88261</v>
      </c>
      <c r="E363" s="64" t="s">
        <v>353</v>
      </c>
      <c r="F363" s="64" t="str">
        <f t="shared" si="5"/>
        <v>Census Tract 16 Vigo County</v>
      </c>
      <c r="G363" s="61" t="s">
        <v>155</v>
      </c>
      <c r="H363" s="61" t="s">
        <v>167</v>
      </c>
      <c r="I363" s="61">
        <v>2208</v>
      </c>
      <c r="J363" s="61">
        <v>154</v>
      </c>
      <c r="K363" s="64">
        <v>3.8</v>
      </c>
      <c r="L363" s="61">
        <v>15743156.1132813</v>
      </c>
      <c r="M363" s="61">
        <v>23043.4341269135</v>
      </c>
    </row>
    <row r="364" spans="1:13">
      <c r="A364" s="61">
        <v>57455</v>
      </c>
      <c r="B364" s="61">
        <v>18039001601</v>
      </c>
      <c r="C364" s="61">
        <v>6737379</v>
      </c>
      <c r="D364" s="61">
        <v>239566</v>
      </c>
      <c r="E364" s="64" t="s">
        <v>354</v>
      </c>
      <c r="F364" s="64" t="str">
        <f t="shared" si="5"/>
        <v>Census Tract 16.01 Elkhart County</v>
      </c>
      <c r="G364" s="61" t="s">
        <v>155</v>
      </c>
      <c r="H364" s="61" t="s">
        <v>157</v>
      </c>
      <c r="I364" s="61">
        <v>2000</v>
      </c>
      <c r="J364" s="61">
        <v>197</v>
      </c>
      <c r="K364" s="64">
        <v>5.2</v>
      </c>
      <c r="L364" s="61">
        <v>12404662.5507813</v>
      </c>
      <c r="M364" s="61">
        <v>15839.722690757801</v>
      </c>
    </row>
    <row r="365" spans="1:13">
      <c r="A365" s="61">
        <v>57456</v>
      </c>
      <c r="B365" s="61">
        <v>18039001602</v>
      </c>
      <c r="C365" s="61">
        <v>14092990</v>
      </c>
      <c r="D365" s="61">
        <v>71657</v>
      </c>
      <c r="E365" s="64" t="s">
        <v>355</v>
      </c>
      <c r="F365" s="64" t="str">
        <f t="shared" si="5"/>
        <v>Census Tract 16.02 Elkhart County</v>
      </c>
      <c r="G365" s="61" t="s">
        <v>155</v>
      </c>
      <c r="H365" s="61" t="s">
        <v>157</v>
      </c>
      <c r="I365" s="61">
        <v>1992</v>
      </c>
      <c r="J365" s="61">
        <v>137</v>
      </c>
      <c r="K365" s="64">
        <v>5.2</v>
      </c>
      <c r="L365" s="61">
        <v>25453015.9296875</v>
      </c>
      <c r="M365" s="61">
        <v>27267.701134127801</v>
      </c>
    </row>
    <row r="366" spans="1:13">
      <c r="A366" s="61">
        <v>43925</v>
      </c>
      <c r="B366" s="62">
        <v>18003001700</v>
      </c>
      <c r="C366" s="63">
        <v>1562668</v>
      </c>
      <c r="D366" s="61">
        <v>0</v>
      </c>
      <c r="E366" s="64" t="s">
        <v>356</v>
      </c>
      <c r="F366" s="64" t="str">
        <f t="shared" si="5"/>
        <v>Census Tract 17 Allen County</v>
      </c>
      <c r="G366" s="61" t="s">
        <v>155</v>
      </c>
      <c r="H366" s="61" t="s">
        <v>156</v>
      </c>
      <c r="I366" s="61">
        <v>784</v>
      </c>
      <c r="J366" s="61">
        <v>85</v>
      </c>
      <c r="K366" s="64">
        <v>27.9</v>
      </c>
      <c r="L366" s="61">
        <v>2751453.546875</v>
      </c>
      <c r="M366" s="61">
        <v>8400.0245689813291</v>
      </c>
    </row>
    <row r="367" spans="1:13">
      <c r="A367" s="61">
        <v>44038</v>
      </c>
      <c r="B367" s="62">
        <v>18035001700</v>
      </c>
      <c r="C367" s="63">
        <v>11278646</v>
      </c>
      <c r="D367" s="61">
        <v>46438</v>
      </c>
      <c r="E367" s="64" t="s">
        <v>356</v>
      </c>
      <c r="F367" s="64" t="str">
        <f t="shared" si="5"/>
        <v>Census Tract 17 Delaware County</v>
      </c>
      <c r="G367" s="61" t="s">
        <v>155</v>
      </c>
      <c r="H367" s="61" t="s">
        <v>164</v>
      </c>
      <c r="I367" s="61">
        <v>473</v>
      </c>
      <c r="J367" s="61">
        <v>47</v>
      </c>
      <c r="K367" s="64">
        <v>18</v>
      </c>
      <c r="L367" s="61">
        <v>19412031.738281298</v>
      </c>
      <c r="M367" s="61">
        <v>18984.314945538201</v>
      </c>
    </row>
    <row r="368" spans="1:13">
      <c r="A368" s="61">
        <v>44239</v>
      </c>
      <c r="B368" s="62">
        <v>18095001700</v>
      </c>
      <c r="C368" s="63">
        <v>6663225</v>
      </c>
      <c r="D368" s="61">
        <v>0</v>
      </c>
      <c r="E368" s="64" t="s">
        <v>356</v>
      </c>
      <c r="F368" s="64" t="str">
        <f t="shared" si="5"/>
        <v>Census Tract 17 Madison County</v>
      </c>
      <c r="G368" s="61" t="s">
        <v>155</v>
      </c>
      <c r="H368" s="61" t="s">
        <v>166</v>
      </c>
      <c r="I368" s="61">
        <v>1470</v>
      </c>
      <c r="J368" s="61">
        <v>132</v>
      </c>
      <c r="K368" s="64">
        <v>10.7</v>
      </c>
      <c r="L368" s="61">
        <v>11399411.4765625</v>
      </c>
      <c r="M368" s="61">
        <v>14790.9045091852</v>
      </c>
    </row>
    <row r="369" spans="1:13">
      <c r="A369" s="61">
        <v>57715</v>
      </c>
      <c r="B369" s="61">
        <v>18141001700</v>
      </c>
      <c r="C369" s="61">
        <v>1512141</v>
      </c>
      <c r="D369" s="61">
        <v>69801</v>
      </c>
      <c r="E369" s="64" t="s">
        <v>356</v>
      </c>
      <c r="F369" s="64" t="str">
        <f t="shared" si="5"/>
        <v>Census Tract 17 St. Joseph County</v>
      </c>
      <c r="G369" s="61" t="s">
        <v>155</v>
      </c>
      <c r="H369" s="61" t="s">
        <v>160</v>
      </c>
      <c r="I369" s="61">
        <v>683</v>
      </c>
      <c r="J369" s="61">
        <v>91</v>
      </c>
      <c r="K369" s="64">
        <v>47</v>
      </c>
      <c r="L369" s="61">
        <v>2699471.98828125</v>
      </c>
      <c r="M369" s="61">
        <v>8340.0551930032507</v>
      </c>
    </row>
    <row r="370" spans="1:13">
      <c r="A370" s="61">
        <v>44568</v>
      </c>
      <c r="B370" s="61">
        <v>18157001700</v>
      </c>
      <c r="C370" s="61">
        <v>8214268</v>
      </c>
      <c r="D370" s="61">
        <v>117809</v>
      </c>
      <c r="E370" s="64" t="s">
        <v>356</v>
      </c>
      <c r="F370" s="64" t="str">
        <f t="shared" si="5"/>
        <v>Census Tract 17 Tippecanoe County</v>
      </c>
      <c r="G370" s="61" t="s">
        <v>155</v>
      </c>
      <c r="H370" s="61" t="s">
        <v>161</v>
      </c>
      <c r="I370" s="61">
        <v>3377</v>
      </c>
      <c r="J370" s="61">
        <v>202</v>
      </c>
      <c r="K370" s="64">
        <v>8.5</v>
      </c>
      <c r="L370" s="61">
        <v>14377659.7304688</v>
      </c>
      <c r="M370" s="61">
        <v>17092.2102871645</v>
      </c>
    </row>
    <row r="371" spans="1:13">
      <c r="A371" s="61">
        <v>39161</v>
      </c>
      <c r="B371" s="62">
        <v>18163001700</v>
      </c>
      <c r="C371" s="63">
        <v>1584705</v>
      </c>
      <c r="D371" s="61">
        <v>38116</v>
      </c>
      <c r="E371" s="64" t="s">
        <v>356</v>
      </c>
      <c r="F371" s="64" t="str">
        <f t="shared" si="5"/>
        <v>Census Tract 17 Vanderburgh County</v>
      </c>
      <c r="G371" s="61" t="s">
        <v>155</v>
      </c>
      <c r="H371" s="61" t="s">
        <v>162</v>
      </c>
      <c r="I371" s="61">
        <v>921</v>
      </c>
      <c r="J371" s="61">
        <v>157</v>
      </c>
      <c r="K371" s="64">
        <v>23.7</v>
      </c>
      <c r="L371" s="61">
        <v>2564130.82421875</v>
      </c>
      <c r="M371" s="61">
        <v>11258.919181990599</v>
      </c>
    </row>
    <row r="372" spans="1:13">
      <c r="A372" s="61">
        <v>44615</v>
      </c>
      <c r="B372" s="61">
        <v>18167001700</v>
      </c>
      <c r="C372" s="61">
        <v>4191739</v>
      </c>
      <c r="D372" s="61">
        <v>0</v>
      </c>
      <c r="E372" s="64" t="s">
        <v>356</v>
      </c>
      <c r="F372" s="64" t="str">
        <f t="shared" si="5"/>
        <v>Census Tract 17 Vigo County</v>
      </c>
      <c r="G372" s="61" t="s">
        <v>155</v>
      </c>
      <c r="H372" s="61" t="s">
        <v>167</v>
      </c>
      <c r="I372" s="61">
        <v>2203</v>
      </c>
      <c r="J372" s="61">
        <v>176</v>
      </c>
      <c r="K372" s="64">
        <v>6.4</v>
      </c>
      <c r="L372" s="61">
        <v>7037727.69140625</v>
      </c>
      <c r="M372" s="61">
        <v>13093.1916487535</v>
      </c>
    </row>
    <row r="373" spans="1:13">
      <c r="A373" s="61">
        <v>57457</v>
      </c>
      <c r="B373" s="61">
        <v>18039001701</v>
      </c>
      <c r="C373" s="61">
        <v>8261303</v>
      </c>
      <c r="D373" s="61">
        <v>1221006</v>
      </c>
      <c r="E373" s="64" t="s">
        <v>357</v>
      </c>
      <c r="F373" s="64" t="str">
        <f t="shared" si="5"/>
        <v>Census Tract 17.01 Elkhart County</v>
      </c>
      <c r="G373" s="61" t="s">
        <v>155</v>
      </c>
      <c r="H373" s="61" t="s">
        <v>157</v>
      </c>
      <c r="I373" s="61">
        <v>1448</v>
      </c>
      <c r="J373" s="61">
        <v>130</v>
      </c>
      <c r="K373" s="64">
        <v>3.5</v>
      </c>
      <c r="L373" s="61">
        <v>17045908.3046875</v>
      </c>
      <c r="M373" s="61">
        <v>17772.460679819</v>
      </c>
    </row>
    <row r="374" spans="1:13">
      <c r="A374" s="61">
        <v>57458</v>
      </c>
      <c r="B374" s="61">
        <v>18039001702</v>
      </c>
      <c r="C374" s="61">
        <v>5135646</v>
      </c>
      <c r="D374" s="61">
        <v>252554</v>
      </c>
      <c r="E374" s="64" t="s">
        <v>358</v>
      </c>
      <c r="F374" s="64" t="str">
        <f t="shared" si="5"/>
        <v>Census Tract 17.02 Elkhart County</v>
      </c>
      <c r="G374" s="61" t="s">
        <v>155</v>
      </c>
      <c r="H374" s="61" t="s">
        <v>157</v>
      </c>
      <c r="I374" s="61">
        <v>1982</v>
      </c>
      <c r="J374" s="61">
        <v>186</v>
      </c>
      <c r="K374" s="64">
        <v>15.7</v>
      </c>
      <c r="L374" s="61">
        <v>9222544.8828125</v>
      </c>
      <c r="M374" s="61">
        <v>13536.8023261172</v>
      </c>
    </row>
    <row r="375" spans="1:13">
      <c r="A375" s="61">
        <v>44240</v>
      </c>
      <c r="B375" s="62">
        <v>18095001800</v>
      </c>
      <c r="C375" s="63">
        <v>23948434</v>
      </c>
      <c r="D375" s="61">
        <v>0</v>
      </c>
      <c r="E375" s="64" t="s">
        <v>359</v>
      </c>
      <c r="F375" s="64" t="str">
        <f t="shared" si="5"/>
        <v>Census Tract 18 Madison County</v>
      </c>
      <c r="G375" s="61" t="s">
        <v>155</v>
      </c>
      <c r="H375" s="61" t="s">
        <v>166</v>
      </c>
      <c r="I375" s="61">
        <v>2257</v>
      </c>
      <c r="J375" s="61">
        <v>193</v>
      </c>
      <c r="K375" s="64">
        <v>6.6</v>
      </c>
      <c r="L375" s="61">
        <v>40928592.203125</v>
      </c>
      <c r="M375" s="61">
        <v>34391.804099336099</v>
      </c>
    </row>
    <row r="376" spans="1:13">
      <c r="A376" s="61">
        <v>44569</v>
      </c>
      <c r="B376" s="61">
        <v>18157001800</v>
      </c>
      <c r="C376" s="61">
        <v>6299436</v>
      </c>
      <c r="D376" s="61">
        <v>32935</v>
      </c>
      <c r="E376" s="64" t="s">
        <v>359</v>
      </c>
      <c r="F376" s="64" t="str">
        <f t="shared" si="5"/>
        <v>Census Tract 18 Tippecanoe County</v>
      </c>
      <c r="G376" s="61" t="s">
        <v>155</v>
      </c>
      <c r="H376" s="61" t="s">
        <v>161</v>
      </c>
      <c r="I376" s="61">
        <v>1682</v>
      </c>
      <c r="J376" s="61">
        <v>109</v>
      </c>
      <c r="K376" s="64">
        <v>9.9</v>
      </c>
      <c r="L376" s="61">
        <v>10936104.765625</v>
      </c>
      <c r="M376" s="61">
        <v>14677.631653295901</v>
      </c>
    </row>
    <row r="377" spans="1:13">
      <c r="A377" s="61">
        <v>39162</v>
      </c>
      <c r="B377" s="62">
        <v>18163001800</v>
      </c>
      <c r="C377" s="63">
        <v>1565135</v>
      </c>
      <c r="D377" s="61">
        <v>5765</v>
      </c>
      <c r="E377" s="64" t="s">
        <v>359</v>
      </c>
      <c r="F377" s="64" t="str">
        <f t="shared" si="5"/>
        <v>Census Tract 18 Vanderburgh County</v>
      </c>
      <c r="G377" s="61" t="s">
        <v>155</v>
      </c>
      <c r="H377" s="61" t="s">
        <v>162</v>
      </c>
      <c r="I377" s="61">
        <v>272</v>
      </c>
      <c r="J377" s="61">
        <v>54</v>
      </c>
      <c r="K377" s="64">
        <v>5.9</v>
      </c>
      <c r="L377" s="61">
        <v>2522827.2109375</v>
      </c>
      <c r="M377" s="61">
        <v>7590.8953184605698</v>
      </c>
    </row>
    <row r="378" spans="1:13">
      <c r="A378" s="61">
        <v>44616</v>
      </c>
      <c r="B378" s="61">
        <v>18167001800</v>
      </c>
      <c r="C378" s="61">
        <v>1484419</v>
      </c>
      <c r="D378" s="61">
        <v>0</v>
      </c>
      <c r="E378" s="64" t="s">
        <v>359</v>
      </c>
      <c r="F378" s="64" t="str">
        <f t="shared" si="5"/>
        <v>Census Tract 18 Vigo County</v>
      </c>
      <c r="G378" s="61" t="s">
        <v>155</v>
      </c>
      <c r="H378" s="61" t="s">
        <v>167</v>
      </c>
      <c r="I378" s="61">
        <v>1095</v>
      </c>
      <c r="J378" s="61">
        <v>125</v>
      </c>
      <c r="K378" s="64">
        <v>8.6</v>
      </c>
      <c r="L378" s="61">
        <v>2492510.68359375</v>
      </c>
      <c r="M378" s="61">
        <v>6867.6970700841903</v>
      </c>
    </row>
    <row r="379" spans="1:13">
      <c r="A379" s="61">
        <v>57459</v>
      </c>
      <c r="B379" s="61">
        <v>18039001801</v>
      </c>
      <c r="C379" s="61">
        <v>21848367</v>
      </c>
      <c r="D379" s="61">
        <v>471123</v>
      </c>
      <c r="E379" s="64" t="s">
        <v>360</v>
      </c>
      <c r="F379" s="64" t="str">
        <f t="shared" si="5"/>
        <v>Census Tract 18.01 Elkhart County</v>
      </c>
      <c r="G379" s="61" t="s">
        <v>155</v>
      </c>
      <c r="H379" s="61" t="s">
        <v>157</v>
      </c>
      <c r="I379" s="61">
        <v>1709</v>
      </c>
      <c r="J379" s="61">
        <v>152</v>
      </c>
      <c r="K379" s="64">
        <v>2.8</v>
      </c>
      <c r="L379" s="61">
        <v>40114157.035156302</v>
      </c>
      <c r="M379" s="61">
        <v>30771.617303112602</v>
      </c>
    </row>
    <row r="380" spans="1:13">
      <c r="A380" s="61">
        <v>57460</v>
      </c>
      <c r="B380" s="61">
        <v>18039001802</v>
      </c>
      <c r="C380" s="61">
        <v>9690782</v>
      </c>
      <c r="D380" s="61">
        <v>583420</v>
      </c>
      <c r="E380" s="64" t="s">
        <v>361</v>
      </c>
      <c r="F380" s="64" t="str">
        <f t="shared" si="5"/>
        <v>Census Tract 18.02 Elkhart County</v>
      </c>
      <c r="G380" s="61" t="s">
        <v>155</v>
      </c>
      <c r="H380" s="61" t="s">
        <v>157</v>
      </c>
      <c r="I380" s="61">
        <v>2953</v>
      </c>
      <c r="J380" s="61">
        <v>185</v>
      </c>
      <c r="K380" s="64">
        <v>7.5</v>
      </c>
      <c r="L380" s="61">
        <v>17468497.1015625</v>
      </c>
      <c r="M380" s="61">
        <v>21774.4406762502</v>
      </c>
    </row>
    <row r="381" spans="1:13">
      <c r="A381" s="61">
        <v>44241</v>
      </c>
      <c r="B381" s="62">
        <v>18095001900</v>
      </c>
      <c r="C381" s="63">
        <v>5136836</v>
      </c>
      <c r="D381" s="61">
        <v>29609</v>
      </c>
      <c r="E381" s="64" t="s">
        <v>362</v>
      </c>
      <c r="F381" s="64" t="str">
        <f t="shared" si="5"/>
        <v>Census Tract 19 Madison County</v>
      </c>
      <c r="G381" s="61" t="s">
        <v>155</v>
      </c>
      <c r="H381" s="61" t="s">
        <v>166</v>
      </c>
      <c r="I381" s="61">
        <v>2835</v>
      </c>
      <c r="J381" s="61">
        <v>180</v>
      </c>
      <c r="K381" s="64">
        <v>9.4</v>
      </c>
      <c r="L381" s="61">
        <v>8833101.40234375</v>
      </c>
      <c r="M381" s="61">
        <v>11929.612236905899</v>
      </c>
    </row>
    <row r="382" spans="1:13">
      <c r="A382" s="61">
        <v>57716</v>
      </c>
      <c r="B382" s="61">
        <v>18141001900</v>
      </c>
      <c r="C382" s="61">
        <v>764669</v>
      </c>
      <c r="D382" s="61">
        <v>0</v>
      </c>
      <c r="E382" s="64" t="s">
        <v>362</v>
      </c>
      <c r="F382" s="64" t="str">
        <f t="shared" si="5"/>
        <v>Census Tract 19 St. Joseph County</v>
      </c>
      <c r="G382" s="61" t="s">
        <v>155</v>
      </c>
      <c r="H382" s="61" t="s">
        <v>160</v>
      </c>
      <c r="I382" s="61">
        <v>475</v>
      </c>
      <c r="J382" s="61">
        <v>85</v>
      </c>
      <c r="K382" s="64">
        <v>26.5</v>
      </c>
      <c r="L382" s="61">
        <v>1371883.8125</v>
      </c>
      <c r="M382" s="61">
        <v>4915.91803296123</v>
      </c>
    </row>
    <row r="383" spans="1:13">
      <c r="A383" s="61">
        <v>44570</v>
      </c>
      <c r="B383" s="61">
        <v>18157001900</v>
      </c>
      <c r="C383" s="61">
        <v>5649263</v>
      </c>
      <c r="D383" s="61">
        <v>79135</v>
      </c>
      <c r="E383" s="64" t="s">
        <v>362</v>
      </c>
      <c r="F383" s="64" t="str">
        <f t="shared" si="5"/>
        <v>Census Tract 19 Tippecanoe County</v>
      </c>
      <c r="G383" s="61" t="s">
        <v>155</v>
      </c>
      <c r="H383" s="61" t="s">
        <v>161</v>
      </c>
      <c r="I383" s="61">
        <v>1822</v>
      </c>
      <c r="J383" s="61">
        <v>81</v>
      </c>
      <c r="K383" s="64">
        <v>1.6</v>
      </c>
      <c r="L383" s="61">
        <v>9898859.7421875</v>
      </c>
      <c r="M383" s="61">
        <v>17986.500385926902</v>
      </c>
    </row>
    <row r="384" spans="1:13">
      <c r="A384" s="61">
        <v>39163</v>
      </c>
      <c r="B384" s="62">
        <v>18163001900</v>
      </c>
      <c r="C384" s="63">
        <v>1139468</v>
      </c>
      <c r="D384" s="61">
        <v>16909</v>
      </c>
      <c r="E384" s="64" t="s">
        <v>362</v>
      </c>
      <c r="F384" s="64" t="str">
        <f t="shared" si="5"/>
        <v>Census Tract 19 Vanderburgh County</v>
      </c>
      <c r="G384" s="61" t="s">
        <v>155</v>
      </c>
      <c r="H384" s="61" t="s">
        <v>162</v>
      </c>
      <c r="I384" s="61">
        <v>435</v>
      </c>
      <c r="J384" s="61">
        <v>64</v>
      </c>
      <c r="K384" s="64">
        <v>27.4</v>
      </c>
      <c r="L384" s="61">
        <v>1837075.71875</v>
      </c>
      <c r="M384" s="61">
        <v>6480.5920734352003</v>
      </c>
    </row>
    <row r="385" spans="1:13">
      <c r="A385" s="61">
        <v>44617</v>
      </c>
      <c r="B385" s="61">
        <v>18167001900</v>
      </c>
      <c r="C385" s="61">
        <v>3757167</v>
      </c>
      <c r="D385" s="61">
        <v>340800</v>
      </c>
      <c r="E385" s="64" t="s">
        <v>362</v>
      </c>
      <c r="F385" s="64" t="str">
        <f t="shared" si="5"/>
        <v>Census Tract 19 Vigo County</v>
      </c>
      <c r="G385" s="61" t="s">
        <v>155</v>
      </c>
      <c r="H385" s="61" t="s">
        <v>167</v>
      </c>
      <c r="I385" s="61">
        <v>799</v>
      </c>
      <c r="J385" s="61">
        <v>52</v>
      </c>
      <c r="K385" s="64">
        <v>29.3</v>
      </c>
      <c r="L385" s="61">
        <v>6879638.6484375</v>
      </c>
      <c r="M385" s="61">
        <v>13218.6773794853</v>
      </c>
    </row>
    <row r="386" spans="1:13">
      <c r="A386" s="61">
        <v>57461</v>
      </c>
      <c r="B386" s="61">
        <v>18039001901</v>
      </c>
      <c r="C386" s="61">
        <v>10407200</v>
      </c>
      <c r="D386" s="61">
        <v>117112</v>
      </c>
      <c r="E386" s="64" t="s">
        <v>363</v>
      </c>
      <c r="F386" s="64" t="str">
        <f t="shared" ref="F386:F449" si="6">E386&amp;" "&amp;H386</f>
        <v>Census Tract 19.01 Elkhart County</v>
      </c>
      <c r="G386" s="61" t="s">
        <v>155</v>
      </c>
      <c r="H386" s="61" t="s">
        <v>157</v>
      </c>
      <c r="I386" s="61">
        <v>2075</v>
      </c>
      <c r="J386" s="61">
        <v>218</v>
      </c>
      <c r="K386" s="64">
        <v>5</v>
      </c>
      <c r="L386" s="61">
        <v>18703638.3828125</v>
      </c>
      <c r="M386" s="61">
        <v>26296.897800888</v>
      </c>
    </row>
    <row r="387" spans="1:13">
      <c r="A387" s="61">
        <v>57462</v>
      </c>
      <c r="B387" s="61">
        <v>18039001902</v>
      </c>
      <c r="C387" s="61">
        <v>10352939</v>
      </c>
      <c r="D387" s="61">
        <v>377684</v>
      </c>
      <c r="E387" s="64" t="s">
        <v>364</v>
      </c>
      <c r="F387" s="64" t="str">
        <f t="shared" si="6"/>
        <v>Census Tract 19.02 Elkhart County</v>
      </c>
      <c r="G387" s="61" t="s">
        <v>155</v>
      </c>
      <c r="H387" s="61" t="s">
        <v>157</v>
      </c>
      <c r="I387" s="61">
        <v>1510</v>
      </c>
      <c r="J387" s="61">
        <v>126</v>
      </c>
      <c r="K387" s="64">
        <v>1.9</v>
      </c>
      <c r="L387" s="61">
        <v>18663363.371093798</v>
      </c>
      <c r="M387" s="61">
        <v>21739.951457744399</v>
      </c>
    </row>
    <row r="388" spans="1:13">
      <c r="A388" s="61">
        <v>57437</v>
      </c>
      <c r="B388" s="61">
        <v>18039000200</v>
      </c>
      <c r="C388" s="61">
        <v>19645277</v>
      </c>
      <c r="D388" s="61">
        <v>427395</v>
      </c>
      <c r="E388" s="64" t="s">
        <v>365</v>
      </c>
      <c r="F388" s="64" t="str">
        <f t="shared" si="6"/>
        <v>Census Tract 2 Elkhart County</v>
      </c>
      <c r="G388" s="61" t="s">
        <v>155</v>
      </c>
      <c r="H388" s="61" t="s">
        <v>157</v>
      </c>
      <c r="I388" s="61">
        <v>2295</v>
      </c>
      <c r="J388" s="61">
        <v>170</v>
      </c>
      <c r="K388" s="64">
        <v>9.1999999999999993</v>
      </c>
      <c r="L388" s="61">
        <v>35920659.7109375</v>
      </c>
      <c r="M388" s="61">
        <v>29452.631839138699</v>
      </c>
    </row>
    <row r="389" spans="1:13">
      <c r="A389" s="61">
        <v>44071</v>
      </c>
      <c r="B389" s="62">
        <v>18053000200</v>
      </c>
      <c r="C389" s="63">
        <v>3792705</v>
      </c>
      <c r="D389" s="61">
        <v>0</v>
      </c>
      <c r="E389" s="64" t="s">
        <v>365</v>
      </c>
      <c r="F389" s="64" t="str">
        <f t="shared" si="6"/>
        <v>Census Tract 2 Grant County</v>
      </c>
      <c r="G389" s="61" t="s">
        <v>155</v>
      </c>
      <c r="H389" s="61" t="s">
        <v>158</v>
      </c>
      <c r="I389" s="61">
        <v>1470</v>
      </c>
      <c r="J389" s="61">
        <v>172</v>
      </c>
      <c r="K389" s="64">
        <v>13.9</v>
      </c>
      <c r="L389" s="61">
        <v>6574456.16015625</v>
      </c>
      <c r="M389" s="61">
        <v>11967.0632580458</v>
      </c>
    </row>
    <row r="390" spans="1:13">
      <c r="A390" s="61">
        <v>44169</v>
      </c>
      <c r="B390" s="62">
        <v>18067000200</v>
      </c>
      <c r="C390" s="63">
        <v>3816356</v>
      </c>
      <c r="D390" s="61">
        <v>0</v>
      </c>
      <c r="E390" s="64" t="s">
        <v>365</v>
      </c>
      <c r="F390" s="64" t="str">
        <f t="shared" si="6"/>
        <v>Census Tract 2 Howard County</v>
      </c>
      <c r="G390" s="61" t="s">
        <v>155</v>
      </c>
      <c r="H390" s="61" t="s">
        <v>165</v>
      </c>
      <c r="I390" s="61">
        <v>1517</v>
      </c>
      <c r="J390" s="61">
        <v>175</v>
      </c>
      <c r="K390" s="64">
        <v>15.8</v>
      </c>
      <c r="L390" s="61">
        <v>6605568.9140625</v>
      </c>
      <c r="M390" s="61">
        <v>11149.158816527</v>
      </c>
    </row>
    <row r="391" spans="1:13">
      <c r="A391" s="61">
        <v>57699</v>
      </c>
      <c r="B391" s="61">
        <v>18141000200</v>
      </c>
      <c r="C391" s="61">
        <v>2782543</v>
      </c>
      <c r="D391" s="61">
        <v>0</v>
      </c>
      <c r="E391" s="64" t="s">
        <v>365</v>
      </c>
      <c r="F391" s="64" t="str">
        <f t="shared" si="6"/>
        <v>Census Tract 2 St. Joseph County</v>
      </c>
      <c r="G391" s="61" t="s">
        <v>155</v>
      </c>
      <c r="H391" s="61" t="s">
        <v>160</v>
      </c>
      <c r="I391" s="61">
        <v>1184</v>
      </c>
      <c r="J391" s="61">
        <v>154</v>
      </c>
      <c r="K391" s="64">
        <v>6.4</v>
      </c>
      <c r="L391" s="61">
        <v>4995368.63671875</v>
      </c>
      <c r="M391" s="61">
        <v>9908.1884003250707</v>
      </c>
    </row>
    <row r="392" spans="1:13">
      <c r="A392" s="61">
        <v>44555</v>
      </c>
      <c r="B392" s="61">
        <v>18157000200</v>
      </c>
      <c r="C392" s="61">
        <v>824972</v>
      </c>
      <c r="D392" s="61">
        <v>0</v>
      </c>
      <c r="E392" s="64" t="s">
        <v>365</v>
      </c>
      <c r="F392" s="64" t="str">
        <f t="shared" si="6"/>
        <v>Census Tract 2 Tippecanoe County</v>
      </c>
      <c r="G392" s="61" t="s">
        <v>155</v>
      </c>
      <c r="H392" s="61" t="s">
        <v>161</v>
      </c>
      <c r="I392" s="61">
        <v>719</v>
      </c>
      <c r="J392" s="61">
        <v>86</v>
      </c>
      <c r="K392" s="64">
        <v>4.7</v>
      </c>
      <c r="L392" s="61">
        <v>1425524.73046875</v>
      </c>
      <c r="M392" s="61">
        <v>5459.5632173131698</v>
      </c>
    </row>
    <row r="393" spans="1:13">
      <c r="A393" s="61">
        <v>44636</v>
      </c>
      <c r="B393" s="61">
        <v>18177000200</v>
      </c>
      <c r="C393" s="61">
        <v>1962426</v>
      </c>
      <c r="D393" s="61">
        <v>11020</v>
      </c>
      <c r="E393" s="64" t="s">
        <v>365</v>
      </c>
      <c r="F393" s="64" t="str">
        <f t="shared" si="6"/>
        <v>Census Tract 2 Wayne County</v>
      </c>
      <c r="G393" s="61" t="s">
        <v>155</v>
      </c>
      <c r="H393" s="61" t="s">
        <v>168</v>
      </c>
      <c r="I393" s="61">
        <v>1503</v>
      </c>
      <c r="J393" s="61">
        <v>146</v>
      </c>
      <c r="K393" s="64">
        <v>11.7</v>
      </c>
      <c r="L393" s="61">
        <v>3350497.73828125</v>
      </c>
      <c r="M393" s="61">
        <v>9387.4039817960493</v>
      </c>
    </row>
    <row r="394" spans="1:13">
      <c r="A394" s="61">
        <v>39066</v>
      </c>
      <c r="B394" s="62">
        <v>18105000201</v>
      </c>
      <c r="C394" s="63">
        <v>2206743</v>
      </c>
      <c r="D394" s="61">
        <v>0</v>
      </c>
      <c r="E394" s="64" t="s">
        <v>366</v>
      </c>
      <c r="F394" s="64" t="str">
        <f t="shared" si="6"/>
        <v>Census Tract 2.01 Monroe County</v>
      </c>
      <c r="G394" s="61" t="s">
        <v>155</v>
      </c>
      <c r="H394" s="61" t="s">
        <v>159</v>
      </c>
      <c r="I394" s="61">
        <v>70</v>
      </c>
      <c r="J394" s="61">
        <v>26</v>
      </c>
      <c r="K394" s="64">
        <v>30</v>
      </c>
      <c r="L394" s="61">
        <v>3677437.50390625</v>
      </c>
      <c r="M394" s="61">
        <v>8875.5854195739594</v>
      </c>
    </row>
    <row r="395" spans="1:13">
      <c r="A395" s="61">
        <v>39147</v>
      </c>
      <c r="B395" s="62">
        <v>18163000201</v>
      </c>
      <c r="C395" s="63">
        <v>7887973</v>
      </c>
      <c r="D395" s="61">
        <v>272358</v>
      </c>
      <c r="E395" s="64" t="s">
        <v>366</v>
      </c>
      <c r="F395" s="64" t="str">
        <f t="shared" si="6"/>
        <v>Census Tract 2.01 Vanderburgh County</v>
      </c>
      <c r="G395" s="61" t="s">
        <v>155</v>
      </c>
      <c r="H395" s="61" t="s">
        <v>162</v>
      </c>
      <c r="I395" s="61">
        <v>3669</v>
      </c>
      <c r="J395" s="61">
        <v>140</v>
      </c>
      <c r="K395" s="64">
        <v>7.7</v>
      </c>
      <c r="L395" s="61">
        <v>12997827.5273438</v>
      </c>
      <c r="M395" s="61">
        <v>32528.747107957999</v>
      </c>
    </row>
    <row r="396" spans="1:13">
      <c r="A396" s="61">
        <v>39067</v>
      </c>
      <c r="B396" s="62">
        <v>18105000202</v>
      </c>
      <c r="C396" s="63">
        <v>1370125</v>
      </c>
      <c r="D396" s="61">
        <v>0</v>
      </c>
      <c r="E396" s="64" t="s">
        <v>367</v>
      </c>
      <c r="F396" s="64" t="str">
        <f t="shared" si="6"/>
        <v>Census Tract 2.02 Monroe County</v>
      </c>
      <c r="G396" s="61" t="s">
        <v>155</v>
      </c>
      <c r="H396" s="61" t="s">
        <v>159</v>
      </c>
      <c r="I396" s="61">
        <v>77</v>
      </c>
      <c r="J396" s="61">
        <v>21</v>
      </c>
      <c r="K396" s="64">
        <v>27.3</v>
      </c>
      <c r="L396" s="61">
        <v>2282566.1171875</v>
      </c>
      <c r="M396" s="61">
        <v>6984.88672687297</v>
      </c>
    </row>
    <row r="397" spans="1:13">
      <c r="A397" s="61">
        <v>39148</v>
      </c>
      <c r="B397" s="62">
        <v>18163000202</v>
      </c>
      <c r="C397" s="63">
        <v>5588463</v>
      </c>
      <c r="D397" s="61">
        <v>10059</v>
      </c>
      <c r="E397" s="64" t="s">
        <v>367</v>
      </c>
      <c r="F397" s="64" t="str">
        <f t="shared" si="6"/>
        <v>Census Tract 2.02 Vanderburgh County</v>
      </c>
      <c r="G397" s="61" t="s">
        <v>155</v>
      </c>
      <c r="H397" s="61" t="s">
        <v>162</v>
      </c>
      <c r="I397" s="61">
        <v>895</v>
      </c>
      <c r="J397" s="61">
        <v>63</v>
      </c>
      <c r="K397" s="64">
        <v>4.2</v>
      </c>
      <c r="L397" s="61">
        <v>9026991.4453125</v>
      </c>
      <c r="M397" s="61">
        <v>16123.741266381499</v>
      </c>
    </row>
    <row r="398" spans="1:13">
      <c r="A398" s="61">
        <v>43926</v>
      </c>
      <c r="B398" s="62">
        <v>18003002000</v>
      </c>
      <c r="C398" s="63">
        <v>1460258</v>
      </c>
      <c r="D398" s="61">
        <v>0</v>
      </c>
      <c r="E398" s="64" t="s">
        <v>368</v>
      </c>
      <c r="F398" s="64" t="str">
        <f t="shared" si="6"/>
        <v>Census Tract 20 Allen County</v>
      </c>
      <c r="G398" s="61" t="s">
        <v>155</v>
      </c>
      <c r="H398" s="61" t="s">
        <v>156</v>
      </c>
      <c r="I398" s="61">
        <v>1393</v>
      </c>
      <c r="J398" s="61">
        <v>127</v>
      </c>
      <c r="K398" s="64">
        <v>13.4</v>
      </c>
      <c r="L398" s="61">
        <v>2571224.62890625</v>
      </c>
      <c r="M398" s="61">
        <v>6676.5250907716099</v>
      </c>
    </row>
    <row r="399" spans="1:13">
      <c r="A399" s="61">
        <v>44039</v>
      </c>
      <c r="B399" s="62">
        <v>18035002000</v>
      </c>
      <c r="C399" s="63">
        <v>16315245</v>
      </c>
      <c r="D399" s="61">
        <v>356</v>
      </c>
      <c r="E399" s="64" t="s">
        <v>368</v>
      </c>
      <c r="F399" s="64" t="str">
        <f t="shared" si="6"/>
        <v>Census Tract 20 Delaware County</v>
      </c>
      <c r="G399" s="61" t="s">
        <v>155</v>
      </c>
      <c r="H399" s="61" t="s">
        <v>164</v>
      </c>
      <c r="I399" s="61">
        <v>2041</v>
      </c>
      <c r="J399" s="61">
        <v>167</v>
      </c>
      <c r="K399" s="64">
        <v>12.5</v>
      </c>
      <c r="L399" s="61">
        <v>28013156.09375</v>
      </c>
      <c r="M399" s="61">
        <v>29772.234462518602</v>
      </c>
    </row>
    <row r="400" spans="1:13">
      <c r="A400" s="61">
        <v>57463</v>
      </c>
      <c r="B400" s="61">
        <v>18039002000</v>
      </c>
      <c r="C400" s="61">
        <v>18161685</v>
      </c>
      <c r="D400" s="61">
        <v>19015</v>
      </c>
      <c r="E400" s="64" t="s">
        <v>368</v>
      </c>
      <c r="F400" s="64" t="str">
        <f t="shared" si="6"/>
        <v>Census Tract 20 Elkhart County</v>
      </c>
      <c r="G400" s="61" t="s">
        <v>155</v>
      </c>
      <c r="H400" s="61" t="s">
        <v>157</v>
      </c>
      <c r="I400" s="61">
        <v>2678</v>
      </c>
      <c r="J400" s="61">
        <v>178</v>
      </c>
      <c r="K400" s="64">
        <v>4.5999999999999996</v>
      </c>
      <c r="L400" s="61">
        <v>32570245.589843798</v>
      </c>
      <c r="M400" s="61">
        <v>28750.329796097401</v>
      </c>
    </row>
    <row r="401" spans="1:13">
      <c r="A401" s="61">
        <v>44242</v>
      </c>
      <c r="B401" s="62">
        <v>18095002000</v>
      </c>
      <c r="C401" s="63">
        <v>7510504</v>
      </c>
      <c r="D401" s="61">
        <v>0</v>
      </c>
      <c r="E401" s="64" t="s">
        <v>368</v>
      </c>
      <c r="F401" s="64" t="str">
        <f t="shared" si="6"/>
        <v>Census Tract 20 Madison County</v>
      </c>
      <c r="G401" s="61" t="s">
        <v>155</v>
      </c>
      <c r="H401" s="61" t="s">
        <v>166</v>
      </c>
      <c r="I401" s="61">
        <v>1728</v>
      </c>
      <c r="J401" s="61">
        <v>162</v>
      </c>
      <c r="K401" s="64">
        <v>4.4000000000000004</v>
      </c>
      <c r="L401" s="61">
        <v>12841213.9960938</v>
      </c>
      <c r="M401" s="61">
        <v>15094.676630313699</v>
      </c>
    </row>
    <row r="402" spans="1:13">
      <c r="A402" s="61">
        <v>57717</v>
      </c>
      <c r="B402" s="61">
        <v>18141002000</v>
      </c>
      <c r="C402" s="61">
        <v>949276</v>
      </c>
      <c r="D402" s="61">
        <v>0</v>
      </c>
      <c r="E402" s="64" t="s">
        <v>368</v>
      </c>
      <c r="F402" s="64" t="str">
        <f t="shared" si="6"/>
        <v>Census Tract 20 St. Joseph County</v>
      </c>
      <c r="G402" s="61" t="s">
        <v>155</v>
      </c>
      <c r="H402" s="61" t="s">
        <v>160</v>
      </c>
      <c r="I402" s="61">
        <v>735</v>
      </c>
      <c r="J402" s="61">
        <v>79</v>
      </c>
      <c r="K402" s="64">
        <v>44.8</v>
      </c>
      <c r="L402" s="61">
        <v>1702750.6875</v>
      </c>
      <c r="M402" s="61">
        <v>5944.73268229926</v>
      </c>
    </row>
    <row r="403" spans="1:13">
      <c r="A403" s="61">
        <v>39164</v>
      </c>
      <c r="B403" s="62">
        <v>18163002000</v>
      </c>
      <c r="C403" s="63">
        <v>761388</v>
      </c>
      <c r="D403" s="61">
        <v>0</v>
      </c>
      <c r="E403" s="64" t="s">
        <v>368</v>
      </c>
      <c r="F403" s="64" t="str">
        <f t="shared" si="6"/>
        <v>Census Tract 20 Vanderburgh County</v>
      </c>
      <c r="G403" s="61" t="s">
        <v>155</v>
      </c>
      <c r="H403" s="61" t="s">
        <v>162</v>
      </c>
      <c r="I403" s="61">
        <v>436</v>
      </c>
      <c r="J403" s="61">
        <v>54</v>
      </c>
      <c r="K403" s="64">
        <v>39</v>
      </c>
      <c r="L403" s="61">
        <v>1227540.796875</v>
      </c>
      <c r="M403" s="61">
        <v>4547.8413594179001</v>
      </c>
    </row>
    <row r="404" spans="1:13">
      <c r="A404" s="61">
        <v>57427</v>
      </c>
      <c r="B404" s="61">
        <v>18033020100</v>
      </c>
      <c r="C404" s="61">
        <v>306178007</v>
      </c>
      <c r="D404" s="61">
        <v>1260432</v>
      </c>
      <c r="E404" s="64" t="s">
        <v>369</v>
      </c>
      <c r="F404" s="64" t="str">
        <f t="shared" si="6"/>
        <v>Census Tract 201 DeKalb County</v>
      </c>
      <c r="G404" s="61" t="s">
        <v>155</v>
      </c>
      <c r="H404" s="61" t="s">
        <v>370</v>
      </c>
      <c r="I404" s="61">
        <v>1788</v>
      </c>
      <c r="J404" s="61">
        <v>154</v>
      </c>
      <c r="K404" s="64">
        <v>3.1</v>
      </c>
      <c r="L404" s="61">
        <v>548289282.82031298</v>
      </c>
      <c r="M404" s="61">
        <v>114176.85695996101</v>
      </c>
    </row>
    <row r="405" spans="1:13">
      <c r="A405" s="61">
        <v>57528</v>
      </c>
      <c r="B405" s="61">
        <v>18089020100</v>
      </c>
      <c r="C405" s="61">
        <v>1383872</v>
      </c>
      <c r="D405" s="61">
        <v>0</v>
      </c>
      <c r="E405" s="64" t="s">
        <v>369</v>
      </c>
      <c r="F405" s="64" t="str">
        <f t="shared" si="6"/>
        <v>Census Tract 201 Lake County</v>
      </c>
      <c r="G405" s="61" t="s">
        <v>155</v>
      </c>
      <c r="H405" s="61" t="s">
        <v>186</v>
      </c>
      <c r="I405" s="61">
        <v>2018</v>
      </c>
      <c r="J405" s="61">
        <v>123</v>
      </c>
      <c r="K405" s="64">
        <v>6.8</v>
      </c>
      <c r="L405" s="61">
        <v>2482884.453125</v>
      </c>
      <c r="M405" s="61">
        <v>9236.5626863125908</v>
      </c>
    </row>
    <row r="406" spans="1:13">
      <c r="A406" s="61">
        <v>44591</v>
      </c>
      <c r="B406" s="61">
        <v>18159020100</v>
      </c>
      <c r="C406" s="61">
        <v>205533633</v>
      </c>
      <c r="D406" s="61">
        <v>61073</v>
      </c>
      <c r="E406" s="64" t="s">
        <v>369</v>
      </c>
      <c r="F406" s="64" t="str">
        <f t="shared" si="6"/>
        <v>Census Tract 201 Tipton County</v>
      </c>
      <c r="G406" s="61" t="s">
        <v>155</v>
      </c>
      <c r="H406" s="61" t="s">
        <v>371</v>
      </c>
      <c r="I406" s="61">
        <v>1057</v>
      </c>
      <c r="J406" s="61">
        <v>97</v>
      </c>
      <c r="K406" s="64">
        <v>1.8</v>
      </c>
      <c r="L406" s="61">
        <v>354037219.28515601</v>
      </c>
      <c r="M406" s="61">
        <v>84605.051695253904</v>
      </c>
    </row>
    <row r="407" spans="1:13">
      <c r="A407" s="61">
        <v>44597</v>
      </c>
      <c r="B407" s="61">
        <v>18165020100</v>
      </c>
      <c r="C407" s="61">
        <v>194007072</v>
      </c>
      <c r="D407" s="61">
        <v>1917109</v>
      </c>
      <c r="E407" s="64" t="s">
        <v>369</v>
      </c>
      <c r="F407" s="64" t="str">
        <f t="shared" si="6"/>
        <v>Census Tract 201 Vermillion County</v>
      </c>
      <c r="G407" s="61" t="s">
        <v>155</v>
      </c>
      <c r="H407" s="61" t="s">
        <v>372</v>
      </c>
      <c r="I407" s="61">
        <v>1369</v>
      </c>
      <c r="J407" s="61">
        <v>91</v>
      </c>
      <c r="K407" s="64">
        <v>5.9</v>
      </c>
      <c r="L407" s="61">
        <v>334695019.21093798</v>
      </c>
      <c r="M407" s="61">
        <v>92737.045113209097</v>
      </c>
    </row>
    <row r="408" spans="1:13">
      <c r="A408" s="61">
        <v>57644</v>
      </c>
      <c r="B408" s="61">
        <v>18099020101</v>
      </c>
      <c r="C408" s="61">
        <v>24081225</v>
      </c>
      <c r="D408" s="61">
        <v>44343</v>
      </c>
      <c r="E408" s="64" t="s">
        <v>373</v>
      </c>
      <c r="F408" s="64" t="str">
        <f t="shared" si="6"/>
        <v>Census Tract 201.01 Marshall County</v>
      </c>
      <c r="G408" s="61" t="s">
        <v>155</v>
      </c>
      <c r="H408" s="61" t="s">
        <v>374</v>
      </c>
      <c r="I408" s="61">
        <v>2106</v>
      </c>
      <c r="J408" s="61">
        <v>226</v>
      </c>
      <c r="K408" s="64">
        <v>5.6</v>
      </c>
      <c r="L408" s="61">
        <v>42979597.480468802</v>
      </c>
      <c r="M408" s="61">
        <v>30867.102110693999</v>
      </c>
    </row>
    <row r="409" spans="1:13">
      <c r="A409" s="61">
        <v>57645</v>
      </c>
      <c r="B409" s="61">
        <v>18099020102</v>
      </c>
      <c r="C409" s="61">
        <v>135355254</v>
      </c>
      <c r="D409" s="61">
        <v>1851776</v>
      </c>
      <c r="E409" s="64" t="s">
        <v>375</v>
      </c>
      <c r="F409" s="64" t="str">
        <f t="shared" si="6"/>
        <v>Census Tract 201.02 Marshall County</v>
      </c>
      <c r="G409" s="61" t="s">
        <v>155</v>
      </c>
      <c r="H409" s="61" t="s">
        <v>374</v>
      </c>
      <c r="I409" s="61">
        <v>1081</v>
      </c>
      <c r="J409" s="61">
        <v>119</v>
      </c>
      <c r="K409" s="64">
        <v>27.8</v>
      </c>
      <c r="L409" s="61">
        <v>244248586.42968801</v>
      </c>
      <c r="M409" s="61">
        <v>94393.139985501402</v>
      </c>
    </row>
    <row r="410" spans="1:13">
      <c r="A410" s="61">
        <v>57428</v>
      </c>
      <c r="B410" s="61">
        <v>18033020200</v>
      </c>
      <c r="C410" s="61">
        <v>109037060</v>
      </c>
      <c r="D410" s="61">
        <v>273359</v>
      </c>
      <c r="E410" s="64" t="s">
        <v>376</v>
      </c>
      <c r="F410" s="64" t="str">
        <f t="shared" si="6"/>
        <v>Census Tract 202 DeKalb County</v>
      </c>
      <c r="G410" s="61" t="s">
        <v>155</v>
      </c>
      <c r="H410" s="61" t="s">
        <v>370</v>
      </c>
      <c r="I410" s="61">
        <v>1675</v>
      </c>
      <c r="J410" s="61">
        <v>112</v>
      </c>
      <c r="K410" s="64">
        <v>1.6</v>
      </c>
      <c r="L410" s="61">
        <v>194519480.37890601</v>
      </c>
      <c r="M410" s="61">
        <v>69689.545049952896</v>
      </c>
    </row>
    <row r="411" spans="1:13">
      <c r="A411" s="61">
        <v>57529</v>
      </c>
      <c r="B411" s="61">
        <v>18089020200</v>
      </c>
      <c r="C411" s="61">
        <v>6356125</v>
      </c>
      <c r="D411" s="61">
        <v>5076291</v>
      </c>
      <c r="E411" s="64" t="s">
        <v>376</v>
      </c>
      <c r="F411" s="64" t="str">
        <f t="shared" si="6"/>
        <v>Census Tract 202 Lake County</v>
      </c>
      <c r="G411" s="61" t="s">
        <v>155</v>
      </c>
      <c r="H411" s="61" t="s">
        <v>186</v>
      </c>
      <c r="I411" s="61">
        <v>1158</v>
      </c>
      <c r="J411" s="61">
        <v>85</v>
      </c>
      <c r="K411" s="64">
        <v>11.5</v>
      </c>
      <c r="L411" s="61">
        <v>15432828.2382813</v>
      </c>
      <c r="M411" s="61">
        <v>25771.128634073699</v>
      </c>
    </row>
    <row r="412" spans="1:13">
      <c r="A412" s="61">
        <v>44592</v>
      </c>
      <c r="B412" s="61">
        <v>18159020200</v>
      </c>
      <c r="C412" s="61">
        <v>193174137</v>
      </c>
      <c r="D412" s="61">
        <v>0</v>
      </c>
      <c r="E412" s="64" t="s">
        <v>376</v>
      </c>
      <c r="F412" s="64" t="str">
        <f t="shared" si="6"/>
        <v>Census Tract 202 Tipton County</v>
      </c>
      <c r="G412" s="61" t="s">
        <v>155</v>
      </c>
      <c r="H412" s="61" t="s">
        <v>371</v>
      </c>
      <c r="I412" s="61">
        <v>1359</v>
      </c>
      <c r="J412" s="61">
        <v>96</v>
      </c>
      <c r="K412" s="64">
        <v>0.7</v>
      </c>
      <c r="L412" s="61">
        <v>333085414.97656298</v>
      </c>
      <c r="M412" s="61">
        <v>82788.242978422306</v>
      </c>
    </row>
    <row r="413" spans="1:13">
      <c r="A413" s="61">
        <v>44598</v>
      </c>
      <c r="B413" s="61">
        <v>18165020200</v>
      </c>
      <c r="C413" s="61">
        <v>309857525</v>
      </c>
      <c r="D413" s="61">
        <v>2631849</v>
      </c>
      <c r="E413" s="64" t="s">
        <v>376</v>
      </c>
      <c r="F413" s="64" t="str">
        <f t="shared" si="6"/>
        <v>Census Tract 202 Vermillion County</v>
      </c>
      <c r="G413" s="61" t="s">
        <v>155</v>
      </c>
      <c r="H413" s="61" t="s">
        <v>372</v>
      </c>
      <c r="I413" s="61">
        <v>996</v>
      </c>
      <c r="J413" s="61">
        <v>88</v>
      </c>
      <c r="K413" s="64">
        <v>0.8</v>
      </c>
      <c r="L413" s="61">
        <v>530552263.38281298</v>
      </c>
      <c r="M413" s="61">
        <v>110497.73836891601</v>
      </c>
    </row>
    <row r="414" spans="1:13">
      <c r="A414" s="61">
        <v>57646</v>
      </c>
      <c r="B414" s="61">
        <v>18099020201</v>
      </c>
      <c r="C414" s="61">
        <v>108017796</v>
      </c>
      <c r="D414" s="61">
        <v>130591</v>
      </c>
      <c r="E414" s="64" t="s">
        <v>377</v>
      </c>
      <c r="F414" s="64" t="str">
        <f t="shared" si="6"/>
        <v>Census Tract 202.01 Marshall County</v>
      </c>
      <c r="G414" s="61" t="s">
        <v>155</v>
      </c>
      <c r="H414" s="61" t="s">
        <v>374</v>
      </c>
      <c r="I414" s="61">
        <v>1527</v>
      </c>
      <c r="J414" s="61">
        <v>110</v>
      </c>
      <c r="K414" s="64">
        <v>4.5</v>
      </c>
      <c r="L414" s="61">
        <v>192533916.58203101</v>
      </c>
      <c r="M414" s="61">
        <v>59583.274683595402</v>
      </c>
    </row>
    <row r="415" spans="1:13">
      <c r="A415" s="61">
        <v>57647</v>
      </c>
      <c r="B415" s="61">
        <v>18099020202</v>
      </c>
      <c r="C415" s="61">
        <v>109011291</v>
      </c>
      <c r="D415" s="61">
        <v>407383</v>
      </c>
      <c r="E415" s="64" t="s">
        <v>378</v>
      </c>
      <c r="F415" s="64" t="str">
        <f t="shared" si="6"/>
        <v>Census Tract 202.02 Marshall County</v>
      </c>
      <c r="G415" s="61" t="s">
        <v>155</v>
      </c>
      <c r="H415" s="61" t="s">
        <v>374</v>
      </c>
      <c r="I415" s="61">
        <v>1071</v>
      </c>
      <c r="J415" s="61">
        <v>71</v>
      </c>
      <c r="K415" s="64">
        <v>0</v>
      </c>
      <c r="L415" s="61">
        <v>194791278.66796899</v>
      </c>
      <c r="M415" s="61">
        <v>56477.633954397497</v>
      </c>
    </row>
    <row r="416" spans="1:13">
      <c r="A416" s="61">
        <v>57429</v>
      </c>
      <c r="B416" s="61">
        <v>18033020300</v>
      </c>
      <c r="C416" s="61">
        <v>132912744</v>
      </c>
      <c r="D416" s="61">
        <v>20256</v>
      </c>
      <c r="E416" s="64" t="s">
        <v>379</v>
      </c>
      <c r="F416" s="64" t="str">
        <f t="shared" si="6"/>
        <v>Census Tract 203 DeKalb County</v>
      </c>
      <c r="G416" s="61" t="s">
        <v>155</v>
      </c>
      <c r="H416" s="61" t="s">
        <v>370</v>
      </c>
      <c r="I416" s="61">
        <v>1501</v>
      </c>
      <c r="J416" s="61">
        <v>157</v>
      </c>
      <c r="K416" s="64">
        <v>4.3</v>
      </c>
      <c r="L416" s="61">
        <v>236473881.11718801</v>
      </c>
      <c r="M416" s="61">
        <v>62997.879557335</v>
      </c>
    </row>
    <row r="417" spans="1:13">
      <c r="A417" s="61">
        <v>57530</v>
      </c>
      <c r="B417" s="61">
        <v>18089020300</v>
      </c>
      <c r="C417" s="61">
        <v>8932725</v>
      </c>
      <c r="D417" s="61">
        <v>304098</v>
      </c>
      <c r="E417" s="64" t="s">
        <v>379</v>
      </c>
      <c r="F417" s="64" t="str">
        <f t="shared" si="6"/>
        <v>Census Tract 203 Lake County</v>
      </c>
      <c r="G417" s="61" t="s">
        <v>155</v>
      </c>
      <c r="H417" s="61" t="s">
        <v>186</v>
      </c>
      <c r="I417" s="61">
        <v>2395</v>
      </c>
      <c r="J417" s="61">
        <v>160</v>
      </c>
      <c r="K417" s="64">
        <v>4.9000000000000004</v>
      </c>
      <c r="L417" s="61">
        <v>16554905.8242188</v>
      </c>
      <c r="M417" s="61">
        <v>16148.0115331877</v>
      </c>
    </row>
    <row r="418" spans="1:13">
      <c r="A418" s="61">
        <v>44593</v>
      </c>
      <c r="B418" s="61">
        <v>18159020300</v>
      </c>
      <c r="C418" s="61">
        <v>193360958</v>
      </c>
      <c r="D418" s="61">
        <v>6955</v>
      </c>
      <c r="E418" s="64" t="s">
        <v>379</v>
      </c>
      <c r="F418" s="64" t="str">
        <f t="shared" si="6"/>
        <v>Census Tract 203 Tipton County</v>
      </c>
      <c r="G418" s="61" t="s">
        <v>155</v>
      </c>
      <c r="H418" s="61" t="s">
        <v>371</v>
      </c>
      <c r="I418" s="61">
        <v>1163</v>
      </c>
      <c r="J418" s="61">
        <v>103</v>
      </c>
      <c r="K418" s="64">
        <v>0.7</v>
      </c>
      <c r="L418" s="61">
        <v>332413201.19531298</v>
      </c>
      <c r="M418" s="61">
        <v>95056.342284083905</v>
      </c>
    </row>
    <row r="419" spans="1:13">
      <c r="A419" s="61">
        <v>44599</v>
      </c>
      <c r="B419" s="61">
        <v>18165020300</v>
      </c>
      <c r="C419" s="61">
        <v>83186315</v>
      </c>
      <c r="D419" s="61">
        <v>865624</v>
      </c>
      <c r="E419" s="64" t="s">
        <v>379</v>
      </c>
      <c r="F419" s="64" t="str">
        <f t="shared" si="6"/>
        <v>Census Tract 203 Vermillion County</v>
      </c>
      <c r="G419" s="61" t="s">
        <v>155</v>
      </c>
      <c r="H419" s="61" t="s">
        <v>372</v>
      </c>
      <c r="I419" s="61">
        <v>1324</v>
      </c>
      <c r="J419" s="61">
        <v>99</v>
      </c>
      <c r="K419" s="64">
        <v>4.0999999999999996</v>
      </c>
      <c r="L419" s="61">
        <v>142148099.53906301</v>
      </c>
      <c r="M419" s="61">
        <v>60211.252269455603</v>
      </c>
    </row>
    <row r="420" spans="1:13">
      <c r="A420" s="61">
        <v>57648</v>
      </c>
      <c r="B420" s="61">
        <v>18099020301</v>
      </c>
      <c r="C420" s="61">
        <v>108762678</v>
      </c>
      <c r="D420" s="61">
        <v>3275529</v>
      </c>
      <c r="E420" s="64" t="s">
        <v>380</v>
      </c>
      <c r="F420" s="64" t="str">
        <f t="shared" si="6"/>
        <v>Census Tract 203.01 Marshall County</v>
      </c>
      <c r="G420" s="61" t="s">
        <v>155</v>
      </c>
      <c r="H420" s="61" t="s">
        <v>374</v>
      </c>
      <c r="I420" s="61">
        <v>1435</v>
      </c>
      <c r="J420" s="61">
        <v>136</v>
      </c>
      <c r="K420" s="64">
        <v>0.6</v>
      </c>
      <c r="L420" s="61">
        <v>198833023.82031301</v>
      </c>
      <c r="M420" s="61">
        <v>56535.124413855097</v>
      </c>
    </row>
    <row r="421" spans="1:13">
      <c r="A421" s="61">
        <v>57649</v>
      </c>
      <c r="B421" s="61">
        <v>18099020302</v>
      </c>
      <c r="C421" s="61">
        <v>105658970</v>
      </c>
      <c r="D421" s="61">
        <v>8176673</v>
      </c>
      <c r="E421" s="64" t="s">
        <v>381</v>
      </c>
      <c r="F421" s="64" t="str">
        <f t="shared" si="6"/>
        <v>Census Tract 203.02 Marshall County</v>
      </c>
      <c r="G421" s="61" t="s">
        <v>155</v>
      </c>
      <c r="H421" s="61" t="s">
        <v>374</v>
      </c>
      <c r="I421" s="61">
        <v>1335</v>
      </c>
      <c r="J421" s="61">
        <v>102</v>
      </c>
      <c r="K421" s="64">
        <v>2.6</v>
      </c>
      <c r="L421" s="61">
        <v>201397293.11718801</v>
      </c>
      <c r="M421" s="61">
        <v>56869.259953412999</v>
      </c>
    </row>
    <row r="422" spans="1:13">
      <c r="A422" s="61">
        <v>57430</v>
      </c>
      <c r="B422" s="61">
        <v>18033020400</v>
      </c>
      <c r="C422" s="61">
        <v>35250092</v>
      </c>
      <c r="D422" s="61">
        <v>21352</v>
      </c>
      <c r="E422" s="64" t="s">
        <v>382</v>
      </c>
      <c r="F422" s="64" t="str">
        <f t="shared" si="6"/>
        <v>Census Tract 204 DeKalb County</v>
      </c>
      <c r="G422" s="61" t="s">
        <v>155</v>
      </c>
      <c r="H422" s="61" t="s">
        <v>370</v>
      </c>
      <c r="I422" s="61">
        <v>3266</v>
      </c>
      <c r="J422" s="61">
        <v>156</v>
      </c>
      <c r="K422" s="64">
        <v>6.2</v>
      </c>
      <c r="L422" s="61">
        <v>62692507.3515625</v>
      </c>
      <c r="M422" s="61">
        <v>33409.385784005601</v>
      </c>
    </row>
    <row r="423" spans="1:13">
      <c r="A423" s="61">
        <v>57531</v>
      </c>
      <c r="B423" s="61">
        <v>18089020400</v>
      </c>
      <c r="C423" s="61">
        <v>3665844</v>
      </c>
      <c r="D423" s="61">
        <v>0</v>
      </c>
      <c r="E423" s="64" t="s">
        <v>382</v>
      </c>
      <c r="F423" s="64" t="str">
        <f t="shared" si="6"/>
        <v>Census Tract 204 Lake County</v>
      </c>
      <c r="G423" s="61" t="s">
        <v>155</v>
      </c>
      <c r="H423" s="61" t="s">
        <v>186</v>
      </c>
      <c r="I423" s="61">
        <v>1601</v>
      </c>
      <c r="J423" s="61">
        <v>116</v>
      </c>
      <c r="K423" s="64">
        <v>13.5</v>
      </c>
      <c r="L423" s="61">
        <v>6566036.25</v>
      </c>
      <c r="M423" s="61">
        <v>11672.692733420199</v>
      </c>
    </row>
    <row r="424" spans="1:13">
      <c r="A424" s="61">
        <v>57650</v>
      </c>
      <c r="B424" s="61">
        <v>18099020400</v>
      </c>
      <c r="C424" s="61">
        <v>10337749</v>
      </c>
      <c r="D424" s="61">
        <v>103757</v>
      </c>
      <c r="E424" s="64" t="s">
        <v>382</v>
      </c>
      <c r="F424" s="64" t="str">
        <f t="shared" si="6"/>
        <v>Census Tract 204 Marshall County</v>
      </c>
      <c r="G424" s="61" t="s">
        <v>155</v>
      </c>
      <c r="H424" s="61" t="s">
        <v>374</v>
      </c>
      <c r="I424" s="61">
        <v>1347</v>
      </c>
      <c r="J424" s="61">
        <v>100</v>
      </c>
      <c r="K424" s="64">
        <v>11.1</v>
      </c>
      <c r="L424" s="61">
        <v>18546603.371093798</v>
      </c>
      <c r="M424" s="61">
        <v>19955.777123931399</v>
      </c>
    </row>
    <row r="425" spans="1:13">
      <c r="A425" s="61">
        <v>44594</v>
      </c>
      <c r="B425" s="61">
        <v>18159020400</v>
      </c>
      <c r="C425" s="61">
        <v>82728881</v>
      </c>
      <c r="D425" s="61">
        <v>0</v>
      </c>
      <c r="E425" s="64" t="s">
        <v>382</v>
      </c>
      <c r="F425" s="64" t="str">
        <f t="shared" si="6"/>
        <v>Census Tract 204 Tipton County</v>
      </c>
      <c r="G425" s="61" t="s">
        <v>155</v>
      </c>
      <c r="H425" s="61" t="s">
        <v>371</v>
      </c>
      <c r="I425" s="61">
        <v>2797</v>
      </c>
      <c r="J425" s="61">
        <v>188</v>
      </c>
      <c r="K425" s="64">
        <v>5.3</v>
      </c>
      <c r="L425" s="61">
        <v>142375008.69921899</v>
      </c>
      <c r="M425" s="61">
        <v>48262.051564442103</v>
      </c>
    </row>
    <row r="426" spans="1:13">
      <c r="A426" s="61">
        <v>44600</v>
      </c>
      <c r="B426" s="61">
        <v>18165020400</v>
      </c>
      <c r="C426" s="61">
        <v>71034254</v>
      </c>
      <c r="D426" s="61">
        <v>2124600</v>
      </c>
      <c r="E426" s="64" t="s">
        <v>382</v>
      </c>
      <c r="F426" s="64" t="str">
        <f t="shared" si="6"/>
        <v>Census Tract 204 Vermillion County</v>
      </c>
      <c r="G426" s="61" t="s">
        <v>155</v>
      </c>
      <c r="H426" s="61" t="s">
        <v>372</v>
      </c>
      <c r="I426" s="61">
        <v>878</v>
      </c>
      <c r="J426" s="61">
        <v>74</v>
      </c>
      <c r="K426" s="64">
        <v>0.3</v>
      </c>
      <c r="L426" s="61">
        <v>123507987.058594</v>
      </c>
      <c r="M426" s="61">
        <v>54827.398190536704</v>
      </c>
    </row>
    <row r="427" spans="1:13">
      <c r="A427" s="61">
        <v>57431</v>
      </c>
      <c r="B427" s="61">
        <v>18033020500</v>
      </c>
      <c r="C427" s="61">
        <v>10331746</v>
      </c>
      <c r="D427" s="61">
        <v>0</v>
      </c>
      <c r="E427" s="64" t="s">
        <v>383</v>
      </c>
      <c r="F427" s="64" t="str">
        <f t="shared" si="6"/>
        <v>Census Tract 205 DeKalb County</v>
      </c>
      <c r="G427" s="61" t="s">
        <v>155</v>
      </c>
      <c r="H427" s="61" t="s">
        <v>370</v>
      </c>
      <c r="I427" s="61">
        <v>2521</v>
      </c>
      <c r="J427" s="61">
        <v>183</v>
      </c>
      <c r="K427" s="64">
        <v>3.3</v>
      </c>
      <c r="L427" s="61">
        <v>18361888.1171875</v>
      </c>
      <c r="M427" s="61">
        <v>20422.016242911199</v>
      </c>
    </row>
    <row r="428" spans="1:13">
      <c r="A428" s="61">
        <v>57532</v>
      </c>
      <c r="B428" s="61">
        <v>18089020500</v>
      </c>
      <c r="C428" s="61">
        <v>1201571</v>
      </c>
      <c r="D428" s="61">
        <v>0</v>
      </c>
      <c r="E428" s="64" t="s">
        <v>383</v>
      </c>
      <c r="F428" s="64" t="str">
        <f t="shared" si="6"/>
        <v>Census Tract 205 Lake County</v>
      </c>
      <c r="G428" s="61" t="s">
        <v>155</v>
      </c>
      <c r="H428" s="61" t="s">
        <v>186</v>
      </c>
      <c r="I428" s="61">
        <v>1073</v>
      </c>
      <c r="J428" s="61">
        <v>97</v>
      </c>
      <c r="K428" s="64">
        <v>5</v>
      </c>
      <c r="L428" s="61">
        <v>2151428.42578125</v>
      </c>
      <c r="M428" s="61">
        <v>7986.27304667321</v>
      </c>
    </row>
    <row r="429" spans="1:13">
      <c r="A429" s="61">
        <v>57651</v>
      </c>
      <c r="B429" s="61">
        <v>18099020500</v>
      </c>
      <c r="C429" s="61">
        <v>11630058</v>
      </c>
      <c r="D429" s="61">
        <v>21102</v>
      </c>
      <c r="E429" s="64" t="s">
        <v>383</v>
      </c>
      <c r="F429" s="64" t="str">
        <f t="shared" si="6"/>
        <v>Census Tract 205 Marshall County</v>
      </c>
      <c r="G429" s="61" t="s">
        <v>155</v>
      </c>
      <c r="H429" s="61" t="s">
        <v>374</v>
      </c>
      <c r="I429" s="61">
        <v>1172</v>
      </c>
      <c r="J429" s="61">
        <v>131</v>
      </c>
      <c r="K429" s="64">
        <v>14.5</v>
      </c>
      <c r="L429" s="61">
        <v>20698537.328125</v>
      </c>
      <c r="M429" s="61">
        <v>18506.6236833566</v>
      </c>
    </row>
    <row r="430" spans="1:13">
      <c r="A430" s="61">
        <v>44601</v>
      </c>
      <c r="B430" s="61">
        <v>18165020500</v>
      </c>
      <c r="C430" s="61">
        <v>7190177</v>
      </c>
      <c r="D430" s="61">
        <v>355882</v>
      </c>
      <c r="E430" s="64" t="s">
        <v>383</v>
      </c>
      <c r="F430" s="64" t="str">
        <f t="shared" si="6"/>
        <v>Census Tract 205 Vermillion County</v>
      </c>
      <c r="G430" s="61" t="s">
        <v>155</v>
      </c>
      <c r="H430" s="61" t="s">
        <v>372</v>
      </c>
      <c r="I430" s="61">
        <v>2097</v>
      </c>
      <c r="J430" s="61">
        <v>143</v>
      </c>
      <c r="K430" s="64">
        <v>6.9</v>
      </c>
      <c r="L430" s="61">
        <v>12747526.9804688</v>
      </c>
      <c r="M430" s="61">
        <v>21519.612050681899</v>
      </c>
    </row>
    <row r="431" spans="1:13">
      <c r="A431" s="61">
        <v>57533</v>
      </c>
      <c r="B431" s="61">
        <v>18089020600</v>
      </c>
      <c r="C431" s="61">
        <v>1413080</v>
      </c>
      <c r="D431" s="61">
        <v>0</v>
      </c>
      <c r="E431" s="64" t="s">
        <v>384</v>
      </c>
      <c r="F431" s="64" t="str">
        <f t="shared" si="6"/>
        <v>Census Tract 206 Lake County</v>
      </c>
      <c r="G431" s="61" t="s">
        <v>155</v>
      </c>
      <c r="H431" s="61" t="s">
        <v>186</v>
      </c>
      <c r="I431" s="61">
        <v>948</v>
      </c>
      <c r="J431" s="61">
        <v>60</v>
      </c>
      <c r="K431" s="64">
        <v>56.2</v>
      </c>
      <c r="L431" s="61">
        <v>2530486.6796875</v>
      </c>
      <c r="M431" s="61">
        <v>7075.6122499556895</v>
      </c>
    </row>
    <row r="432" spans="1:13">
      <c r="A432" s="61">
        <v>57652</v>
      </c>
      <c r="B432" s="61">
        <v>18099020600</v>
      </c>
      <c r="C432" s="61">
        <v>13659682</v>
      </c>
      <c r="D432" s="61">
        <v>121489</v>
      </c>
      <c r="E432" s="64" t="s">
        <v>384</v>
      </c>
      <c r="F432" s="64" t="str">
        <f t="shared" si="6"/>
        <v>Census Tract 206 Marshall County</v>
      </c>
      <c r="G432" s="61" t="s">
        <v>155</v>
      </c>
      <c r="H432" s="61" t="s">
        <v>374</v>
      </c>
      <c r="I432" s="61">
        <v>2035</v>
      </c>
      <c r="J432" s="61">
        <v>127</v>
      </c>
      <c r="K432" s="64">
        <v>3.3</v>
      </c>
      <c r="L432" s="61">
        <v>24459286.886718798</v>
      </c>
      <c r="M432" s="61">
        <v>25427.071448567302</v>
      </c>
    </row>
    <row r="433" spans="1:13">
      <c r="A433" s="61">
        <v>57432</v>
      </c>
      <c r="B433" s="61">
        <v>18033020601</v>
      </c>
      <c r="C433" s="61">
        <v>31096261</v>
      </c>
      <c r="D433" s="61">
        <v>17100</v>
      </c>
      <c r="E433" s="64" t="s">
        <v>385</v>
      </c>
      <c r="F433" s="64" t="str">
        <f t="shared" si="6"/>
        <v>Census Tract 206.01 DeKalb County</v>
      </c>
      <c r="G433" s="61" t="s">
        <v>155</v>
      </c>
      <c r="H433" s="61" t="s">
        <v>370</v>
      </c>
      <c r="I433" s="61">
        <v>1377</v>
      </c>
      <c r="J433" s="61">
        <v>96</v>
      </c>
      <c r="K433" s="64">
        <v>8.6999999999999993</v>
      </c>
      <c r="L433" s="61">
        <v>55261141.519531302</v>
      </c>
      <c r="M433" s="61">
        <v>30460.419851580798</v>
      </c>
    </row>
    <row r="434" spans="1:13">
      <c r="A434" s="61">
        <v>57433</v>
      </c>
      <c r="B434" s="61">
        <v>18033020602</v>
      </c>
      <c r="C434" s="61">
        <v>31640391</v>
      </c>
      <c r="D434" s="61">
        <v>123088</v>
      </c>
      <c r="E434" s="64" t="s">
        <v>386</v>
      </c>
      <c r="F434" s="64" t="str">
        <f t="shared" si="6"/>
        <v>Census Tract 206.02 DeKalb County</v>
      </c>
      <c r="G434" s="61" t="s">
        <v>155</v>
      </c>
      <c r="H434" s="61" t="s">
        <v>370</v>
      </c>
      <c r="I434" s="61">
        <v>1702</v>
      </c>
      <c r="J434" s="61">
        <v>112</v>
      </c>
      <c r="K434" s="64">
        <v>5.5</v>
      </c>
      <c r="L434" s="61">
        <v>56417348.015625</v>
      </c>
      <c r="M434" s="61">
        <v>33945.619140893097</v>
      </c>
    </row>
    <row r="435" spans="1:13">
      <c r="A435" s="61">
        <v>57434</v>
      </c>
      <c r="B435" s="61">
        <v>18033020700</v>
      </c>
      <c r="C435" s="61">
        <v>105169847</v>
      </c>
      <c r="D435" s="61">
        <v>632172</v>
      </c>
      <c r="E435" s="64" t="s">
        <v>387</v>
      </c>
      <c r="F435" s="64" t="str">
        <f t="shared" si="6"/>
        <v>Census Tract 207 DeKalb County</v>
      </c>
      <c r="G435" s="61" t="s">
        <v>155</v>
      </c>
      <c r="H435" s="61" t="s">
        <v>370</v>
      </c>
      <c r="I435" s="61">
        <v>1464</v>
      </c>
      <c r="J435" s="61">
        <v>121</v>
      </c>
      <c r="K435" s="64">
        <v>5.5</v>
      </c>
      <c r="L435" s="61">
        <v>187622384.57031301</v>
      </c>
      <c r="M435" s="61">
        <v>61923.568813127204</v>
      </c>
    </row>
    <row r="436" spans="1:13">
      <c r="A436" s="61">
        <v>57534</v>
      </c>
      <c r="B436" s="61">
        <v>18089020700</v>
      </c>
      <c r="C436" s="61">
        <v>1980366</v>
      </c>
      <c r="D436" s="61">
        <v>0</v>
      </c>
      <c r="E436" s="64" t="s">
        <v>387</v>
      </c>
      <c r="F436" s="64" t="str">
        <f t="shared" si="6"/>
        <v>Census Tract 207 Lake County</v>
      </c>
      <c r="G436" s="61" t="s">
        <v>155</v>
      </c>
      <c r="H436" s="61" t="s">
        <v>186</v>
      </c>
      <c r="I436" s="61">
        <v>1756</v>
      </c>
      <c r="J436" s="61">
        <v>116</v>
      </c>
      <c r="K436" s="64">
        <v>20.399999999999999</v>
      </c>
      <c r="L436" s="61">
        <v>3545122.86328125</v>
      </c>
      <c r="M436" s="61">
        <v>7809.5379203057801</v>
      </c>
    </row>
    <row r="437" spans="1:13">
      <c r="A437" s="61">
        <v>57653</v>
      </c>
      <c r="B437" s="61">
        <v>18099020701</v>
      </c>
      <c r="C437" s="61">
        <v>117891202</v>
      </c>
      <c r="D437" s="61">
        <v>1040262</v>
      </c>
      <c r="E437" s="64" t="s">
        <v>388</v>
      </c>
      <c r="F437" s="64" t="str">
        <f t="shared" si="6"/>
        <v>Census Tract 207.01 Marshall County</v>
      </c>
      <c r="G437" s="61" t="s">
        <v>155</v>
      </c>
      <c r="H437" s="61" t="s">
        <v>374</v>
      </c>
      <c r="I437" s="61">
        <v>1287</v>
      </c>
      <c r="J437" s="61">
        <v>100</v>
      </c>
      <c r="K437" s="64">
        <v>1.2</v>
      </c>
      <c r="L437" s="61">
        <v>211056135.67578101</v>
      </c>
      <c r="M437" s="61">
        <v>79291.111037404597</v>
      </c>
    </row>
    <row r="438" spans="1:13">
      <c r="A438" s="61">
        <v>57654</v>
      </c>
      <c r="B438" s="61">
        <v>18099020702</v>
      </c>
      <c r="C438" s="61">
        <v>128517236</v>
      </c>
      <c r="D438" s="61">
        <v>120854</v>
      </c>
      <c r="E438" s="64" t="s">
        <v>389</v>
      </c>
      <c r="F438" s="64" t="str">
        <f t="shared" si="6"/>
        <v>Census Tract 207.02 Marshall County</v>
      </c>
      <c r="G438" s="61" t="s">
        <v>155</v>
      </c>
      <c r="H438" s="61" t="s">
        <v>374</v>
      </c>
      <c r="I438" s="61">
        <v>1109</v>
      </c>
      <c r="J438" s="61">
        <v>71</v>
      </c>
      <c r="K438" s="64">
        <v>6</v>
      </c>
      <c r="L438" s="61">
        <v>228294548.14453101</v>
      </c>
      <c r="M438" s="61">
        <v>60440.153129031503</v>
      </c>
    </row>
    <row r="439" spans="1:13">
      <c r="A439" s="61">
        <v>57435</v>
      </c>
      <c r="B439" s="61">
        <v>18033020800</v>
      </c>
      <c r="C439" s="61">
        <v>178115814</v>
      </c>
      <c r="D439" s="61">
        <v>309660</v>
      </c>
      <c r="E439" s="64" t="s">
        <v>390</v>
      </c>
      <c r="F439" s="64" t="str">
        <f t="shared" si="6"/>
        <v>Census Tract 208 DeKalb County</v>
      </c>
      <c r="G439" s="61" t="s">
        <v>155</v>
      </c>
      <c r="H439" s="61" t="s">
        <v>370</v>
      </c>
      <c r="I439" s="61">
        <v>1507</v>
      </c>
      <c r="J439" s="61">
        <v>106</v>
      </c>
      <c r="K439" s="64">
        <v>5.5</v>
      </c>
      <c r="L439" s="61">
        <v>316536013.08984399</v>
      </c>
      <c r="M439" s="61">
        <v>75205.864773277804</v>
      </c>
    </row>
    <row r="440" spans="1:13">
      <c r="A440" s="61">
        <v>57535</v>
      </c>
      <c r="B440" s="61">
        <v>18089020800</v>
      </c>
      <c r="C440" s="61">
        <v>3950585</v>
      </c>
      <c r="D440" s="61">
        <v>0</v>
      </c>
      <c r="E440" s="64" t="s">
        <v>390</v>
      </c>
      <c r="F440" s="64" t="str">
        <f t="shared" si="6"/>
        <v>Census Tract 208 Lake County</v>
      </c>
      <c r="G440" s="61" t="s">
        <v>155</v>
      </c>
      <c r="H440" s="61" t="s">
        <v>186</v>
      </c>
      <c r="I440" s="61">
        <v>1294</v>
      </c>
      <c r="J440" s="61">
        <v>133</v>
      </c>
      <c r="K440" s="64">
        <v>17.399999999999999</v>
      </c>
      <c r="L440" s="61">
        <v>7071098.52734375</v>
      </c>
      <c r="M440" s="61">
        <v>12166.726909794599</v>
      </c>
    </row>
    <row r="441" spans="1:13">
      <c r="A441" s="61">
        <v>57655</v>
      </c>
      <c r="B441" s="61">
        <v>18099020800</v>
      </c>
      <c r="C441" s="61">
        <v>276046839</v>
      </c>
      <c r="D441" s="61">
        <v>564821</v>
      </c>
      <c r="E441" s="64" t="s">
        <v>390</v>
      </c>
      <c r="F441" s="64" t="str">
        <f t="shared" si="6"/>
        <v>Census Tract 208 Marshall County</v>
      </c>
      <c r="G441" s="61" t="s">
        <v>155</v>
      </c>
      <c r="H441" s="61" t="s">
        <v>374</v>
      </c>
      <c r="I441" s="61">
        <v>1799</v>
      </c>
      <c r="J441" s="61">
        <v>114</v>
      </c>
      <c r="K441" s="64">
        <v>4.8</v>
      </c>
      <c r="L441" s="61">
        <v>489386744.46875</v>
      </c>
      <c r="M441" s="61">
        <v>95109.782586598201</v>
      </c>
    </row>
    <row r="442" spans="1:13">
      <c r="A442" s="61">
        <v>57536</v>
      </c>
      <c r="B442" s="61">
        <v>18089020900</v>
      </c>
      <c r="C442" s="61">
        <v>5503239</v>
      </c>
      <c r="D442" s="61">
        <v>24869</v>
      </c>
      <c r="E442" s="64" t="s">
        <v>391</v>
      </c>
      <c r="F442" s="64" t="str">
        <f t="shared" si="6"/>
        <v>Census Tract 209 Lake County</v>
      </c>
      <c r="G442" s="61" t="s">
        <v>155</v>
      </c>
      <c r="H442" s="61" t="s">
        <v>186</v>
      </c>
      <c r="I442" s="61">
        <v>1511</v>
      </c>
      <c r="J442" s="61">
        <v>122</v>
      </c>
      <c r="K442" s="64">
        <v>8.8000000000000007</v>
      </c>
      <c r="L442" s="61">
        <v>9890920.0234375</v>
      </c>
      <c r="M442" s="61">
        <v>15846.9008594024</v>
      </c>
    </row>
    <row r="443" spans="1:13">
      <c r="A443" s="61">
        <v>43927</v>
      </c>
      <c r="B443" s="62">
        <v>18003002100</v>
      </c>
      <c r="C443" s="63">
        <v>1194909</v>
      </c>
      <c r="D443" s="61">
        <v>0</v>
      </c>
      <c r="E443" s="64" t="s">
        <v>392</v>
      </c>
      <c r="F443" s="64" t="str">
        <f t="shared" si="6"/>
        <v>Census Tract 21 Allen County</v>
      </c>
      <c r="G443" s="61" t="s">
        <v>155</v>
      </c>
      <c r="H443" s="61" t="s">
        <v>156</v>
      </c>
      <c r="I443" s="61">
        <v>860</v>
      </c>
      <c r="J443" s="61">
        <v>73</v>
      </c>
      <c r="K443" s="64">
        <v>19.399999999999999</v>
      </c>
      <c r="L443" s="61">
        <v>2103962.6171875</v>
      </c>
      <c r="M443" s="61">
        <v>7229.55369050644</v>
      </c>
    </row>
    <row r="444" spans="1:13">
      <c r="A444" s="61">
        <v>44040</v>
      </c>
      <c r="B444" s="62">
        <v>18035002100</v>
      </c>
      <c r="C444" s="63">
        <v>12573018</v>
      </c>
      <c r="D444" s="61">
        <v>166312</v>
      </c>
      <c r="E444" s="64" t="s">
        <v>392</v>
      </c>
      <c r="F444" s="64" t="str">
        <f t="shared" si="6"/>
        <v>Census Tract 21 Delaware County</v>
      </c>
      <c r="G444" s="61" t="s">
        <v>155</v>
      </c>
      <c r="H444" s="61" t="s">
        <v>164</v>
      </c>
      <c r="I444" s="61">
        <v>1290</v>
      </c>
      <c r="J444" s="61">
        <v>88</v>
      </c>
      <c r="K444" s="64">
        <v>10.9</v>
      </c>
      <c r="L444" s="61">
        <v>21838953.9296875</v>
      </c>
      <c r="M444" s="61">
        <v>27052.635127428501</v>
      </c>
    </row>
    <row r="445" spans="1:13">
      <c r="A445" s="61">
        <v>57718</v>
      </c>
      <c r="B445" s="61">
        <v>18141002100</v>
      </c>
      <c r="C445" s="61">
        <v>1165382</v>
      </c>
      <c r="D445" s="61">
        <v>0</v>
      </c>
      <c r="E445" s="64" t="s">
        <v>392</v>
      </c>
      <c r="F445" s="64" t="str">
        <f t="shared" si="6"/>
        <v>Census Tract 21 St. Joseph County</v>
      </c>
      <c r="G445" s="61" t="s">
        <v>155</v>
      </c>
      <c r="H445" s="61" t="s">
        <v>160</v>
      </c>
      <c r="I445" s="61">
        <v>509</v>
      </c>
      <c r="J445" s="61">
        <v>90</v>
      </c>
      <c r="K445" s="64">
        <v>19.8</v>
      </c>
      <c r="L445" s="61">
        <v>2090788.45703125</v>
      </c>
      <c r="M445" s="61">
        <v>6731.1926738955899</v>
      </c>
    </row>
    <row r="446" spans="1:13">
      <c r="A446" s="61">
        <v>39165</v>
      </c>
      <c r="B446" s="62">
        <v>18163002100</v>
      </c>
      <c r="C446" s="63">
        <v>1746866</v>
      </c>
      <c r="D446" s="61">
        <v>0</v>
      </c>
      <c r="E446" s="64" t="s">
        <v>392</v>
      </c>
      <c r="F446" s="64" t="str">
        <f t="shared" si="6"/>
        <v>Census Tract 21 Vanderburgh County</v>
      </c>
      <c r="G446" s="61" t="s">
        <v>155</v>
      </c>
      <c r="H446" s="61" t="s">
        <v>162</v>
      </c>
      <c r="I446" s="61">
        <v>782</v>
      </c>
      <c r="J446" s="61">
        <v>77</v>
      </c>
      <c r="K446" s="64">
        <v>9.6</v>
      </c>
      <c r="L446" s="61">
        <v>2816311.6640625</v>
      </c>
      <c r="M446" s="61">
        <v>7821.1525431964001</v>
      </c>
    </row>
    <row r="447" spans="1:13">
      <c r="A447" s="61">
        <v>57464</v>
      </c>
      <c r="B447" s="61">
        <v>18039002101</v>
      </c>
      <c r="C447" s="61">
        <v>16277532</v>
      </c>
      <c r="D447" s="61">
        <v>22644</v>
      </c>
      <c r="E447" s="64" t="s">
        <v>393</v>
      </c>
      <c r="F447" s="64" t="str">
        <f t="shared" si="6"/>
        <v>Census Tract 21.01 Elkhart County</v>
      </c>
      <c r="G447" s="61" t="s">
        <v>155</v>
      </c>
      <c r="H447" s="61" t="s">
        <v>157</v>
      </c>
      <c r="I447" s="61">
        <v>1420</v>
      </c>
      <c r="J447" s="61">
        <v>98</v>
      </c>
      <c r="K447" s="64">
        <v>0</v>
      </c>
      <c r="L447" s="61">
        <v>29200537.683593798</v>
      </c>
      <c r="M447" s="61">
        <v>23968.651231891701</v>
      </c>
    </row>
    <row r="448" spans="1:13">
      <c r="A448" s="61">
        <v>57465</v>
      </c>
      <c r="B448" s="61">
        <v>18039002102</v>
      </c>
      <c r="C448" s="61">
        <v>4180608</v>
      </c>
      <c r="D448" s="61">
        <v>0</v>
      </c>
      <c r="E448" s="64" t="s">
        <v>394</v>
      </c>
      <c r="F448" s="64" t="str">
        <f t="shared" si="6"/>
        <v>Census Tract 21.02 Elkhart County</v>
      </c>
      <c r="G448" s="61" t="s">
        <v>155</v>
      </c>
      <c r="H448" s="61" t="s">
        <v>157</v>
      </c>
      <c r="I448" s="61">
        <v>1952</v>
      </c>
      <c r="J448" s="61">
        <v>179</v>
      </c>
      <c r="K448" s="64">
        <v>15.9</v>
      </c>
      <c r="L448" s="61">
        <v>7495294.125</v>
      </c>
      <c r="M448" s="61">
        <v>14625.268462042401</v>
      </c>
    </row>
    <row r="449" spans="1:13">
      <c r="A449" s="61">
        <v>57537</v>
      </c>
      <c r="B449" s="61">
        <v>18089021000</v>
      </c>
      <c r="C449" s="61">
        <v>5593645</v>
      </c>
      <c r="D449" s="61">
        <v>20933</v>
      </c>
      <c r="E449" s="64" t="s">
        <v>395</v>
      </c>
      <c r="F449" s="64" t="str">
        <f t="shared" si="6"/>
        <v>Census Tract 210 Lake County</v>
      </c>
      <c r="G449" s="61" t="s">
        <v>155</v>
      </c>
      <c r="H449" s="61" t="s">
        <v>186</v>
      </c>
      <c r="I449" s="61">
        <v>1827</v>
      </c>
      <c r="J449" s="61">
        <v>124</v>
      </c>
      <c r="K449" s="64">
        <v>1.4</v>
      </c>
      <c r="L449" s="61">
        <v>10049342.796875</v>
      </c>
      <c r="M449" s="61">
        <v>15731.530367867301</v>
      </c>
    </row>
    <row r="450" spans="1:13">
      <c r="A450" s="61">
        <v>44135</v>
      </c>
      <c r="B450" s="62">
        <v>18063210102</v>
      </c>
      <c r="C450" s="63">
        <v>47762862</v>
      </c>
      <c r="D450" s="61">
        <v>480260</v>
      </c>
      <c r="E450" s="64" t="s">
        <v>396</v>
      </c>
      <c r="F450" s="64" t="str">
        <f t="shared" ref="F450:F513" si="7">E450&amp;" "&amp;H450</f>
        <v>Census Tract 2101.02 Hendricks County</v>
      </c>
      <c r="G450" s="61" t="s">
        <v>155</v>
      </c>
      <c r="H450" s="61" t="s">
        <v>397</v>
      </c>
      <c r="I450" s="61">
        <v>7216</v>
      </c>
      <c r="J450" s="61">
        <v>474</v>
      </c>
      <c r="K450" s="64">
        <v>0.4</v>
      </c>
      <c r="L450" s="61">
        <v>81895773.136718795</v>
      </c>
      <c r="M450" s="61">
        <v>68235.460227785297</v>
      </c>
    </row>
    <row r="451" spans="1:13">
      <c r="A451" s="61">
        <v>44136</v>
      </c>
      <c r="B451" s="62">
        <v>18063210103</v>
      </c>
      <c r="C451" s="63">
        <v>23856947</v>
      </c>
      <c r="D451" s="61">
        <v>86101</v>
      </c>
      <c r="E451" s="64" t="s">
        <v>398</v>
      </c>
      <c r="F451" s="64" t="str">
        <f t="shared" si="7"/>
        <v>Census Tract 2101.03 Hendricks County</v>
      </c>
      <c r="G451" s="61" t="s">
        <v>155</v>
      </c>
      <c r="H451" s="61" t="s">
        <v>397</v>
      </c>
      <c r="I451" s="61">
        <v>1269</v>
      </c>
      <c r="J451" s="61">
        <v>60</v>
      </c>
      <c r="K451" s="64">
        <v>0</v>
      </c>
      <c r="L451" s="61">
        <v>40717917.2421875</v>
      </c>
      <c r="M451" s="61">
        <v>30772.096533092601</v>
      </c>
    </row>
    <row r="452" spans="1:13">
      <c r="A452" s="61">
        <v>44137</v>
      </c>
      <c r="B452" s="62">
        <v>18063210104</v>
      </c>
      <c r="C452" s="63">
        <v>41408250</v>
      </c>
      <c r="D452" s="61">
        <v>249573</v>
      </c>
      <c r="E452" s="64" t="s">
        <v>399</v>
      </c>
      <c r="F452" s="64" t="str">
        <f t="shared" si="7"/>
        <v>Census Tract 2101.04 Hendricks County</v>
      </c>
      <c r="G452" s="61" t="s">
        <v>155</v>
      </c>
      <c r="H452" s="61" t="s">
        <v>397</v>
      </c>
      <c r="I452" s="61">
        <v>2834</v>
      </c>
      <c r="J452" s="61">
        <v>129</v>
      </c>
      <c r="K452" s="64">
        <v>0.8</v>
      </c>
      <c r="L452" s="61">
        <v>70849761.191406295</v>
      </c>
      <c r="M452" s="61">
        <v>35623.954953615998</v>
      </c>
    </row>
    <row r="453" spans="1:13">
      <c r="A453" s="61">
        <v>44138</v>
      </c>
      <c r="B453" s="62">
        <v>18063210201</v>
      </c>
      <c r="C453" s="63">
        <v>4238437</v>
      </c>
      <c r="D453" s="61">
        <v>24447</v>
      </c>
      <c r="E453" s="64" t="s">
        <v>400</v>
      </c>
      <c r="F453" s="64" t="str">
        <f t="shared" si="7"/>
        <v>Census Tract 2102.01 Hendricks County</v>
      </c>
      <c r="G453" s="61" t="s">
        <v>155</v>
      </c>
      <c r="H453" s="61" t="s">
        <v>397</v>
      </c>
      <c r="I453" s="61">
        <v>1542</v>
      </c>
      <c r="J453" s="61">
        <v>165</v>
      </c>
      <c r="K453" s="64">
        <v>2</v>
      </c>
      <c r="L453" s="61">
        <v>7241611.4296875</v>
      </c>
      <c r="M453" s="61">
        <v>13272.222918060501</v>
      </c>
    </row>
    <row r="454" spans="1:13">
      <c r="A454" s="61">
        <v>44139</v>
      </c>
      <c r="B454" s="62">
        <v>18063210202</v>
      </c>
      <c r="C454" s="63">
        <v>9183839</v>
      </c>
      <c r="D454" s="61">
        <v>122106</v>
      </c>
      <c r="E454" s="64" t="s">
        <v>401</v>
      </c>
      <c r="F454" s="64" t="str">
        <f t="shared" si="7"/>
        <v>Census Tract 2102.02 Hendricks County</v>
      </c>
      <c r="G454" s="61" t="s">
        <v>155</v>
      </c>
      <c r="H454" s="61" t="s">
        <v>397</v>
      </c>
      <c r="I454" s="61">
        <v>3277</v>
      </c>
      <c r="J454" s="61">
        <v>221</v>
      </c>
      <c r="K454" s="64">
        <v>3.5</v>
      </c>
      <c r="L454" s="61">
        <v>15798315.15625</v>
      </c>
      <c r="M454" s="61">
        <v>22349.316137092399</v>
      </c>
    </row>
    <row r="455" spans="1:13">
      <c r="A455" s="61">
        <v>44140</v>
      </c>
      <c r="B455" s="62">
        <v>18063210300</v>
      </c>
      <c r="C455" s="63">
        <v>80588060</v>
      </c>
      <c r="D455" s="61">
        <v>34173</v>
      </c>
      <c r="E455" s="64" t="s">
        <v>402</v>
      </c>
      <c r="F455" s="64" t="str">
        <f t="shared" si="7"/>
        <v>Census Tract 2103 Hendricks County</v>
      </c>
      <c r="G455" s="61" t="s">
        <v>155</v>
      </c>
      <c r="H455" s="61" t="s">
        <v>397</v>
      </c>
      <c r="I455" s="61">
        <v>2602</v>
      </c>
      <c r="J455" s="61">
        <v>145</v>
      </c>
      <c r="K455" s="64">
        <v>1.3</v>
      </c>
      <c r="L455" s="61">
        <v>137011955.44140601</v>
      </c>
      <c r="M455" s="61">
        <v>53567.118516226103</v>
      </c>
    </row>
    <row r="456" spans="1:13">
      <c r="A456" s="61">
        <v>44141</v>
      </c>
      <c r="B456" s="62">
        <v>18063210400</v>
      </c>
      <c r="C456" s="63">
        <v>271860211</v>
      </c>
      <c r="D456" s="61">
        <v>536114</v>
      </c>
      <c r="E456" s="64" t="s">
        <v>403</v>
      </c>
      <c r="F456" s="64" t="str">
        <f t="shared" si="7"/>
        <v>Census Tract 2104 Hendricks County</v>
      </c>
      <c r="G456" s="61" t="s">
        <v>155</v>
      </c>
      <c r="H456" s="61" t="s">
        <v>397</v>
      </c>
      <c r="I456" s="61">
        <v>1897</v>
      </c>
      <c r="J456" s="61">
        <v>94</v>
      </c>
      <c r="K456" s="64">
        <v>0.7</v>
      </c>
      <c r="L456" s="61">
        <v>462540455.28906298</v>
      </c>
      <c r="M456" s="61">
        <v>102010.173177872</v>
      </c>
    </row>
    <row r="457" spans="1:13">
      <c r="A457" s="61">
        <v>44142</v>
      </c>
      <c r="B457" s="62">
        <v>18063210501</v>
      </c>
      <c r="C457" s="63">
        <v>69561652</v>
      </c>
      <c r="D457" s="61">
        <v>284152</v>
      </c>
      <c r="E457" s="64" t="s">
        <v>404</v>
      </c>
      <c r="F457" s="64" t="str">
        <f t="shared" si="7"/>
        <v>Census Tract 2105.01 Hendricks County</v>
      </c>
      <c r="G457" s="61" t="s">
        <v>155</v>
      </c>
      <c r="H457" s="61" t="s">
        <v>397</v>
      </c>
      <c r="I457" s="61">
        <v>2478</v>
      </c>
      <c r="J457" s="61">
        <v>165</v>
      </c>
      <c r="K457" s="64">
        <v>4.0999999999999996</v>
      </c>
      <c r="L457" s="61">
        <v>118453149.40625</v>
      </c>
      <c r="M457" s="61">
        <v>48676.184521315103</v>
      </c>
    </row>
    <row r="458" spans="1:13">
      <c r="A458" s="61">
        <v>44143</v>
      </c>
      <c r="B458" s="62">
        <v>18063210502</v>
      </c>
      <c r="C458" s="63">
        <v>49663379</v>
      </c>
      <c r="D458" s="61">
        <v>310100</v>
      </c>
      <c r="E458" s="64" t="s">
        <v>405</v>
      </c>
      <c r="F458" s="64" t="str">
        <f t="shared" si="7"/>
        <v>Census Tract 2105.02 Hendricks County</v>
      </c>
      <c r="G458" s="61" t="s">
        <v>155</v>
      </c>
      <c r="H458" s="61" t="s">
        <v>397</v>
      </c>
      <c r="I458" s="61">
        <v>2151</v>
      </c>
      <c r="J458" s="61">
        <v>183</v>
      </c>
      <c r="K458" s="64">
        <v>3.4</v>
      </c>
      <c r="L458" s="61">
        <v>84618491.925781295</v>
      </c>
      <c r="M458" s="61">
        <v>39974.630806251902</v>
      </c>
    </row>
    <row r="459" spans="1:13">
      <c r="A459" s="61">
        <v>44144</v>
      </c>
      <c r="B459" s="62">
        <v>18063210603</v>
      </c>
      <c r="C459" s="63">
        <v>26147306</v>
      </c>
      <c r="D459" s="61">
        <v>291163</v>
      </c>
      <c r="E459" s="64" t="s">
        <v>406</v>
      </c>
      <c r="F459" s="64" t="str">
        <f t="shared" si="7"/>
        <v>Census Tract 2106.03 Hendricks County</v>
      </c>
      <c r="G459" s="61" t="s">
        <v>155</v>
      </c>
      <c r="H459" s="61" t="s">
        <v>397</v>
      </c>
      <c r="I459" s="61">
        <v>3491</v>
      </c>
      <c r="J459" s="61">
        <v>195</v>
      </c>
      <c r="K459" s="64">
        <v>1.9</v>
      </c>
      <c r="L459" s="61">
        <v>44821194.2421875</v>
      </c>
      <c r="M459" s="61">
        <v>27663.3920636246</v>
      </c>
    </row>
    <row r="460" spans="1:13">
      <c r="A460" s="61">
        <v>44145</v>
      </c>
      <c r="B460" s="62">
        <v>18063210604</v>
      </c>
      <c r="C460" s="63">
        <v>18883806</v>
      </c>
      <c r="D460" s="61">
        <v>147354</v>
      </c>
      <c r="E460" s="64" t="s">
        <v>407</v>
      </c>
      <c r="F460" s="64" t="str">
        <f t="shared" si="7"/>
        <v>Census Tract 2106.04 Hendricks County</v>
      </c>
      <c r="G460" s="61" t="s">
        <v>155</v>
      </c>
      <c r="H460" s="61" t="s">
        <v>397</v>
      </c>
      <c r="I460" s="61">
        <v>5639</v>
      </c>
      <c r="J460" s="61">
        <v>325</v>
      </c>
      <c r="K460" s="64">
        <v>0.3</v>
      </c>
      <c r="L460" s="61">
        <v>32264668.761718798</v>
      </c>
      <c r="M460" s="61">
        <v>22807.2840437048</v>
      </c>
    </row>
    <row r="461" spans="1:13">
      <c r="A461" s="61">
        <v>44146</v>
      </c>
      <c r="B461" s="62">
        <v>18063210605</v>
      </c>
      <c r="C461" s="63">
        <v>25802035</v>
      </c>
      <c r="D461" s="61">
        <v>322430</v>
      </c>
      <c r="E461" s="64" t="s">
        <v>408</v>
      </c>
      <c r="F461" s="64" t="str">
        <f t="shared" si="7"/>
        <v>Census Tract 2106.05 Hendricks County</v>
      </c>
      <c r="G461" s="61" t="s">
        <v>155</v>
      </c>
      <c r="H461" s="61" t="s">
        <v>397</v>
      </c>
      <c r="I461" s="61">
        <v>3799</v>
      </c>
      <c r="J461" s="61">
        <v>219</v>
      </c>
      <c r="K461" s="64">
        <v>4.0999999999999996</v>
      </c>
      <c r="L461" s="61">
        <v>44234697.582031302</v>
      </c>
      <c r="M461" s="61">
        <v>31215.2353566942</v>
      </c>
    </row>
    <row r="462" spans="1:13">
      <c r="A462" s="61">
        <v>44147</v>
      </c>
      <c r="B462" s="62">
        <v>18063210606</v>
      </c>
      <c r="C462" s="63">
        <v>25656389</v>
      </c>
      <c r="D462" s="61">
        <v>98467</v>
      </c>
      <c r="E462" s="64" t="s">
        <v>409</v>
      </c>
      <c r="F462" s="64" t="str">
        <f t="shared" si="7"/>
        <v>Census Tract 2106.06 Hendricks County</v>
      </c>
      <c r="G462" s="61" t="s">
        <v>155</v>
      </c>
      <c r="H462" s="61" t="s">
        <v>397</v>
      </c>
      <c r="I462" s="61">
        <v>4665</v>
      </c>
      <c r="J462" s="61">
        <v>247</v>
      </c>
      <c r="K462" s="64">
        <v>0.9</v>
      </c>
      <c r="L462" s="61">
        <v>43616125.09375</v>
      </c>
      <c r="M462" s="61">
        <v>28998.288449849599</v>
      </c>
    </row>
    <row r="463" spans="1:13">
      <c r="A463" s="61">
        <v>44148</v>
      </c>
      <c r="B463" s="62">
        <v>18063210607</v>
      </c>
      <c r="C463" s="63">
        <v>21199109</v>
      </c>
      <c r="D463" s="61">
        <v>33729</v>
      </c>
      <c r="E463" s="64" t="s">
        <v>410</v>
      </c>
      <c r="F463" s="64" t="str">
        <f t="shared" si="7"/>
        <v>Census Tract 2106.07 Hendricks County</v>
      </c>
      <c r="G463" s="61" t="s">
        <v>155</v>
      </c>
      <c r="H463" s="61" t="s">
        <v>397</v>
      </c>
      <c r="I463" s="61">
        <v>2145</v>
      </c>
      <c r="J463" s="61">
        <v>210</v>
      </c>
      <c r="K463" s="64">
        <v>5.6</v>
      </c>
      <c r="L463" s="61">
        <v>35918092.9765625</v>
      </c>
      <c r="M463" s="61">
        <v>30732.788107991601</v>
      </c>
    </row>
    <row r="464" spans="1:13">
      <c r="A464" s="61">
        <v>44149</v>
      </c>
      <c r="B464" s="62">
        <v>18063210608</v>
      </c>
      <c r="C464" s="63">
        <v>25923909</v>
      </c>
      <c r="D464" s="61">
        <v>137791</v>
      </c>
      <c r="E464" s="64" t="s">
        <v>411</v>
      </c>
      <c r="F464" s="64" t="str">
        <f t="shared" si="7"/>
        <v>Census Tract 2106.08 Hendricks County</v>
      </c>
      <c r="G464" s="61" t="s">
        <v>155</v>
      </c>
      <c r="H464" s="61" t="s">
        <v>397</v>
      </c>
      <c r="I464" s="61">
        <v>1361</v>
      </c>
      <c r="J464" s="61">
        <v>151</v>
      </c>
      <c r="K464" s="64">
        <v>3.2</v>
      </c>
      <c r="L464" s="61">
        <v>44026535.832031302</v>
      </c>
      <c r="M464" s="61">
        <v>28582.4525871281</v>
      </c>
    </row>
    <row r="465" spans="1:13">
      <c r="A465" s="61">
        <v>44150</v>
      </c>
      <c r="B465" s="62">
        <v>18063210700</v>
      </c>
      <c r="C465" s="63">
        <v>35922621</v>
      </c>
      <c r="D465" s="61">
        <v>551802</v>
      </c>
      <c r="E465" s="64" t="s">
        <v>412</v>
      </c>
      <c r="F465" s="64" t="str">
        <f t="shared" si="7"/>
        <v>Census Tract 2107 Hendricks County</v>
      </c>
      <c r="G465" s="61" t="s">
        <v>155</v>
      </c>
      <c r="H465" s="61" t="s">
        <v>397</v>
      </c>
      <c r="I465" s="61">
        <v>3964</v>
      </c>
      <c r="J465" s="61">
        <v>193</v>
      </c>
      <c r="K465" s="64">
        <v>2</v>
      </c>
      <c r="L465" s="61">
        <v>61629421.484375</v>
      </c>
      <c r="M465" s="61">
        <v>36255.793627959501</v>
      </c>
    </row>
    <row r="466" spans="1:13">
      <c r="A466" s="61">
        <v>44151</v>
      </c>
      <c r="B466" s="62">
        <v>18063210801</v>
      </c>
      <c r="C466" s="63">
        <v>3125869</v>
      </c>
      <c r="D466" s="61">
        <v>5110</v>
      </c>
      <c r="E466" s="64" t="s">
        <v>413</v>
      </c>
      <c r="F466" s="64" t="str">
        <f t="shared" si="7"/>
        <v>Census Tract 2108.01 Hendricks County</v>
      </c>
      <c r="G466" s="61" t="s">
        <v>155</v>
      </c>
      <c r="H466" s="61" t="s">
        <v>397</v>
      </c>
      <c r="I466" s="61">
        <v>1514</v>
      </c>
      <c r="J466" s="61">
        <v>124</v>
      </c>
      <c r="K466" s="64">
        <v>2</v>
      </c>
      <c r="L466" s="61">
        <v>5294107.30859375</v>
      </c>
      <c r="M466" s="61">
        <v>11743.400182724899</v>
      </c>
    </row>
    <row r="467" spans="1:13">
      <c r="A467" s="61">
        <v>44152</v>
      </c>
      <c r="B467" s="62">
        <v>18063210802</v>
      </c>
      <c r="C467" s="63">
        <v>4873359</v>
      </c>
      <c r="D467" s="61">
        <v>0</v>
      </c>
      <c r="E467" s="64" t="s">
        <v>414</v>
      </c>
      <c r="F467" s="64" t="str">
        <f t="shared" si="7"/>
        <v>Census Tract 2108.02 Hendricks County</v>
      </c>
      <c r="G467" s="61" t="s">
        <v>155</v>
      </c>
      <c r="H467" s="61" t="s">
        <v>397</v>
      </c>
      <c r="I467" s="61">
        <v>1901</v>
      </c>
      <c r="J467" s="61">
        <v>161</v>
      </c>
      <c r="K467" s="64">
        <v>3.5</v>
      </c>
      <c r="L467" s="61">
        <v>8244457.3984375</v>
      </c>
      <c r="M467" s="61">
        <v>15328.2949679095</v>
      </c>
    </row>
    <row r="468" spans="1:13">
      <c r="A468" s="61">
        <v>44153</v>
      </c>
      <c r="B468" s="62">
        <v>18063210900</v>
      </c>
      <c r="C468" s="63">
        <v>4065193</v>
      </c>
      <c r="D468" s="61">
        <v>46988</v>
      </c>
      <c r="E468" s="64" t="s">
        <v>415</v>
      </c>
      <c r="F468" s="64" t="str">
        <f t="shared" si="7"/>
        <v>Census Tract 2109 Hendricks County</v>
      </c>
      <c r="G468" s="61" t="s">
        <v>155</v>
      </c>
      <c r="H468" s="61" t="s">
        <v>397</v>
      </c>
      <c r="I468" s="61">
        <v>1622</v>
      </c>
      <c r="J468" s="61">
        <v>137</v>
      </c>
      <c r="K468" s="64">
        <v>7.5</v>
      </c>
      <c r="L468" s="61">
        <v>6957203.9140625</v>
      </c>
      <c r="M468" s="61">
        <v>12774.600435177001</v>
      </c>
    </row>
    <row r="469" spans="1:13">
      <c r="A469" s="61">
        <v>57538</v>
      </c>
      <c r="B469" s="61">
        <v>18089021100</v>
      </c>
      <c r="C469" s="61">
        <v>3093925</v>
      </c>
      <c r="D469" s="61">
        <v>59579</v>
      </c>
      <c r="E469" s="64" t="s">
        <v>416</v>
      </c>
      <c r="F469" s="64" t="str">
        <f t="shared" si="7"/>
        <v>Census Tract 211 Lake County</v>
      </c>
      <c r="G469" s="61" t="s">
        <v>155</v>
      </c>
      <c r="H469" s="61" t="s">
        <v>186</v>
      </c>
      <c r="I469" s="61">
        <v>1171</v>
      </c>
      <c r="J469" s="61">
        <v>75</v>
      </c>
      <c r="K469" s="64">
        <v>7.5</v>
      </c>
      <c r="L469" s="61">
        <v>5639927.390625</v>
      </c>
      <c r="M469" s="61">
        <v>13862.3762082174</v>
      </c>
    </row>
    <row r="470" spans="1:13">
      <c r="A470" s="61">
        <v>44154</v>
      </c>
      <c r="B470" s="62">
        <v>18063211000</v>
      </c>
      <c r="C470" s="63">
        <v>127565840</v>
      </c>
      <c r="D470" s="61">
        <v>527621</v>
      </c>
      <c r="E470" s="64" t="s">
        <v>417</v>
      </c>
      <c r="F470" s="64" t="str">
        <f t="shared" si="7"/>
        <v>Census Tract 2110 Hendricks County</v>
      </c>
      <c r="G470" s="61" t="s">
        <v>155</v>
      </c>
      <c r="H470" s="61" t="s">
        <v>397</v>
      </c>
      <c r="I470" s="61">
        <v>2295</v>
      </c>
      <c r="J470" s="61">
        <v>147</v>
      </c>
      <c r="K470" s="64">
        <v>2.9</v>
      </c>
      <c r="L470" s="61">
        <v>216414490.00781301</v>
      </c>
      <c r="M470" s="61">
        <v>61347.889621755501</v>
      </c>
    </row>
    <row r="471" spans="1:13">
      <c r="A471" s="61">
        <v>44155</v>
      </c>
      <c r="B471" s="62">
        <v>18063211100</v>
      </c>
      <c r="C471" s="63">
        <v>136560317</v>
      </c>
      <c r="D471" s="61">
        <v>591315</v>
      </c>
      <c r="E471" s="64" t="s">
        <v>418</v>
      </c>
      <c r="F471" s="64" t="str">
        <f t="shared" si="7"/>
        <v>Census Tract 2111 Hendricks County</v>
      </c>
      <c r="G471" s="61" t="s">
        <v>155</v>
      </c>
      <c r="H471" s="61" t="s">
        <v>397</v>
      </c>
      <c r="I471" s="61">
        <v>1353</v>
      </c>
      <c r="J471" s="61">
        <v>80</v>
      </c>
      <c r="K471" s="64">
        <v>1.7</v>
      </c>
      <c r="L471" s="61">
        <v>231746811.18359399</v>
      </c>
      <c r="M471" s="61">
        <v>69150.715167511793</v>
      </c>
    </row>
    <row r="472" spans="1:13">
      <c r="A472" s="61">
        <v>57539</v>
      </c>
      <c r="B472" s="61">
        <v>18089021300</v>
      </c>
      <c r="C472" s="61">
        <v>2589375</v>
      </c>
      <c r="D472" s="61">
        <v>0</v>
      </c>
      <c r="E472" s="64" t="s">
        <v>419</v>
      </c>
      <c r="F472" s="64" t="str">
        <f t="shared" si="7"/>
        <v>Census Tract 213 Lake County</v>
      </c>
      <c r="G472" s="61" t="s">
        <v>155</v>
      </c>
      <c r="H472" s="61" t="s">
        <v>186</v>
      </c>
      <c r="I472" s="61">
        <v>1377</v>
      </c>
      <c r="J472" s="61">
        <v>112</v>
      </c>
      <c r="K472" s="64">
        <v>6.4</v>
      </c>
      <c r="L472" s="61">
        <v>4632572.640625</v>
      </c>
      <c r="M472" s="61">
        <v>8677.96809292129</v>
      </c>
    </row>
    <row r="473" spans="1:13">
      <c r="A473" s="61">
        <v>57540</v>
      </c>
      <c r="B473" s="61">
        <v>18089021400</v>
      </c>
      <c r="C473" s="61">
        <v>1933259</v>
      </c>
      <c r="D473" s="61">
        <v>0</v>
      </c>
      <c r="E473" s="64" t="s">
        <v>420</v>
      </c>
      <c r="F473" s="64" t="str">
        <f t="shared" si="7"/>
        <v>Census Tract 214 Lake County</v>
      </c>
      <c r="G473" s="61" t="s">
        <v>155</v>
      </c>
      <c r="H473" s="61" t="s">
        <v>186</v>
      </c>
      <c r="I473" s="61">
        <v>1655</v>
      </c>
      <c r="J473" s="61">
        <v>158</v>
      </c>
      <c r="K473" s="64">
        <v>12.1</v>
      </c>
      <c r="L473" s="61">
        <v>3459341.09765625</v>
      </c>
      <c r="M473" s="61">
        <v>8768.9021010804609</v>
      </c>
    </row>
    <row r="474" spans="1:13">
      <c r="A474" s="61">
        <v>57541</v>
      </c>
      <c r="B474" s="61">
        <v>18089021500</v>
      </c>
      <c r="C474" s="61">
        <v>1268752</v>
      </c>
      <c r="D474" s="61">
        <v>0</v>
      </c>
      <c r="E474" s="64" t="s">
        <v>421</v>
      </c>
      <c r="F474" s="64" t="str">
        <f t="shared" si="7"/>
        <v>Census Tract 215 Lake County</v>
      </c>
      <c r="G474" s="61" t="s">
        <v>155</v>
      </c>
      <c r="H474" s="61" t="s">
        <v>186</v>
      </c>
      <c r="I474" s="61">
        <v>995</v>
      </c>
      <c r="J474" s="61">
        <v>56</v>
      </c>
      <c r="K474" s="64">
        <v>4.4000000000000004</v>
      </c>
      <c r="L474" s="61">
        <v>2269858.4921875</v>
      </c>
      <c r="M474" s="61">
        <v>9084.8886252816592</v>
      </c>
    </row>
    <row r="475" spans="1:13">
      <c r="A475" s="61">
        <v>57542</v>
      </c>
      <c r="B475" s="61">
        <v>18089021600</v>
      </c>
      <c r="C475" s="61">
        <v>1431504</v>
      </c>
      <c r="D475" s="61">
        <v>0</v>
      </c>
      <c r="E475" s="64" t="s">
        <v>422</v>
      </c>
      <c r="F475" s="64" t="str">
        <f t="shared" si="7"/>
        <v>Census Tract 216 Lake County</v>
      </c>
      <c r="G475" s="61" t="s">
        <v>155</v>
      </c>
      <c r="H475" s="61" t="s">
        <v>186</v>
      </c>
      <c r="I475" s="61">
        <v>1101</v>
      </c>
      <c r="J475" s="61">
        <v>101</v>
      </c>
      <c r="K475" s="64">
        <v>3.3</v>
      </c>
      <c r="L475" s="61">
        <v>2560416.78515625</v>
      </c>
      <c r="M475" s="61">
        <v>7490.9913590907399</v>
      </c>
    </row>
    <row r="476" spans="1:13">
      <c r="A476" s="61">
        <v>57543</v>
      </c>
      <c r="B476" s="61">
        <v>18089021700</v>
      </c>
      <c r="C476" s="61">
        <v>2026248</v>
      </c>
      <c r="D476" s="61">
        <v>0</v>
      </c>
      <c r="E476" s="64" t="s">
        <v>423</v>
      </c>
      <c r="F476" s="64" t="str">
        <f t="shared" si="7"/>
        <v>Census Tract 217 Lake County</v>
      </c>
      <c r="G476" s="61" t="s">
        <v>155</v>
      </c>
      <c r="H476" s="61" t="s">
        <v>186</v>
      </c>
      <c r="I476" s="61">
        <v>1734</v>
      </c>
      <c r="J476" s="61">
        <v>110</v>
      </c>
      <c r="K476" s="64">
        <v>8</v>
      </c>
      <c r="L476" s="61">
        <v>3623898.5078125</v>
      </c>
      <c r="M476" s="61">
        <v>9478.6268872758192</v>
      </c>
    </row>
    <row r="477" spans="1:13">
      <c r="A477" s="61">
        <v>57544</v>
      </c>
      <c r="B477" s="61">
        <v>18089021800</v>
      </c>
      <c r="C477" s="61">
        <v>2004779</v>
      </c>
      <c r="D477" s="61">
        <v>0</v>
      </c>
      <c r="E477" s="64" t="s">
        <v>424</v>
      </c>
      <c r="F477" s="64" t="str">
        <f t="shared" si="7"/>
        <v>Census Tract 218 Lake County</v>
      </c>
      <c r="G477" s="61" t="s">
        <v>155</v>
      </c>
      <c r="H477" s="61" t="s">
        <v>186</v>
      </c>
      <c r="I477" s="61">
        <v>1410</v>
      </c>
      <c r="J477" s="61">
        <v>90</v>
      </c>
      <c r="K477" s="64">
        <v>10.8</v>
      </c>
      <c r="L477" s="61">
        <v>3585136.0859375</v>
      </c>
      <c r="M477" s="61">
        <v>9292.0869152059804</v>
      </c>
    </row>
    <row r="478" spans="1:13">
      <c r="A478" s="61">
        <v>57545</v>
      </c>
      <c r="B478" s="61">
        <v>18089021900</v>
      </c>
      <c r="C478" s="61">
        <v>1865065</v>
      </c>
      <c r="D478" s="61">
        <v>0</v>
      </c>
      <c r="E478" s="64" t="s">
        <v>425</v>
      </c>
      <c r="F478" s="64" t="str">
        <f t="shared" si="7"/>
        <v>Census Tract 219 Lake County</v>
      </c>
      <c r="G478" s="61" t="s">
        <v>155</v>
      </c>
      <c r="H478" s="61" t="s">
        <v>186</v>
      </c>
      <c r="I478" s="61">
        <v>1768</v>
      </c>
      <c r="J478" s="61">
        <v>104</v>
      </c>
      <c r="K478" s="64">
        <v>7.5</v>
      </c>
      <c r="L478" s="61">
        <v>3337250.50390625</v>
      </c>
      <c r="M478" s="61">
        <v>7412.1532693316503</v>
      </c>
    </row>
    <row r="479" spans="1:13">
      <c r="A479" s="61">
        <v>43928</v>
      </c>
      <c r="B479" s="62">
        <v>18003002200</v>
      </c>
      <c r="C479" s="63">
        <v>7441090</v>
      </c>
      <c r="D479" s="61">
        <v>0</v>
      </c>
      <c r="E479" s="64" t="s">
        <v>426</v>
      </c>
      <c r="F479" s="64" t="str">
        <f t="shared" si="7"/>
        <v>Census Tract 22 Allen County</v>
      </c>
      <c r="G479" s="61" t="s">
        <v>155</v>
      </c>
      <c r="H479" s="61" t="s">
        <v>156</v>
      </c>
      <c r="I479" s="61">
        <v>1808</v>
      </c>
      <c r="J479" s="61">
        <v>125</v>
      </c>
      <c r="K479" s="64">
        <v>5.4</v>
      </c>
      <c r="L479" s="61">
        <v>13099909.1484375</v>
      </c>
      <c r="M479" s="61">
        <v>14518.206970564701</v>
      </c>
    </row>
    <row r="480" spans="1:13">
      <c r="A480" s="61">
        <v>44041</v>
      </c>
      <c r="B480" s="62">
        <v>18035002200</v>
      </c>
      <c r="C480" s="63">
        <v>163480637</v>
      </c>
      <c r="D480" s="61">
        <v>5365584</v>
      </c>
      <c r="E480" s="64" t="s">
        <v>426</v>
      </c>
      <c r="F480" s="64" t="str">
        <f t="shared" si="7"/>
        <v>Census Tract 22 Delaware County</v>
      </c>
      <c r="G480" s="61" t="s">
        <v>155</v>
      </c>
      <c r="H480" s="61" t="s">
        <v>164</v>
      </c>
      <c r="I480" s="61">
        <v>2508</v>
      </c>
      <c r="J480" s="61">
        <v>198</v>
      </c>
      <c r="K480" s="64">
        <v>3</v>
      </c>
      <c r="L480" s="61">
        <v>289374642.27343798</v>
      </c>
      <c r="M480" s="61">
        <v>71203.929698522305</v>
      </c>
    </row>
    <row r="481" spans="1:13">
      <c r="A481" s="61">
        <v>57466</v>
      </c>
      <c r="B481" s="61">
        <v>18039002200</v>
      </c>
      <c r="C481" s="61">
        <v>18977486</v>
      </c>
      <c r="D481" s="61">
        <v>0</v>
      </c>
      <c r="E481" s="64" t="s">
        <v>426</v>
      </c>
      <c r="F481" s="64" t="str">
        <f t="shared" si="7"/>
        <v>Census Tract 22 Elkhart County</v>
      </c>
      <c r="G481" s="61" t="s">
        <v>155</v>
      </c>
      <c r="H481" s="61" t="s">
        <v>157</v>
      </c>
      <c r="I481" s="61">
        <v>3073</v>
      </c>
      <c r="J481" s="61">
        <v>179</v>
      </c>
      <c r="K481" s="64">
        <v>7.3</v>
      </c>
      <c r="L481" s="61">
        <v>34002369.953125</v>
      </c>
      <c r="M481" s="61">
        <v>27367.6065097592</v>
      </c>
    </row>
    <row r="482" spans="1:13">
      <c r="A482" s="61">
        <v>57719</v>
      </c>
      <c r="B482" s="61">
        <v>18141002200</v>
      </c>
      <c r="C482" s="61">
        <v>1386227</v>
      </c>
      <c r="D482" s="61">
        <v>0</v>
      </c>
      <c r="E482" s="64" t="s">
        <v>426</v>
      </c>
      <c r="F482" s="64" t="str">
        <f t="shared" si="7"/>
        <v>Census Tract 22 St. Joseph County</v>
      </c>
      <c r="G482" s="61" t="s">
        <v>155</v>
      </c>
      <c r="H482" s="61" t="s">
        <v>160</v>
      </c>
      <c r="I482" s="61">
        <v>839</v>
      </c>
      <c r="J482" s="61">
        <v>80</v>
      </c>
      <c r="K482" s="64">
        <v>9.9</v>
      </c>
      <c r="L482" s="61">
        <v>2486294.76953125</v>
      </c>
      <c r="M482" s="61">
        <v>7899.9986703139402</v>
      </c>
    </row>
    <row r="483" spans="1:13">
      <c r="A483" s="61">
        <v>57546</v>
      </c>
      <c r="B483" s="61">
        <v>18089022000</v>
      </c>
      <c r="C483" s="61">
        <v>2770688</v>
      </c>
      <c r="D483" s="61">
        <v>0</v>
      </c>
      <c r="E483" s="64" t="s">
        <v>427</v>
      </c>
      <c r="F483" s="64" t="str">
        <f t="shared" si="7"/>
        <v>Census Tract 220 Lake County</v>
      </c>
      <c r="G483" s="61" t="s">
        <v>155</v>
      </c>
      <c r="H483" s="61" t="s">
        <v>186</v>
      </c>
      <c r="I483" s="61">
        <v>1828</v>
      </c>
      <c r="J483" s="61">
        <v>122</v>
      </c>
      <c r="K483" s="64">
        <v>9</v>
      </c>
      <c r="L483" s="61">
        <v>4955713.91015625</v>
      </c>
      <c r="M483" s="61">
        <v>9127.3944727817106</v>
      </c>
    </row>
    <row r="484" spans="1:13">
      <c r="A484" s="61">
        <v>43929</v>
      </c>
      <c r="B484" s="62">
        <v>18003002300</v>
      </c>
      <c r="C484" s="63">
        <v>2660837</v>
      </c>
      <c r="D484" s="61">
        <v>0</v>
      </c>
      <c r="E484" s="64" t="s">
        <v>428</v>
      </c>
      <c r="F484" s="64" t="str">
        <f t="shared" si="7"/>
        <v>Census Tract 23 Allen County</v>
      </c>
      <c r="G484" s="61" t="s">
        <v>155</v>
      </c>
      <c r="H484" s="61" t="s">
        <v>156</v>
      </c>
      <c r="I484" s="61">
        <v>1871</v>
      </c>
      <c r="J484" s="61">
        <v>143</v>
      </c>
      <c r="K484" s="64">
        <v>14.3</v>
      </c>
      <c r="L484" s="61">
        <v>4681029.140625</v>
      </c>
      <c r="M484" s="61">
        <v>9094.1175707981201</v>
      </c>
    </row>
    <row r="485" spans="1:13">
      <c r="A485" s="61">
        <v>57467</v>
      </c>
      <c r="B485" s="61">
        <v>18039002300</v>
      </c>
      <c r="C485" s="61">
        <v>4019620</v>
      </c>
      <c r="D485" s="61">
        <v>101114</v>
      </c>
      <c r="E485" s="64" t="s">
        <v>428</v>
      </c>
      <c r="F485" s="64" t="str">
        <f t="shared" si="7"/>
        <v>Census Tract 23 Elkhart County</v>
      </c>
      <c r="G485" s="61" t="s">
        <v>155</v>
      </c>
      <c r="H485" s="61" t="s">
        <v>157</v>
      </c>
      <c r="I485" s="61">
        <v>881</v>
      </c>
      <c r="J485" s="61">
        <v>92</v>
      </c>
      <c r="K485" s="64">
        <v>17.7</v>
      </c>
      <c r="L485" s="61">
        <v>7208893.484375</v>
      </c>
      <c r="M485" s="61">
        <v>13894.4834881886</v>
      </c>
    </row>
    <row r="486" spans="1:13">
      <c r="A486" s="61">
        <v>57720</v>
      </c>
      <c r="B486" s="61">
        <v>18141002300</v>
      </c>
      <c r="C486" s="61">
        <v>1656853</v>
      </c>
      <c r="D486" s="61">
        <v>27422</v>
      </c>
      <c r="E486" s="64" t="s">
        <v>428</v>
      </c>
      <c r="F486" s="64" t="str">
        <f t="shared" si="7"/>
        <v>Census Tract 23 St. Joseph County</v>
      </c>
      <c r="G486" s="61" t="s">
        <v>155</v>
      </c>
      <c r="H486" s="61" t="s">
        <v>160</v>
      </c>
      <c r="I486" s="61">
        <v>506</v>
      </c>
      <c r="J486" s="61">
        <v>80</v>
      </c>
      <c r="K486" s="64">
        <v>32.4</v>
      </c>
      <c r="L486" s="61">
        <v>3021487.859375</v>
      </c>
      <c r="M486" s="61">
        <v>8507.4003026226292</v>
      </c>
    </row>
    <row r="487" spans="1:13">
      <c r="A487" s="61">
        <v>39166</v>
      </c>
      <c r="B487" s="62">
        <v>18163002300</v>
      </c>
      <c r="C487" s="63">
        <v>2138744</v>
      </c>
      <c r="D487" s="61">
        <v>0</v>
      </c>
      <c r="E487" s="64" t="s">
        <v>428</v>
      </c>
      <c r="F487" s="64" t="str">
        <f t="shared" si="7"/>
        <v>Census Tract 23 Vanderburgh County</v>
      </c>
      <c r="G487" s="61" t="s">
        <v>155</v>
      </c>
      <c r="H487" s="61" t="s">
        <v>162</v>
      </c>
      <c r="I487" s="61">
        <v>1115</v>
      </c>
      <c r="J487" s="61">
        <v>108</v>
      </c>
      <c r="K487" s="64">
        <v>11.4</v>
      </c>
      <c r="L487" s="61">
        <v>3448948.46484375</v>
      </c>
      <c r="M487" s="61">
        <v>9160.3401115329107</v>
      </c>
    </row>
    <row r="488" spans="1:13">
      <c r="A488" s="61">
        <v>44042</v>
      </c>
      <c r="B488" s="62">
        <v>18035002301</v>
      </c>
      <c r="C488" s="63">
        <v>78406860</v>
      </c>
      <c r="D488" s="61">
        <v>97831</v>
      </c>
      <c r="E488" s="64" t="s">
        <v>429</v>
      </c>
      <c r="F488" s="64" t="str">
        <f t="shared" si="7"/>
        <v>Census Tract 23.01 Delaware County</v>
      </c>
      <c r="G488" s="61" t="s">
        <v>155</v>
      </c>
      <c r="H488" s="61" t="s">
        <v>164</v>
      </c>
      <c r="I488" s="61">
        <v>1457</v>
      </c>
      <c r="J488" s="61">
        <v>105</v>
      </c>
      <c r="K488" s="64">
        <v>4.0999999999999996</v>
      </c>
      <c r="L488" s="61">
        <v>134377540.62109399</v>
      </c>
      <c r="M488" s="61">
        <v>46624.908041932598</v>
      </c>
    </row>
    <row r="489" spans="1:13">
      <c r="A489" s="61">
        <v>44043</v>
      </c>
      <c r="B489" s="62">
        <v>18035002302</v>
      </c>
      <c r="C489" s="63">
        <v>90818488</v>
      </c>
      <c r="D489" s="61">
        <v>394933</v>
      </c>
      <c r="E489" s="64" t="s">
        <v>430</v>
      </c>
      <c r="F489" s="64" t="str">
        <f t="shared" si="7"/>
        <v>Census Tract 23.02 Delaware County</v>
      </c>
      <c r="G489" s="61" t="s">
        <v>155</v>
      </c>
      <c r="H489" s="61" t="s">
        <v>164</v>
      </c>
      <c r="I489" s="61">
        <v>1584</v>
      </c>
      <c r="J489" s="61">
        <v>86</v>
      </c>
      <c r="K489" s="64">
        <v>2.8</v>
      </c>
      <c r="L489" s="61">
        <v>156132104.97656301</v>
      </c>
      <c r="M489" s="61">
        <v>50862.571832862399</v>
      </c>
    </row>
    <row r="490" spans="1:13">
      <c r="A490" s="61">
        <v>57468</v>
      </c>
      <c r="B490" s="61">
        <v>18039002400</v>
      </c>
      <c r="C490" s="61">
        <v>2714205</v>
      </c>
      <c r="D490" s="61">
        <v>214500</v>
      </c>
      <c r="E490" s="64" t="s">
        <v>431</v>
      </c>
      <c r="F490" s="64" t="str">
        <f t="shared" si="7"/>
        <v>Census Tract 24 Elkhart County</v>
      </c>
      <c r="G490" s="61" t="s">
        <v>155</v>
      </c>
      <c r="H490" s="61" t="s">
        <v>157</v>
      </c>
      <c r="I490" s="61">
        <v>1713</v>
      </c>
      <c r="J490" s="61">
        <v>127</v>
      </c>
      <c r="K490" s="64">
        <v>7.6</v>
      </c>
      <c r="L490" s="61">
        <v>4870679.88671875</v>
      </c>
      <c r="M490" s="61">
        <v>11173.1946881937</v>
      </c>
    </row>
    <row r="491" spans="1:13">
      <c r="A491" s="61">
        <v>57721</v>
      </c>
      <c r="B491" s="61">
        <v>18141002400</v>
      </c>
      <c r="C491" s="61">
        <v>1099700</v>
      </c>
      <c r="D491" s="61">
        <v>0</v>
      </c>
      <c r="E491" s="64" t="s">
        <v>431</v>
      </c>
      <c r="F491" s="64" t="str">
        <f t="shared" si="7"/>
        <v>Census Tract 24 St. Joseph County</v>
      </c>
      <c r="G491" s="61" t="s">
        <v>155</v>
      </c>
      <c r="H491" s="61" t="s">
        <v>160</v>
      </c>
      <c r="I491" s="61">
        <v>911</v>
      </c>
      <c r="J491" s="61">
        <v>84</v>
      </c>
      <c r="K491" s="64">
        <v>14.8</v>
      </c>
      <c r="L491" s="61">
        <v>1972284.6015625</v>
      </c>
      <c r="M491" s="61">
        <v>5937.8871534766004</v>
      </c>
    </row>
    <row r="492" spans="1:13">
      <c r="A492" s="61">
        <v>39167</v>
      </c>
      <c r="B492" s="62">
        <v>18163002400</v>
      </c>
      <c r="C492" s="63">
        <v>1993899</v>
      </c>
      <c r="D492" s="61">
        <v>38700</v>
      </c>
      <c r="E492" s="64" t="s">
        <v>431</v>
      </c>
      <c r="F492" s="64" t="str">
        <f t="shared" si="7"/>
        <v>Census Tract 24 Vanderburgh County</v>
      </c>
      <c r="G492" s="61" t="s">
        <v>155</v>
      </c>
      <c r="H492" s="61" t="s">
        <v>162</v>
      </c>
      <c r="I492" s="61">
        <v>1599</v>
      </c>
      <c r="J492" s="61">
        <v>112</v>
      </c>
      <c r="K492" s="64">
        <v>11.6</v>
      </c>
      <c r="L492" s="61">
        <v>3216335.75390625</v>
      </c>
      <c r="M492" s="61">
        <v>8020.9934832079598</v>
      </c>
    </row>
    <row r="493" spans="1:13">
      <c r="A493" s="61">
        <v>44044</v>
      </c>
      <c r="B493" s="62">
        <v>18035002401</v>
      </c>
      <c r="C493" s="63">
        <v>40031051</v>
      </c>
      <c r="D493" s="61">
        <v>533506</v>
      </c>
      <c r="E493" s="64" t="s">
        <v>432</v>
      </c>
      <c r="F493" s="64" t="str">
        <f t="shared" si="7"/>
        <v>Census Tract 24.01 Delaware County</v>
      </c>
      <c r="G493" s="61" t="s">
        <v>155</v>
      </c>
      <c r="H493" s="61" t="s">
        <v>164</v>
      </c>
      <c r="I493" s="61">
        <v>2190</v>
      </c>
      <c r="J493" s="61">
        <v>192</v>
      </c>
      <c r="K493" s="64">
        <v>4.2</v>
      </c>
      <c r="L493" s="61">
        <v>69541798.113281295</v>
      </c>
      <c r="M493" s="61">
        <v>40125.984967976699</v>
      </c>
    </row>
    <row r="494" spans="1:13">
      <c r="A494" s="61">
        <v>44045</v>
      </c>
      <c r="B494" s="62">
        <v>18035002402</v>
      </c>
      <c r="C494" s="63">
        <v>47255202</v>
      </c>
      <c r="D494" s="61">
        <v>98028</v>
      </c>
      <c r="E494" s="64" t="s">
        <v>433</v>
      </c>
      <c r="F494" s="64" t="str">
        <f t="shared" si="7"/>
        <v>Census Tract 24.02 Delaware County</v>
      </c>
      <c r="G494" s="61" t="s">
        <v>155</v>
      </c>
      <c r="H494" s="61" t="s">
        <v>164</v>
      </c>
      <c r="I494" s="61">
        <v>3559</v>
      </c>
      <c r="J494" s="61">
        <v>195</v>
      </c>
      <c r="K494" s="64">
        <v>5.6</v>
      </c>
      <c r="L494" s="61">
        <v>81261941.0546875</v>
      </c>
      <c r="M494" s="61">
        <v>41603.886268504597</v>
      </c>
    </row>
    <row r="495" spans="1:13">
      <c r="A495" s="61">
        <v>43930</v>
      </c>
      <c r="B495" s="62">
        <v>18003002500</v>
      </c>
      <c r="C495" s="63">
        <v>1193321</v>
      </c>
      <c r="D495" s="61">
        <v>0</v>
      </c>
      <c r="E495" s="64" t="s">
        <v>434</v>
      </c>
      <c r="F495" s="64" t="str">
        <f t="shared" si="7"/>
        <v>Census Tract 25 Allen County</v>
      </c>
      <c r="G495" s="61" t="s">
        <v>155</v>
      </c>
      <c r="H495" s="61" t="s">
        <v>156</v>
      </c>
      <c r="I495" s="61">
        <v>1300</v>
      </c>
      <c r="J495" s="61">
        <v>102</v>
      </c>
      <c r="K495" s="64">
        <v>4.5</v>
      </c>
      <c r="L495" s="61">
        <v>2100382.21875</v>
      </c>
      <c r="M495" s="61">
        <v>6407.0748464818698</v>
      </c>
    </row>
    <row r="496" spans="1:13">
      <c r="A496" s="61">
        <v>44046</v>
      </c>
      <c r="B496" s="62">
        <v>18035002500</v>
      </c>
      <c r="C496" s="63">
        <v>201071390</v>
      </c>
      <c r="D496" s="61">
        <v>716396</v>
      </c>
      <c r="E496" s="64" t="s">
        <v>434</v>
      </c>
      <c r="F496" s="64" t="str">
        <f t="shared" si="7"/>
        <v>Census Tract 25 Delaware County</v>
      </c>
      <c r="G496" s="61" t="s">
        <v>155</v>
      </c>
      <c r="H496" s="61" t="s">
        <v>164</v>
      </c>
      <c r="I496" s="61">
        <v>2110</v>
      </c>
      <c r="J496" s="61">
        <v>199</v>
      </c>
      <c r="K496" s="64">
        <v>4.5999999999999996</v>
      </c>
      <c r="L496" s="61">
        <v>347292740.75390601</v>
      </c>
      <c r="M496" s="61">
        <v>76740.417312507401</v>
      </c>
    </row>
    <row r="497" spans="1:13">
      <c r="A497" s="61">
        <v>57722</v>
      </c>
      <c r="B497" s="61">
        <v>18141002500</v>
      </c>
      <c r="C497" s="61">
        <v>1243891</v>
      </c>
      <c r="D497" s="61">
        <v>0</v>
      </c>
      <c r="E497" s="64" t="s">
        <v>434</v>
      </c>
      <c r="F497" s="64" t="str">
        <f t="shared" si="7"/>
        <v>Census Tract 25 St. Joseph County</v>
      </c>
      <c r="G497" s="61" t="s">
        <v>155</v>
      </c>
      <c r="H497" s="61" t="s">
        <v>160</v>
      </c>
      <c r="I497" s="61">
        <v>776</v>
      </c>
      <c r="J497" s="61">
        <v>54</v>
      </c>
      <c r="K497" s="64">
        <v>7</v>
      </c>
      <c r="L497" s="61">
        <v>2231381.49609375</v>
      </c>
      <c r="M497" s="61">
        <v>6313.9851086202698</v>
      </c>
    </row>
    <row r="498" spans="1:13">
      <c r="A498" s="61">
        <v>39168</v>
      </c>
      <c r="B498" s="62">
        <v>18163002500</v>
      </c>
      <c r="C498" s="63">
        <v>1330921</v>
      </c>
      <c r="D498" s="61">
        <v>33501</v>
      </c>
      <c r="E498" s="64" t="s">
        <v>434</v>
      </c>
      <c r="F498" s="64" t="str">
        <f t="shared" si="7"/>
        <v>Census Tract 25 Vanderburgh County</v>
      </c>
      <c r="G498" s="61" t="s">
        <v>155</v>
      </c>
      <c r="H498" s="61" t="s">
        <v>162</v>
      </c>
      <c r="I498" s="61">
        <v>713</v>
      </c>
      <c r="J498" s="61">
        <v>79</v>
      </c>
      <c r="K498" s="64">
        <v>9.8000000000000007</v>
      </c>
      <c r="L498" s="61">
        <v>2184096.234375</v>
      </c>
      <c r="M498" s="61">
        <v>7231.2839939854102</v>
      </c>
    </row>
    <row r="499" spans="1:13">
      <c r="A499" s="61">
        <v>43931</v>
      </c>
      <c r="B499" s="62">
        <v>18003002600</v>
      </c>
      <c r="C499" s="63">
        <v>1127340</v>
      </c>
      <c r="D499" s="61">
        <v>0</v>
      </c>
      <c r="E499" s="64" t="s">
        <v>435</v>
      </c>
      <c r="F499" s="64" t="str">
        <f t="shared" si="7"/>
        <v>Census Tract 26 Allen County</v>
      </c>
      <c r="G499" s="61" t="s">
        <v>155</v>
      </c>
      <c r="H499" s="61" t="s">
        <v>156</v>
      </c>
      <c r="I499" s="61">
        <v>1219</v>
      </c>
      <c r="J499" s="61">
        <v>152</v>
      </c>
      <c r="K499" s="64">
        <v>2.9</v>
      </c>
      <c r="L499" s="61">
        <v>1984316.92578125</v>
      </c>
      <c r="M499" s="61">
        <v>6327.86969691785</v>
      </c>
    </row>
    <row r="500" spans="1:13">
      <c r="A500" s="61">
        <v>57469</v>
      </c>
      <c r="B500" s="61">
        <v>18039002600</v>
      </c>
      <c r="C500" s="61">
        <v>1942940</v>
      </c>
      <c r="D500" s="61">
        <v>0</v>
      </c>
      <c r="E500" s="64" t="s">
        <v>435</v>
      </c>
      <c r="F500" s="64" t="str">
        <f t="shared" si="7"/>
        <v>Census Tract 26 Elkhart County</v>
      </c>
      <c r="G500" s="61" t="s">
        <v>155</v>
      </c>
      <c r="H500" s="61" t="s">
        <v>157</v>
      </c>
      <c r="I500" s="61">
        <v>1502</v>
      </c>
      <c r="J500" s="61">
        <v>196</v>
      </c>
      <c r="K500" s="64">
        <v>17.8</v>
      </c>
      <c r="L500" s="61">
        <v>3485216.4296875</v>
      </c>
      <c r="M500" s="61">
        <v>9540.2167090409293</v>
      </c>
    </row>
    <row r="501" spans="1:13">
      <c r="A501" s="61">
        <v>57723</v>
      </c>
      <c r="B501" s="61">
        <v>18141002600</v>
      </c>
      <c r="C501" s="61">
        <v>2773264</v>
      </c>
      <c r="D501" s="61">
        <v>0</v>
      </c>
      <c r="E501" s="64" t="s">
        <v>435</v>
      </c>
      <c r="F501" s="64" t="str">
        <f t="shared" si="7"/>
        <v>Census Tract 26 St. Joseph County</v>
      </c>
      <c r="G501" s="61" t="s">
        <v>155</v>
      </c>
      <c r="H501" s="61" t="s">
        <v>160</v>
      </c>
      <c r="I501" s="61">
        <v>1183</v>
      </c>
      <c r="J501" s="61">
        <v>94</v>
      </c>
      <c r="K501" s="64">
        <v>13.9</v>
      </c>
      <c r="L501" s="61">
        <v>4973214.01171875</v>
      </c>
      <c r="M501" s="61">
        <v>12416.998081076899</v>
      </c>
    </row>
    <row r="502" spans="1:13">
      <c r="A502" s="61">
        <v>39169</v>
      </c>
      <c r="B502" s="62">
        <v>18163002600</v>
      </c>
      <c r="C502" s="63">
        <v>2319466</v>
      </c>
      <c r="D502" s="61">
        <v>41632</v>
      </c>
      <c r="E502" s="64" t="s">
        <v>435</v>
      </c>
      <c r="F502" s="64" t="str">
        <f t="shared" si="7"/>
        <v>Census Tract 26 Vanderburgh County</v>
      </c>
      <c r="G502" s="61" t="s">
        <v>155</v>
      </c>
      <c r="H502" s="61" t="s">
        <v>162</v>
      </c>
      <c r="I502" s="61">
        <v>1377</v>
      </c>
      <c r="J502" s="61">
        <v>126</v>
      </c>
      <c r="K502" s="64">
        <v>18.100000000000001</v>
      </c>
      <c r="L502" s="61">
        <v>3744703.609375</v>
      </c>
      <c r="M502" s="61">
        <v>8343.3824046845093</v>
      </c>
    </row>
    <row r="503" spans="1:13">
      <c r="A503" s="61">
        <v>44047</v>
      </c>
      <c r="B503" s="62">
        <v>18035002601</v>
      </c>
      <c r="C503" s="63">
        <v>76914048</v>
      </c>
      <c r="D503" s="61">
        <v>193970</v>
      </c>
      <c r="E503" s="64" t="s">
        <v>436</v>
      </c>
      <c r="F503" s="64" t="str">
        <f t="shared" si="7"/>
        <v>Census Tract 26.01 Delaware County</v>
      </c>
      <c r="G503" s="61" t="s">
        <v>155</v>
      </c>
      <c r="H503" s="61" t="s">
        <v>164</v>
      </c>
      <c r="I503" s="61">
        <v>2863</v>
      </c>
      <c r="J503" s="61">
        <v>159</v>
      </c>
      <c r="K503" s="64">
        <v>0.5</v>
      </c>
      <c r="L503" s="61">
        <v>132594410.699219</v>
      </c>
      <c r="M503" s="61">
        <v>46121.863584386898</v>
      </c>
    </row>
    <row r="504" spans="1:13">
      <c r="A504" s="61">
        <v>44048</v>
      </c>
      <c r="B504" s="62">
        <v>18035002602</v>
      </c>
      <c r="C504" s="63">
        <v>76002928</v>
      </c>
      <c r="D504" s="61">
        <v>789683</v>
      </c>
      <c r="E504" s="64" t="s">
        <v>437</v>
      </c>
      <c r="F504" s="64" t="str">
        <f t="shared" si="7"/>
        <v>Census Tract 26.02 Delaware County</v>
      </c>
      <c r="G504" s="61" t="s">
        <v>155</v>
      </c>
      <c r="H504" s="61" t="s">
        <v>164</v>
      </c>
      <c r="I504" s="61">
        <v>1114</v>
      </c>
      <c r="J504" s="61">
        <v>95</v>
      </c>
      <c r="K504" s="64">
        <v>1.9</v>
      </c>
      <c r="L504" s="61">
        <v>132333835.30468801</v>
      </c>
      <c r="M504" s="61">
        <v>46245.039596315699</v>
      </c>
    </row>
    <row r="505" spans="1:13">
      <c r="A505" s="61">
        <v>44049</v>
      </c>
      <c r="B505" s="62">
        <v>18035002700</v>
      </c>
      <c r="C505" s="63">
        <v>152243678</v>
      </c>
      <c r="D505" s="61">
        <v>978279</v>
      </c>
      <c r="E505" s="64" t="s">
        <v>438</v>
      </c>
      <c r="F505" s="64" t="str">
        <f t="shared" si="7"/>
        <v>Census Tract 27 Delaware County</v>
      </c>
      <c r="G505" s="61" t="s">
        <v>155</v>
      </c>
      <c r="H505" s="61" t="s">
        <v>164</v>
      </c>
      <c r="I505" s="61">
        <v>1845</v>
      </c>
      <c r="J505" s="61">
        <v>124</v>
      </c>
      <c r="K505" s="64">
        <v>3.5</v>
      </c>
      <c r="L505" s="61">
        <v>263761673.36328101</v>
      </c>
      <c r="M505" s="61">
        <v>67228.654003973294</v>
      </c>
    </row>
    <row r="506" spans="1:13">
      <c r="A506" s="61">
        <v>57470</v>
      </c>
      <c r="B506" s="61">
        <v>18039002700</v>
      </c>
      <c r="C506" s="61">
        <v>1040909</v>
      </c>
      <c r="D506" s="61">
        <v>54144</v>
      </c>
      <c r="E506" s="64" t="s">
        <v>438</v>
      </c>
      <c r="F506" s="64" t="str">
        <f t="shared" si="7"/>
        <v>Census Tract 27 Elkhart County</v>
      </c>
      <c r="G506" s="61" t="s">
        <v>155</v>
      </c>
      <c r="H506" s="61" t="s">
        <v>157</v>
      </c>
      <c r="I506" s="61">
        <v>671</v>
      </c>
      <c r="J506" s="61">
        <v>96</v>
      </c>
      <c r="K506" s="64">
        <v>15.1</v>
      </c>
      <c r="L506" s="61">
        <v>1867746.18359375</v>
      </c>
      <c r="M506" s="61">
        <v>7804.9962302829399</v>
      </c>
    </row>
    <row r="507" spans="1:13">
      <c r="A507" s="61">
        <v>57724</v>
      </c>
      <c r="B507" s="61">
        <v>18141002700</v>
      </c>
      <c r="C507" s="61">
        <v>3762576</v>
      </c>
      <c r="D507" s="61">
        <v>0</v>
      </c>
      <c r="E507" s="64" t="s">
        <v>438</v>
      </c>
      <c r="F507" s="64" t="str">
        <f t="shared" si="7"/>
        <v>Census Tract 27 St. Joseph County</v>
      </c>
      <c r="G507" s="61" t="s">
        <v>155</v>
      </c>
      <c r="H507" s="61" t="s">
        <v>160</v>
      </c>
      <c r="I507" s="61">
        <v>312</v>
      </c>
      <c r="J507" s="61">
        <v>42</v>
      </c>
      <c r="K507" s="64">
        <v>17</v>
      </c>
      <c r="L507" s="61">
        <v>6746967.67578125</v>
      </c>
      <c r="M507" s="61">
        <v>14207.2205502297</v>
      </c>
    </row>
    <row r="508" spans="1:13">
      <c r="A508" s="61">
        <v>43932</v>
      </c>
      <c r="B508" s="62">
        <v>18003002800</v>
      </c>
      <c r="C508" s="63">
        <v>963391</v>
      </c>
      <c r="D508" s="61">
        <v>0</v>
      </c>
      <c r="E508" s="64" t="s">
        <v>439</v>
      </c>
      <c r="F508" s="64" t="str">
        <f t="shared" si="7"/>
        <v>Census Tract 28 Allen County</v>
      </c>
      <c r="G508" s="61" t="s">
        <v>155</v>
      </c>
      <c r="H508" s="61" t="s">
        <v>156</v>
      </c>
      <c r="I508" s="61">
        <v>772</v>
      </c>
      <c r="J508" s="61">
        <v>89</v>
      </c>
      <c r="K508" s="64">
        <v>16.2</v>
      </c>
      <c r="L508" s="61">
        <v>1695896.1640625</v>
      </c>
      <c r="M508" s="61">
        <v>5291.1502445829701</v>
      </c>
    </row>
    <row r="509" spans="1:13">
      <c r="A509" s="61">
        <v>44050</v>
      </c>
      <c r="B509" s="62">
        <v>18035002800</v>
      </c>
      <c r="C509" s="63">
        <v>2366528</v>
      </c>
      <c r="D509" s="61">
        <v>83809</v>
      </c>
      <c r="E509" s="64" t="s">
        <v>439</v>
      </c>
      <c r="F509" s="64" t="str">
        <f t="shared" si="7"/>
        <v>Census Tract 28 Delaware County</v>
      </c>
      <c r="G509" s="61" t="s">
        <v>155</v>
      </c>
      <c r="H509" s="61" t="s">
        <v>164</v>
      </c>
      <c r="I509" s="61">
        <v>955</v>
      </c>
      <c r="J509" s="61">
        <v>125</v>
      </c>
      <c r="K509" s="64">
        <v>27.5</v>
      </c>
      <c r="L509" s="61">
        <v>4204424.28125</v>
      </c>
      <c r="M509" s="61">
        <v>9659.0612934234505</v>
      </c>
    </row>
    <row r="510" spans="1:13">
      <c r="A510" s="61">
        <v>57725</v>
      </c>
      <c r="B510" s="61">
        <v>18141002800</v>
      </c>
      <c r="C510" s="61">
        <v>4782983</v>
      </c>
      <c r="D510" s="61">
        <v>0</v>
      </c>
      <c r="E510" s="64" t="s">
        <v>439</v>
      </c>
      <c r="F510" s="64" t="str">
        <f t="shared" si="7"/>
        <v>Census Tract 28 St. Joseph County</v>
      </c>
      <c r="G510" s="61" t="s">
        <v>155</v>
      </c>
      <c r="H510" s="61" t="s">
        <v>160</v>
      </c>
      <c r="I510" s="61">
        <v>889</v>
      </c>
      <c r="J510" s="61">
        <v>101</v>
      </c>
      <c r="K510" s="64">
        <v>13.4</v>
      </c>
      <c r="L510" s="61">
        <v>8573888.81640625</v>
      </c>
      <c r="M510" s="61">
        <v>14941.1447446442</v>
      </c>
    </row>
    <row r="511" spans="1:13">
      <c r="A511" s="61">
        <v>39170</v>
      </c>
      <c r="B511" s="62">
        <v>18163002800</v>
      </c>
      <c r="C511" s="63">
        <v>4887147</v>
      </c>
      <c r="D511" s="61">
        <v>95428</v>
      </c>
      <c r="E511" s="64" t="s">
        <v>439</v>
      </c>
      <c r="F511" s="64" t="str">
        <f t="shared" si="7"/>
        <v>Census Tract 28 Vanderburgh County</v>
      </c>
      <c r="G511" s="61" t="s">
        <v>155</v>
      </c>
      <c r="H511" s="61" t="s">
        <v>162</v>
      </c>
      <c r="I511" s="61">
        <v>1360</v>
      </c>
      <c r="J511" s="61">
        <v>118</v>
      </c>
      <c r="K511" s="64">
        <v>13.4</v>
      </c>
      <c r="L511" s="61">
        <v>7962811.33984375</v>
      </c>
      <c r="M511" s="61">
        <v>14745.622959933</v>
      </c>
    </row>
    <row r="512" spans="1:13">
      <c r="A512" s="61">
        <v>43933</v>
      </c>
      <c r="B512" s="62">
        <v>18003002900</v>
      </c>
      <c r="C512" s="63">
        <v>1607743</v>
      </c>
      <c r="D512" s="61">
        <v>0</v>
      </c>
      <c r="E512" s="64" t="s">
        <v>440</v>
      </c>
      <c r="F512" s="64" t="str">
        <f t="shared" si="7"/>
        <v>Census Tract 29 Allen County</v>
      </c>
      <c r="G512" s="61" t="s">
        <v>155</v>
      </c>
      <c r="H512" s="61" t="s">
        <v>156</v>
      </c>
      <c r="I512" s="61">
        <v>859</v>
      </c>
      <c r="J512" s="61">
        <v>72</v>
      </c>
      <c r="K512" s="64">
        <v>11.3</v>
      </c>
      <c r="L512" s="61">
        <v>2830192.25</v>
      </c>
      <c r="M512" s="61">
        <v>9426.9673898727397</v>
      </c>
    </row>
    <row r="513" spans="1:13">
      <c r="A513" s="61">
        <v>44051</v>
      </c>
      <c r="B513" s="62">
        <v>18035002900</v>
      </c>
      <c r="C513" s="63">
        <v>4384996</v>
      </c>
      <c r="D513" s="61">
        <v>0</v>
      </c>
      <c r="E513" s="64" t="s">
        <v>440</v>
      </c>
      <c r="F513" s="64" t="str">
        <f t="shared" si="7"/>
        <v>Census Tract 29 Delaware County</v>
      </c>
      <c r="G513" s="61" t="s">
        <v>155</v>
      </c>
      <c r="H513" s="61" t="s">
        <v>164</v>
      </c>
      <c r="I513" s="61">
        <v>2071</v>
      </c>
      <c r="J513" s="61">
        <v>180</v>
      </c>
      <c r="K513" s="64">
        <v>0</v>
      </c>
      <c r="L513" s="61">
        <v>7530466.4453125</v>
      </c>
      <c r="M513" s="61">
        <v>12394.192425004399</v>
      </c>
    </row>
    <row r="514" spans="1:13">
      <c r="A514" s="61">
        <v>57471</v>
      </c>
      <c r="B514" s="61">
        <v>18039002900</v>
      </c>
      <c r="C514" s="61">
        <v>4201558</v>
      </c>
      <c r="D514" s="61">
        <v>703565</v>
      </c>
      <c r="E514" s="64" t="s">
        <v>440</v>
      </c>
      <c r="F514" s="64" t="str">
        <f t="shared" ref="F514:F577" si="8">E514&amp;" "&amp;H514</f>
        <v>Census Tract 29 Elkhart County</v>
      </c>
      <c r="G514" s="61" t="s">
        <v>155</v>
      </c>
      <c r="H514" s="61" t="s">
        <v>157</v>
      </c>
      <c r="I514" s="61">
        <v>2118</v>
      </c>
      <c r="J514" s="61">
        <v>210</v>
      </c>
      <c r="K514" s="64">
        <v>16.8</v>
      </c>
      <c r="L514" s="61">
        <v>7540334.39453125</v>
      </c>
      <c r="M514" s="61">
        <v>25514.2368119774</v>
      </c>
    </row>
    <row r="515" spans="1:13">
      <c r="A515" s="61">
        <v>57726</v>
      </c>
      <c r="B515" s="61">
        <v>18141002900</v>
      </c>
      <c r="C515" s="61">
        <v>981962</v>
      </c>
      <c r="D515" s="61">
        <v>7687</v>
      </c>
      <c r="E515" s="64" t="s">
        <v>440</v>
      </c>
      <c r="F515" s="64" t="str">
        <f t="shared" si="8"/>
        <v>Census Tract 29 St. Joseph County</v>
      </c>
      <c r="G515" s="61" t="s">
        <v>155</v>
      </c>
      <c r="H515" s="61" t="s">
        <v>160</v>
      </c>
      <c r="I515" s="61">
        <v>322</v>
      </c>
      <c r="J515" s="61">
        <v>47</v>
      </c>
      <c r="K515" s="64">
        <v>11.2</v>
      </c>
      <c r="L515" s="61">
        <v>1760754.75</v>
      </c>
      <c r="M515" s="61">
        <v>5450.2976320177404</v>
      </c>
    </row>
    <row r="516" spans="1:13">
      <c r="A516" s="61">
        <v>39171</v>
      </c>
      <c r="B516" s="62">
        <v>18163002900</v>
      </c>
      <c r="C516" s="63">
        <v>976095</v>
      </c>
      <c r="D516" s="61">
        <v>0</v>
      </c>
      <c r="E516" s="64" t="s">
        <v>440</v>
      </c>
      <c r="F516" s="64" t="str">
        <f t="shared" si="8"/>
        <v>Census Tract 29 Vanderburgh County</v>
      </c>
      <c r="G516" s="61" t="s">
        <v>155</v>
      </c>
      <c r="H516" s="61" t="s">
        <v>162</v>
      </c>
      <c r="I516" s="61">
        <v>465</v>
      </c>
      <c r="J516" s="61">
        <v>58</v>
      </c>
      <c r="K516" s="64">
        <v>2.2000000000000002</v>
      </c>
      <c r="L516" s="61">
        <v>1573311.0078125</v>
      </c>
      <c r="M516" s="61">
        <v>5835.70338190437</v>
      </c>
    </row>
    <row r="517" spans="1:13">
      <c r="A517" s="61">
        <v>43912</v>
      </c>
      <c r="B517" s="62">
        <v>18003000300</v>
      </c>
      <c r="C517" s="63">
        <v>1325344</v>
      </c>
      <c r="D517" s="61">
        <v>0</v>
      </c>
      <c r="E517" s="64" t="s">
        <v>441</v>
      </c>
      <c r="F517" s="64" t="str">
        <f t="shared" si="8"/>
        <v>Census Tract 3 Allen County</v>
      </c>
      <c r="G517" s="61" t="s">
        <v>155</v>
      </c>
      <c r="H517" s="61" t="s">
        <v>156</v>
      </c>
      <c r="I517" s="61">
        <v>1334</v>
      </c>
      <c r="J517" s="61">
        <v>113</v>
      </c>
      <c r="K517" s="64">
        <v>2.1</v>
      </c>
      <c r="L517" s="61">
        <v>2335625.01171875</v>
      </c>
      <c r="M517" s="61">
        <v>7432.2734896083202</v>
      </c>
    </row>
    <row r="518" spans="1:13">
      <c r="A518" s="61">
        <v>44022</v>
      </c>
      <c r="B518" s="62">
        <v>18035000300</v>
      </c>
      <c r="C518" s="63">
        <v>1130202</v>
      </c>
      <c r="D518" s="61">
        <v>0</v>
      </c>
      <c r="E518" s="64" t="s">
        <v>441</v>
      </c>
      <c r="F518" s="64" t="str">
        <f t="shared" si="8"/>
        <v>Census Tract 3 Delaware County</v>
      </c>
      <c r="G518" s="61" t="s">
        <v>155</v>
      </c>
      <c r="H518" s="61" t="s">
        <v>164</v>
      </c>
      <c r="I518" s="61">
        <v>642</v>
      </c>
      <c r="J518" s="61">
        <v>88</v>
      </c>
      <c r="K518" s="64">
        <v>21.7</v>
      </c>
      <c r="L518" s="61">
        <v>1938711.8046875</v>
      </c>
      <c r="M518" s="61">
        <v>5509.9087353945797</v>
      </c>
    </row>
    <row r="519" spans="1:13">
      <c r="A519" s="61">
        <v>44170</v>
      </c>
      <c r="B519" s="62">
        <v>18067000300</v>
      </c>
      <c r="C519" s="63">
        <v>3916999</v>
      </c>
      <c r="D519" s="61">
        <v>0</v>
      </c>
      <c r="E519" s="64" t="s">
        <v>441</v>
      </c>
      <c r="F519" s="64" t="str">
        <f t="shared" si="8"/>
        <v>Census Tract 3 Howard County</v>
      </c>
      <c r="G519" s="61" t="s">
        <v>155</v>
      </c>
      <c r="H519" s="61" t="s">
        <v>165</v>
      </c>
      <c r="I519" s="61">
        <v>1361</v>
      </c>
      <c r="J519" s="61">
        <v>97</v>
      </c>
      <c r="K519" s="64">
        <v>2.1</v>
      </c>
      <c r="L519" s="61">
        <v>6783362.53125</v>
      </c>
      <c r="M519" s="61">
        <v>11690.668543867299</v>
      </c>
    </row>
    <row r="520" spans="1:13">
      <c r="A520" s="61">
        <v>44227</v>
      </c>
      <c r="B520" s="62">
        <v>18095000300</v>
      </c>
      <c r="C520" s="63">
        <v>2429090</v>
      </c>
      <c r="D520" s="61">
        <v>0</v>
      </c>
      <c r="E520" s="64" t="s">
        <v>441</v>
      </c>
      <c r="F520" s="64" t="str">
        <f t="shared" si="8"/>
        <v>Census Tract 3 Madison County</v>
      </c>
      <c r="G520" s="61" t="s">
        <v>155</v>
      </c>
      <c r="H520" s="61" t="s">
        <v>166</v>
      </c>
      <c r="I520" s="61">
        <v>1050</v>
      </c>
      <c r="J520" s="61">
        <v>120</v>
      </c>
      <c r="K520" s="64">
        <v>26.4</v>
      </c>
      <c r="L520" s="61">
        <v>4157918.55859375</v>
      </c>
      <c r="M520" s="61">
        <v>11163.349976379001</v>
      </c>
    </row>
    <row r="521" spans="1:13">
      <c r="A521" s="61">
        <v>44556</v>
      </c>
      <c r="B521" s="61">
        <v>18157000300</v>
      </c>
      <c r="C521" s="61">
        <v>2001733</v>
      </c>
      <c r="D521" s="61">
        <v>0</v>
      </c>
      <c r="E521" s="64" t="s">
        <v>441</v>
      </c>
      <c r="F521" s="64" t="str">
        <f t="shared" si="8"/>
        <v>Census Tract 3 Tippecanoe County</v>
      </c>
      <c r="G521" s="61" t="s">
        <v>155</v>
      </c>
      <c r="H521" s="61" t="s">
        <v>161</v>
      </c>
      <c r="I521" s="61">
        <v>1372</v>
      </c>
      <c r="J521" s="61">
        <v>80</v>
      </c>
      <c r="K521" s="64">
        <v>5.5</v>
      </c>
      <c r="L521" s="61">
        <v>3458544.4921875</v>
      </c>
      <c r="M521" s="61">
        <v>7708.07719478339</v>
      </c>
    </row>
    <row r="522" spans="1:13">
      <c r="A522" s="61">
        <v>39149</v>
      </c>
      <c r="B522" s="62">
        <v>18163000300</v>
      </c>
      <c r="C522" s="63">
        <v>1721044</v>
      </c>
      <c r="D522" s="61">
        <v>0</v>
      </c>
      <c r="E522" s="64" t="s">
        <v>441</v>
      </c>
      <c r="F522" s="64" t="str">
        <f t="shared" si="8"/>
        <v>Census Tract 3 Vanderburgh County</v>
      </c>
      <c r="G522" s="61" t="s">
        <v>155</v>
      </c>
      <c r="H522" s="61" t="s">
        <v>162</v>
      </c>
      <c r="I522" s="61">
        <v>1241</v>
      </c>
      <c r="J522" s="61">
        <v>117</v>
      </c>
      <c r="K522" s="64">
        <v>13.9</v>
      </c>
      <c r="L522" s="61">
        <v>2774432.1171875</v>
      </c>
      <c r="M522" s="61">
        <v>8139.74307578342</v>
      </c>
    </row>
    <row r="523" spans="1:13">
      <c r="A523" s="61">
        <v>44602</v>
      </c>
      <c r="B523" s="61">
        <v>18167000300</v>
      </c>
      <c r="C523" s="61">
        <v>2382657</v>
      </c>
      <c r="D523" s="61">
        <v>122765</v>
      </c>
      <c r="E523" s="64" t="s">
        <v>441</v>
      </c>
      <c r="F523" s="64" t="str">
        <f t="shared" si="8"/>
        <v>Census Tract 3 Vigo County</v>
      </c>
      <c r="G523" s="61" t="s">
        <v>155</v>
      </c>
      <c r="H523" s="61" t="s">
        <v>167</v>
      </c>
      <c r="I523" s="61">
        <v>831</v>
      </c>
      <c r="J523" s="61">
        <v>110</v>
      </c>
      <c r="K523" s="64">
        <v>18.399999999999999</v>
      </c>
      <c r="L523" s="61">
        <v>4210801.2265625</v>
      </c>
      <c r="M523" s="61">
        <v>10971.913818896899</v>
      </c>
    </row>
    <row r="524" spans="1:13">
      <c r="A524" s="61">
        <v>57438</v>
      </c>
      <c r="B524" s="61">
        <v>18039000301</v>
      </c>
      <c r="C524" s="61">
        <v>14899619</v>
      </c>
      <c r="D524" s="61">
        <v>0</v>
      </c>
      <c r="E524" s="64" t="s">
        <v>442</v>
      </c>
      <c r="F524" s="64" t="str">
        <f t="shared" si="8"/>
        <v>Census Tract 3.01 Elkhart County</v>
      </c>
      <c r="G524" s="61" t="s">
        <v>155</v>
      </c>
      <c r="H524" s="61" t="s">
        <v>157</v>
      </c>
      <c r="I524" s="61">
        <v>1334</v>
      </c>
      <c r="J524" s="61">
        <v>111</v>
      </c>
      <c r="K524" s="64">
        <v>6.1</v>
      </c>
      <c r="L524" s="61">
        <v>26614512.640625</v>
      </c>
      <c r="M524" s="61">
        <v>21144.991501775999</v>
      </c>
    </row>
    <row r="525" spans="1:13">
      <c r="A525" s="61">
        <v>39068</v>
      </c>
      <c r="B525" s="62">
        <v>18105000301</v>
      </c>
      <c r="C525" s="63">
        <v>1831675</v>
      </c>
      <c r="D525" s="61">
        <v>0</v>
      </c>
      <c r="E525" s="64" t="s">
        <v>442</v>
      </c>
      <c r="F525" s="64" t="str">
        <f t="shared" si="8"/>
        <v>Census Tract 3.01 Monroe County</v>
      </c>
      <c r="G525" s="61" t="s">
        <v>155</v>
      </c>
      <c r="H525" s="61" t="s">
        <v>159</v>
      </c>
      <c r="I525" s="61">
        <v>1942</v>
      </c>
      <c r="J525" s="61">
        <v>159</v>
      </c>
      <c r="K525" s="64">
        <v>12.6</v>
      </c>
      <c r="L525" s="61">
        <v>3050468.11328125</v>
      </c>
      <c r="M525" s="61">
        <v>8781.7924498463708</v>
      </c>
    </row>
    <row r="526" spans="1:13">
      <c r="A526" s="61">
        <v>57700</v>
      </c>
      <c r="B526" s="61">
        <v>18141000301</v>
      </c>
      <c r="C526" s="61">
        <v>1538031</v>
      </c>
      <c r="D526" s="61">
        <v>121333</v>
      </c>
      <c r="E526" s="64" t="s">
        <v>442</v>
      </c>
      <c r="F526" s="64" t="str">
        <f t="shared" si="8"/>
        <v>Census Tract 3.01 St. Joseph County</v>
      </c>
      <c r="G526" s="61" t="s">
        <v>155</v>
      </c>
      <c r="H526" s="61" t="s">
        <v>160</v>
      </c>
      <c r="I526" s="61">
        <v>997</v>
      </c>
      <c r="J526" s="61">
        <v>99</v>
      </c>
      <c r="K526" s="64">
        <v>11.5</v>
      </c>
      <c r="L526" s="61">
        <v>2798694.546875</v>
      </c>
      <c r="M526" s="61">
        <v>7826.04839957283</v>
      </c>
    </row>
    <row r="527" spans="1:13">
      <c r="A527" s="61">
        <v>57439</v>
      </c>
      <c r="B527" s="61">
        <v>18039000302</v>
      </c>
      <c r="C527" s="61">
        <v>14840342</v>
      </c>
      <c r="D527" s="61">
        <v>298998</v>
      </c>
      <c r="E527" s="64" t="s">
        <v>443</v>
      </c>
      <c r="F527" s="64" t="str">
        <f t="shared" si="8"/>
        <v>Census Tract 3.02 Elkhart County</v>
      </c>
      <c r="G527" s="61" t="s">
        <v>155</v>
      </c>
      <c r="H527" s="61" t="s">
        <v>157</v>
      </c>
      <c r="I527" s="61">
        <v>2839</v>
      </c>
      <c r="J527" s="61">
        <v>182</v>
      </c>
      <c r="K527" s="64">
        <v>16.2</v>
      </c>
      <c r="L527" s="61">
        <v>27067129.503906298</v>
      </c>
      <c r="M527" s="61">
        <v>22016.5675794294</v>
      </c>
    </row>
    <row r="528" spans="1:13">
      <c r="A528" s="61">
        <v>39069</v>
      </c>
      <c r="B528" s="62">
        <v>18105000302</v>
      </c>
      <c r="C528" s="63">
        <v>1868389</v>
      </c>
      <c r="D528" s="61">
        <v>0</v>
      </c>
      <c r="E528" s="64" t="s">
        <v>443</v>
      </c>
      <c r="F528" s="64" t="str">
        <f t="shared" si="8"/>
        <v>Census Tract 3.02 Monroe County</v>
      </c>
      <c r="G528" s="61" t="s">
        <v>155</v>
      </c>
      <c r="H528" s="61" t="s">
        <v>159</v>
      </c>
      <c r="I528" s="61">
        <v>1228</v>
      </c>
      <c r="J528" s="61">
        <v>76</v>
      </c>
      <c r="K528" s="64">
        <v>11.5</v>
      </c>
      <c r="L528" s="61">
        <v>3111682.7265625</v>
      </c>
      <c r="M528" s="61">
        <v>7111.1166308386701</v>
      </c>
    </row>
    <row r="529" spans="1:13">
      <c r="A529" s="61">
        <v>57701</v>
      </c>
      <c r="B529" s="61">
        <v>18141000302</v>
      </c>
      <c r="C529" s="61">
        <v>3316854</v>
      </c>
      <c r="D529" s="61">
        <v>162312</v>
      </c>
      <c r="E529" s="64" t="s">
        <v>443</v>
      </c>
      <c r="F529" s="64" t="str">
        <f t="shared" si="8"/>
        <v>Census Tract 3.02 St. Joseph County</v>
      </c>
      <c r="G529" s="61" t="s">
        <v>155</v>
      </c>
      <c r="H529" s="61" t="s">
        <v>160</v>
      </c>
      <c r="I529" s="61">
        <v>1049</v>
      </c>
      <c r="J529" s="61">
        <v>169</v>
      </c>
      <c r="K529" s="64">
        <v>14.6</v>
      </c>
      <c r="L529" s="61">
        <v>6130362.38671875</v>
      </c>
      <c r="M529" s="61">
        <v>10363.196876359099</v>
      </c>
    </row>
    <row r="530" spans="1:13">
      <c r="A530" s="61">
        <v>43934</v>
      </c>
      <c r="B530" s="62">
        <v>18003003000</v>
      </c>
      <c r="C530" s="63">
        <v>2105035</v>
      </c>
      <c r="D530" s="61">
        <v>0</v>
      </c>
      <c r="E530" s="64" t="s">
        <v>444</v>
      </c>
      <c r="F530" s="64" t="str">
        <f t="shared" si="8"/>
        <v>Census Tract 30 Allen County</v>
      </c>
      <c r="G530" s="61" t="s">
        <v>155</v>
      </c>
      <c r="H530" s="61" t="s">
        <v>156</v>
      </c>
      <c r="I530" s="61">
        <v>1334</v>
      </c>
      <c r="J530" s="61">
        <v>127</v>
      </c>
      <c r="K530" s="64">
        <v>9.8000000000000007</v>
      </c>
      <c r="L530" s="61">
        <v>3704815.15625</v>
      </c>
      <c r="M530" s="61">
        <v>9079.2619436650293</v>
      </c>
    </row>
    <row r="531" spans="1:13">
      <c r="A531" s="61">
        <v>57727</v>
      </c>
      <c r="B531" s="61">
        <v>18141003000</v>
      </c>
      <c r="C531" s="61">
        <v>1106621</v>
      </c>
      <c r="D531" s="61">
        <v>0</v>
      </c>
      <c r="E531" s="64" t="s">
        <v>444</v>
      </c>
      <c r="F531" s="64" t="str">
        <f t="shared" si="8"/>
        <v>Census Tract 30 St. Joseph County</v>
      </c>
      <c r="G531" s="61" t="s">
        <v>155</v>
      </c>
      <c r="H531" s="61" t="s">
        <v>160</v>
      </c>
      <c r="I531" s="61">
        <v>591</v>
      </c>
      <c r="J531" s="61">
        <v>82</v>
      </c>
      <c r="K531" s="64">
        <v>19.100000000000001</v>
      </c>
      <c r="L531" s="61">
        <v>1983848.0234375</v>
      </c>
      <c r="M531" s="61">
        <v>5836.9033997666202</v>
      </c>
    </row>
    <row r="532" spans="1:13">
      <c r="A532" s="61">
        <v>39172</v>
      </c>
      <c r="B532" s="62">
        <v>18163003000</v>
      </c>
      <c r="C532" s="63">
        <v>3861298</v>
      </c>
      <c r="D532" s="61">
        <v>55675</v>
      </c>
      <c r="E532" s="64" t="s">
        <v>444</v>
      </c>
      <c r="F532" s="64" t="str">
        <f t="shared" si="8"/>
        <v>Census Tract 30 Vanderburgh County</v>
      </c>
      <c r="G532" s="61" t="s">
        <v>155</v>
      </c>
      <c r="H532" s="61" t="s">
        <v>162</v>
      </c>
      <c r="I532" s="61">
        <v>2083</v>
      </c>
      <c r="J532" s="61">
        <v>169</v>
      </c>
      <c r="K532" s="64">
        <v>7.7</v>
      </c>
      <c r="L532" s="61">
        <v>6316153.6484375</v>
      </c>
      <c r="M532" s="61">
        <v>11092.0354983083</v>
      </c>
    </row>
    <row r="533" spans="1:13">
      <c r="A533" s="61">
        <v>43904</v>
      </c>
      <c r="B533" s="62">
        <v>18001030100</v>
      </c>
      <c r="C533" s="63">
        <v>201082228</v>
      </c>
      <c r="D533" s="61">
        <v>343886</v>
      </c>
      <c r="E533" s="64" t="s">
        <v>445</v>
      </c>
      <c r="F533" s="64" t="str">
        <f t="shared" si="8"/>
        <v>Census Tract 301 Adams County</v>
      </c>
      <c r="G533" s="61" t="s">
        <v>155</v>
      </c>
      <c r="H533" s="61" t="s">
        <v>446</v>
      </c>
      <c r="I533" s="61">
        <v>1843</v>
      </c>
      <c r="J533" s="61">
        <v>133</v>
      </c>
      <c r="K533" s="64">
        <v>0.9</v>
      </c>
      <c r="L533" s="61">
        <v>352684492.75781298</v>
      </c>
      <c r="M533" s="61">
        <v>95222.042188402993</v>
      </c>
    </row>
    <row r="534" spans="1:13">
      <c r="A534" s="61">
        <v>57547</v>
      </c>
      <c r="B534" s="61">
        <v>18089030100</v>
      </c>
      <c r="C534" s="61">
        <v>637171</v>
      </c>
      <c r="D534" s="61">
        <v>17042</v>
      </c>
      <c r="E534" s="64" t="s">
        <v>445</v>
      </c>
      <c r="F534" s="64" t="str">
        <f t="shared" si="8"/>
        <v>Census Tract 301 Lake County</v>
      </c>
      <c r="G534" s="61" t="s">
        <v>155</v>
      </c>
      <c r="H534" s="61" t="s">
        <v>186</v>
      </c>
      <c r="I534" s="61">
        <v>541</v>
      </c>
      <c r="J534" s="61">
        <v>67</v>
      </c>
      <c r="K534" s="64">
        <v>51.4</v>
      </c>
      <c r="L534" s="61">
        <v>1172561.3828125</v>
      </c>
      <c r="M534" s="61">
        <v>5310.4980469379998</v>
      </c>
    </row>
    <row r="535" spans="1:13">
      <c r="A535" s="61">
        <v>44519</v>
      </c>
      <c r="B535" s="61">
        <v>18121030100</v>
      </c>
      <c r="C535" s="61">
        <v>484868357</v>
      </c>
      <c r="D535" s="61">
        <v>2332356</v>
      </c>
      <c r="E535" s="64" t="s">
        <v>445</v>
      </c>
      <c r="F535" s="64" t="str">
        <f t="shared" si="8"/>
        <v>Census Tract 301 Parke County</v>
      </c>
      <c r="G535" s="61" t="s">
        <v>155</v>
      </c>
      <c r="H535" s="61" t="s">
        <v>447</v>
      </c>
      <c r="I535" s="61">
        <v>1389</v>
      </c>
      <c r="J535" s="61">
        <v>106</v>
      </c>
      <c r="K535" s="64">
        <v>14.1</v>
      </c>
      <c r="L535" s="61">
        <v>828109227.4375</v>
      </c>
      <c r="M535" s="61">
        <v>157615.07877477299</v>
      </c>
    </row>
    <row r="536" spans="1:13">
      <c r="A536" s="61">
        <v>39195</v>
      </c>
      <c r="B536" s="62">
        <v>18173030100</v>
      </c>
      <c r="C536" s="63">
        <v>333058007</v>
      </c>
      <c r="D536" s="61">
        <v>3247203</v>
      </c>
      <c r="E536" s="64" t="s">
        <v>445</v>
      </c>
      <c r="F536" s="64" t="str">
        <f t="shared" si="8"/>
        <v>Census Tract 301 Warrick County</v>
      </c>
      <c r="G536" s="61" t="s">
        <v>155</v>
      </c>
      <c r="H536" s="61" t="s">
        <v>448</v>
      </c>
      <c r="I536" s="61">
        <v>1390</v>
      </c>
      <c r="J536" s="61">
        <v>109</v>
      </c>
      <c r="K536" s="64">
        <v>1.6</v>
      </c>
      <c r="L536" s="61">
        <v>543810680.58984399</v>
      </c>
      <c r="M536" s="61">
        <v>119922.78289615799</v>
      </c>
    </row>
    <row r="537" spans="1:13">
      <c r="A537" s="61">
        <v>43905</v>
      </c>
      <c r="B537" s="62">
        <v>18001030200</v>
      </c>
      <c r="C537" s="63">
        <v>24308703</v>
      </c>
      <c r="D537" s="61">
        <v>178130</v>
      </c>
      <c r="E537" s="64" t="s">
        <v>449</v>
      </c>
      <c r="F537" s="64" t="str">
        <f t="shared" si="8"/>
        <v>Census Tract 302 Adams County</v>
      </c>
      <c r="G537" s="61" t="s">
        <v>155</v>
      </c>
      <c r="H537" s="61" t="s">
        <v>446</v>
      </c>
      <c r="I537" s="61">
        <v>2331</v>
      </c>
      <c r="J537" s="61">
        <v>149</v>
      </c>
      <c r="K537" s="64">
        <v>2.5</v>
      </c>
      <c r="L537" s="61">
        <v>42820318.3828125</v>
      </c>
      <c r="M537" s="61">
        <v>35010.807392396498</v>
      </c>
    </row>
    <row r="538" spans="1:13">
      <c r="A538" s="61">
        <v>57548</v>
      </c>
      <c r="B538" s="61">
        <v>18089030200</v>
      </c>
      <c r="C538" s="61">
        <v>464867</v>
      </c>
      <c r="D538" s="61">
        <v>0</v>
      </c>
      <c r="E538" s="64" t="s">
        <v>449</v>
      </c>
      <c r="F538" s="64" t="str">
        <f t="shared" si="8"/>
        <v>Census Tract 302 Lake County</v>
      </c>
      <c r="G538" s="61" t="s">
        <v>155</v>
      </c>
      <c r="H538" s="61" t="s">
        <v>186</v>
      </c>
      <c r="I538" s="61">
        <v>452</v>
      </c>
      <c r="J538" s="61">
        <v>65</v>
      </c>
      <c r="K538" s="64">
        <v>30.8</v>
      </c>
      <c r="L538" s="61">
        <v>833251.01953125</v>
      </c>
      <c r="M538" s="61">
        <v>5036.0047874511201</v>
      </c>
    </row>
    <row r="539" spans="1:13">
      <c r="A539" s="61">
        <v>44520</v>
      </c>
      <c r="B539" s="61">
        <v>18121030200</v>
      </c>
      <c r="C539" s="61">
        <v>177024678</v>
      </c>
      <c r="D539" s="61">
        <v>1800658</v>
      </c>
      <c r="E539" s="64" t="s">
        <v>449</v>
      </c>
      <c r="F539" s="64" t="str">
        <f t="shared" si="8"/>
        <v>Census Tract 302 Parke County</v>
      </c>
      <c r="G539" s="61" t="s">
        <v>155</v>
      </c>
      <c r="H539" s="61" t="s">
        <v>447</v>
      </c>
      <c r="I539" s="61">
        <v>1258</v>
      </c>
      <c r="J539" s="61">
        <v>112</v>
      </c>
      <c r="K539" s="64">
        <v>4.7</v>
      </c>
      <c r="L539" s="61">
        <v>302651915.38281298</v>
      </c>
      <c r="M539" s="61">
        <v>98911.138865600602</v>
      </c>
    </row>
    <row r="540" spans="1:13">
      <c r="A540" s="61">
        <v>39196</v>
      </c>
      <c r="B540" s="62">
        <v>18173030200</v>
      </c>
      <c r="C540" s="63">
        <v>177154498</v>
      </c>
      <c r="D540" s="61">
        <v>2942378</v>
      </c>
      <c r="E540" s="64" t="s">
        <v>449</v>
      </c>
      <c r="F540" s="64" t="str">
        <f t="shared" si="8"/>
        <v>Census Tract 302 Warrick County</v>
      </c>
      <c r="G540" s="61" t="s">
        <v>155</v>
      </c>
      <c r="H540" s="61" t="s">
        <v>448</v>
      </c>
      <c r="I540" s="61">
        <v>1486</v>
      </c>
      <c r="J540" s="61">
        <v>115</v>
      </c>
      <c r="K540" s="64">
        <v>0.1</v>
      </c>
      <c r="L540" s="61">
        <v>291866474.53125</v>
      </c>
      <c r="M540" s="61">
        <v>87497.445765144599</v>
      </c>
    </row>
    <row r="541" spans="1:13">
      <c r="A541" s="61">
        <v>43906</v>
      </c>
      <c r="B541" s="62">
        <v>18001030300</v>
      </c>
      <c r="C541" s="63">
        <v>24641573</v>
      </c>
      <c r="D541" s="61">
        <v>52005</v>
      </c>
      <c r="E541" s="64" t="s">
        <v>450</v>
      </c>
      <c r="F541" s="64" t="str">
        <f t="shared" si="8"/>
        <v>Census Tract 303 Adams County</v>
      </c>
      <c r="G541" s="61" t="s">
        <v>155</v>
      </c>
      <c r="H541" s="61" t="s">
        <v>446</v>
      </c>
      <c r="I541" s="61">
        <v>2267</v>
      </c>
      <c r="J541" s="61">
        <v>166</v>
      </c>
      <c r="K541" s="64">
        <v>0.7</v>
      </c>
      <c r="L541" s="61">
        <v>43154713.1953125</v>
      </c>
      <c r="M541" s="61">
        <v>35033.963604240002</v>
      </c>
    </row>
    <row r="542" spans="1:13">
      <c r="A542" s="61">
        <v>57549</v>
      </c>
      <c r="B542" s="61">
        <v>18089030300</v>
      </c>
      <c r="C542" s="61">
        <v>11225146</v>
      </c>
      <c r="D542" s="61">
        <v>2479218</v>
      </c>
      <c r="E542" s="64" t="s">
        <v>450</v>
      </c>
      <c r="F542" s="64" t="str">
        <f t="shared" si="8"/>
        <v>Census Tract 303 Lake County</v>
      </c>
      <c r="G542" s="61" t="s">
        <v>155</v>
      </c>
      <c r="H542" s="61" t="s">
        <v>186</v>
      </c>
      <c r="I542" s="61">
        <v>602</v>
      </c>
      <c r="J542" s="61">
        <v>88</v>
      </c>
      <c r="K542" s="64">
        <v>22.4</v>
      </c>
      <c r="L542" s="61">
        <v>20324652.863281298</v>
      </c>
      <c r="M542" s="61">
        <v>38250.000777466601</v>
      </c>
    </row>
    <row r="543" spans="1:13">
      <c r="A543" s="61">
        <v>44521</v>
      </c>
      <c r="B543" s="61">
        <v>18121030300</v>
      </c>
      <c r="C543" s="61">
        <v>67008909</v>
      </c>
      <c r="D543" s="61">
        <v>529329</v>
      </c>
      <c r="E543" s="64" t="s">
        <v>450</v>
      </c>
      <c r="F543" s="64" t="str">
        <f t="shared" si="8"/>
        <v>Census Tract 303 Parke County</v>
      </c>
      <c r="G543" s="61" t="s">
        <v>155</v>
      </c>
      <c r="H543" s="61" t="s">
        <v>447</v>
      </c>
      <c r="I543" s="61">
        <v>1458</v>
      </c>
      <c r="J543" s="61">
        <v>161</v>
      </c>
      <c r="K543" s="64">
        <v>9.5</v>
      </c>
      <c r="L543" s="61">
        <v>114445224.8125</v>
      </c>
      <c r="M543" s="61">
        <v>61391.6531432954</v>
      </c>
    </row>
    <row r="544" spans="1:13">
      <c r="A544" s="61">
        <v>39197</v>
      </c>
      <c r="B544" s="62">
        <v>18173030300</v>
      </c>
      <c r="C544" s="63">
        <v>148213097</v>
      </c>
      <c r="D544" s="61">
        <v>1885586</v>
      </c>
      <c r="E544" s="64" t="s">
        <v>450</v>
      </c>
      <c r="F544" s="64" t="str">
        <f t="shared" si="8"/>
        <v>Census Tract 303 Warrick County</v>
      </c>
      <c r="G544" s="61" t="s">
        <v>155</v>
      </c>
      <c r="H544" s="61" t="s">
        <v>448</v>
      </c>
      <c r="I544" s="61">
        <v>2072</v>
      </c>
      <c r="J544" s="61">
        <v>114</v>
      </c>
      <c r="K544" s="64">
        <v>3.3</v>
      </c>
      <c r="L544" s="61">
        <v>242539191.67578101</v>
      </c>
      <c r="M544" s="61">
        <v>81117.750185950805</v>
      </c>
    </row>
    <row r="545" spans="1:13">
      <c r="A545" s="61">
        <v>43907</v>
      </c>
      <c r="B545" s="62">
        <v>18001030400</v>
      </c>
      <c r="C545" s="63">
        <v>187280589</v>
      </c>
      <c r="D545" s="61">
        <v>66399</v>
      </c>
      <c r="E545" s="64" t="s">
        <v>451</v>
      </c>
      <c r="F545" s="64" t="str">
        <f t="shared" si="8"/>
        <v>Census Tract 304 Adams County</v>
      </c>
      <c r="G545" s="61" t="s">
        <v>155</v>
      </c>
      <c r="H545" s="61" t="s">
        <v>446</v>
      </c>
      <c r="I545" s="61">
        <v>1161</v>
      </c>
      <c r="J545" s="61">
        <v>110</v>
      </c>
      <c r="K545" s="64">
        <v>9.1</v>
      </c>
      <c r="L545" s="61">
        <v>327125876.16406298</v>
      </c>
      <c r="M545" s="61">
        <v>105368.14711430301</v>
      </c>
    </row>
    <row r="546" spans="1:13">
      <c r="A546" s="61">
        <v>57550</v>
      </c>
      <c r="B546" s="61">
        <v>18089030400</v>
      </c>
      <c r="C546" s="61">
        <v>12309646</v>
      </c>
      <c r="D546" s="61">
        <v>2675492</v>
      </c>
      <c r="E546" s="64" t="s">
        <v>451</v>
      </c>
      <c r="F546" s="64" t="str">
        <f t="shared" si="8"/>
        <v>Census Tract 304 Lake County</v>
      </c>
      <c r="G546" s="61" t="s">
        <v>155</v>
      </c>
      <c r="H546" s="61" t="s">
        <v>186</v>
      </c>
      <c r="I546" s="61">
        <v>1215</v>
      </c>
      <c r="J546" s="61">
        <v>96</v>
      </c>
      <c r="K546" s="64">
        <v>26.4</v>
      </c>
      <c r="L546" s="61">
        <v>22460242.8203125</v>
      </c>
      <c r="M546" s="61">
        <v>39936.785303476099</v>
      </c>
    </row>
    <row r="547" spans="1:13">
      <c r="A547" s="61">
        <v>44522</v>
      </c>
      <c r="B547" s="61">
        <v>18121030400</v>
      </c>
      <c r="C547" s="61">
        <v>422920326</v>
      </c>
      <c r="D547" s="61">
        <v>8992859</v>
      </c>
      <c r="E547" s="64" t="s">
        <v>451</v>
      </c>
      <c r="F547" s="64" t="str">
        <f t="shared" si="8"/>
        <v>Census Tract 304 Parke County</v>
      </c>
      <c r="G547" s="61" t="s">
        <v>155</v>
      </c>
      <c r="H547" s="61" t="s">
        <v>447</v>
      </c>
      <c r="I547" s="61">
        <v>1952</v>
      </c>
      <c r="J547" s="61">
        <v>199</v>
      </c>
      <c r="K547" s="64">
        <v>5</v>
      </c>
      <c r="L547" s="61">
        <v>730234737.97656298</v>
      </c>
      <c r="M547" s="61">
        <v>125320.868305469</v>
      </c>
    </row>
    <row r="548" spans="1:13">
      <c r="A548" s="61">
        <v>39198</v>
      </c>
      <c r="B548" s="62">
        <v>18173030400</v>
      </c>
      <c r="C548" s="63">
        <v>8026627</v>
      </c>
      <c r="D548" s="61">
        <v>0</v>
      </c>
      <c r="E548" s="64" t="s">
        <v>451</v>
      </c>
      <c r="F548" s="64" t="str">
        <f t="shared" si="8"/>
        <v>Census Tract 304 Warrick County</v>
      </c>
      <c r="G548" s="61" t="s">
        <v>155</v>
      </c>
      <c r="H548" s="61" t="s">
        <v>448</v>
      </c>
      <c r="I548" s="61">
        <v>1129</v>
      </c>
      <c r="J548" s="61">
        <v>105</v>
      </c>
      <c r="K548" s="64">
        <v>1.9</v>
      </c>
      <c r="L548" s="61">
        <v>12960434.8632813</v>
      </c>
      <c r="M548" s="61">
        <v>15388.4792789905</v>
      </c>
    </row>
    <row r="549" spans="1:13">
      <c r="A549" s="61">
        <v>43908</v>
      </c>
      <c r="B549" s="62">
        <v>18001030500</v>
      </c>
      <c r="C549" s="63">
        <v>217367767</v>
      </c>
      <c r="D549" s="61">
        <v>336239</v>
      </c>
      <c r="E549" s="64" t="s">
        <v>452</v>
      </c>
      <c r="F549" s="64" t="str">
        <f t="shared" si="8"/>
        <v>Census Tract 305 Adams County</v>
      </c>
      <c r="G549" s="61" t="s">
        <v>155</v>
      </c>
      <c r="H549" s="61" t="s">
        <v>446</v>
      </c>
      <c r="I549" s="61">
        <v>1515</v>
      </c>
      <c r="J549" s="61">
        <v>93</v>
      </c>
      <c r="K549" s="64">
        <v>28.5</v>
      </c>
      <c r="L549" s="61">
        <v>379190997.875</v>
      </c>
      <c r="M549" s="61">
        <v>92750.570075850905</v>
      </c>
    </row>
    <row r="550" spans="1:13">
      <c r="A550" s="61">
        <v>57551</v>
      </c>
      <c r="B550" s="61">
        <v>18089030500</v>
      </c>
      <c r="C550" s="61">
        <v>1232421</v>
      </c>
      <c r="D550" s="61">
        <v>0</v>
      </c>
      <c r="E550" s="64" t="s">
        <v>452</v>
      </c>
      <c r="F550" s="64" t="str">
        <f t="shared" si="8"/>
        <v>Census Tract 305 Lake County</v>
      </c>
      <c r="G550" s="61" t="s">
        <v>155</v>
      </c>
      <c r="H550" s="61" t="s">
        <v>186</v>
      </c>
      <c r="I550" s="61">
        <v>1533</v>
      </c>
      <c r="J550" s="61">
        <v>130</v>
      </c>
      <c r="K550" s="64">
        <v>16.8</v>
      </c>
      <c r="L550" s="61">
        <v>2207970.34375</v>
      </c>
      <c r="M550" s="61">
        <v>6803.0507335121601</v>
      </c>
    </row>
    <row r="551" spans="1:13">
      <c r="A551" s="61">
        <v>39199</v>
      </c>
      <c r="B551" s="62">
        <v>18173030500</v>
      </c>
      <c r="C551" s="63">
        <v>242391741</v>
      </c>
      <c r="D551" s="61">
        <v>6569616</v>
      </c>
      <c r="E551" s="64" t="s">
        <v>452</v>
      </c>
      <c r="F551" s="64" t="str">
        <f t="shared" si="8"/>
        <v>Census Tract 305 Warrick County</v>
      </c>
      <c r="G551" s="61" t="s">
        <v>155</v>
      </c>
      <c r="H551" s="61" t="s">
        <v>448</v>
      </c>
      <c r="I551" s="61">
        <v>2928</v>
      </c>
      <c r="J551" s="61">
        <v>188</v>
      </c>
      <c r="K551" s="64">
        <v>3.7</v>
      </c>
      <c r="L551" s="61">
        <v>396773749.55468798</v>
      </c>
      <c r="M551" s="61">
        <v>197682.19881994199</v>
      </c>
    </row>
    <row r="552" spans="1:13">
      <c r="A552" s="61">
        <v>43909</v>
      </c>
      <c r="B552" s="62">
        <v>18001030600</v>
      </c>
      <c r="C552" s="63">
        <v>9182289</v>
      </c>
      <c r="D552" s="61">
        <v>23133</v>
      </c>
      <c r="E552" s="64" t="s">
        <v>453</v>
      </c>
      <c r="F552" s="64" t="str">
        <f t="shared" si="8"/>
        <v>Census Tract 306 Adams County</v>
      </c>
      <c r="G552" s="61" t="s">
        <v>155</v>
      </c>
      <c r="H552" s="61" t="s">
        <v>446</v>
      </c>
      <c r="I552" s="61">
        <v>1458</v>
      </c>
      <c r="J552" s="61">
        <v>113</v>
      </c>
      <c r="K552" s="64">
        <v>5.3</v>
      </c>
      <c r="L552" s="61">
        <v>16012540.75</v>
      </c>
      <c r="M552" s="61">
        <v>17253.435962825399</v>
      </c>
    </row>
    <row r="553" spans="1:13">
      <c r="A553" s="61">
        <v>57552</v>
      </c>
      <c r="B553" s="61">
        <v>18089030600</v>
      </c>
      <c r="C553" s="61">
        <v>2374743</v>
      </c>
      <c r="D553" s="61">
        <v>68335</v>
      </c>
      <c r="E553" s="64" t="s">
        <v>453</v>
      </c>
      <c r="F553" s="64" t="str">
        <f t="shared" si="8"/>
        <v>Census Tract 306 Lake County</v>
      </c>
      <c r="G553" s="61" t="s">
        <v>155</v>
      </c>
      <c r="H553" s="61" t="s">
        <v>186</v>
      </c>
      <c r="I553" s="61">
        <v>1676</v>
      </c>
      <c r="J553" s="61">
        <v>141</v>
      </c>
      <c r="K553" s="64">
        <v>18.8</v>
      </c>
      <c r="L553" s="61">
        <v>4374639.7421875</v>
      </c>
      <c r="M553" s="61">
        <v>12281.840989365101</v>
      </c>
    </row>
    <row r="554" spans="1:13">
      <c r="A554" s="61">
        <v>39200</v>
      </c>
      <c r="B554" s="62">
        <v>18173030600</v>
      </c>
      <c r="C554" s="63">
        <v>22275835</v>
      </c>
      <c r="D554" s="61">
        <v>869035</v>
      </c>
      <c r="E554" s="64" t="s">
        <v>453</v>
      </c>
      <c r="F554" s="64" t="str">
        <f t="shared" si="8"/>
        <v>Census Tract 306 Warrick County</v>
      </c>
      <c r="G554" s="61" t="s">
        <v>155</v>
      </c>
      <c r="H554" s="61" t="s">
        <v>448</v>
      </c>
      <c r="I554" s="61">
        <v>2657</v>
      </c>
      <c r="J554" s="61">
        <v>228</v>
      </c>
      <c r="K554" s="64">
        <v>5.5</v>
      </c>
      <c r="L554" s="61">
        <v>37390982.1015625</v>
      </c>
      <c r="M554" s="61">
        <v>35997.6276590856</v>
      </c>
    </row>
    <row r="555" spans="1:13">
      <c r="A555" s="61">
        <v>43910</v>
      </c>
      <c r="B555" s="62">
        <v>18001030700</v>
      </c>
      <c r="C555" s="63">
        <v>213952350</v>
      </c>
      <c r="D555" s="61">
        <v>1694132</v>
      </c>
      <c r="E555" s="64" t="s">
        <v>454</v>
      </c>
      <c r="F555" s="64" t="str">
        <f t="shared" si="8"/>
        <v>Census Tract 307 Adams County</v>
      </c>
      <c r="G555" s="61" t="s">
        <v>155</v>
      </c>
      <c r="H555" s="61" t="s">
        <v>446</v>
      </c>
      <c r="I555" s="61">
        <v>1906</v>
      </c>
      <c r="J555" s="61">
        <v>144</v>
      </c>
      <c r="K555" s="64">
        <v>32.4</v>
      </c>
      <c r="L555" s="61">
        <v>374606069.4375</v>
      </c>
      <c r="M555" s="61">
        <v>89455.586706799397</v>
      </c>
    </row>
    <row r="556" spans="1:13">
      <c r="A556" s="61">
        <v>57553</v>
      </c>
      <c r="B556" s="61">
        <v>18089030700</v>
      </c>
      <c r="C556" s="61">
        <v>4987433</v>
      </c>
      <c r="D556" s="61">
        <v>110583</v>
      </c>
      <c r="E556" s="64" t="s">
        <v>454</v>
      </c>
      <c r="F556" s="64" t="str">
        <f t="shared" si="8"/>
        <v>Census Tract 307 Lake County</v>
      </c>
      <c r="G556" s="61" t="s">
        <v>155</v>
      </c>
      <c r="H556" s="61" t="s">
        <v>186</v>
      </c>
      <c r="I556" s="61">
        <v>775</v>
      </c>
      <c r="J556" s="61">
        <v>80</v>
      </c>
      <c r="K556" s="64">
        <v>11.5</v>
      </c>
      <c r="L556" s="61">
        <v>9130396.0625</v>
      </c>
      <c r="M556" s="61">
        <v>15787.930158499399</v>
      </c>
    </row>
    <row r="557" spans="1:13">
      <c r="A557" s="61">
        <v>39201</v>
      </c>
      <c r="B557" s="62">
        <v>18173030702</v>
      </c>
      <c r="C557" s="63">
        <v>9587366</v>
      </c>
      <c r="D557" s="61">
        <v>3510</v>
      </c>
      <c r="E557" s="64" t="s">
        <v>455</v>
      </c>
      <c r="F557" s="64" t="str">
        <f t="shared" si="8"/>
        <v>Census Tract 307.02 Warrick County</v>
      </c>
      <c r="G557" s="61" t="s">
        <v>155</v>
      </c>
      <c r="H557" s="61" t="s">
        <v>448</v>
      </c>
      <c r="I557" s="61">
        <v>2763</v>
      </c>
      <c r="J557" s="61">
        <v>139</v>
      </c>
      <c r="K557" s="64">
        <v>6.7</v>
      </c>
      <c r="L557" s="61">
        <v>15456532.7773438</v>
      </c>
      <c r="M557" s="61">
        <v>23380.685146610002</v>
      </c>
    </row>
    <row r="558" spans="1:13">
      <c r="A558" s="61">
        <v>39202</v>
      </c>
      <c r="B558" s="62">
        <v>18173030703</v>
      </c>
      <c r="C558" s="63">
        <v>4673992</v>
      </c>
      <c r="D558" s="61">
        <v>0</v>
      </c>
      <c r="E558" s="64" t="s">
        <v>456</v>
      </c>
      <c r="F558" s="64" t="str">
        <f t="shared" si="8"/>
        <v>Census Tract 307.03 Warrick County</v>
      </c>
      <c r="G558" s="61" t="s">
        <v>155</v>
      </c>
      <c r="H558" s="61" t="s">
        <v>448</v>
      </c>
      <c r="I558" s="61">
        <v>2101</v>
      </c>
      <c r="J558" s="61">
        <v>112</v>
      </c>
      <c r="K558" s="64">
        <v>2.2999999999999998</v>
      </c>
      <c r="L558" s="61">
        <v>7531581.09765625</v>
      </c>
      <c r="M558" s="61">
        <v>11742.210926554</v>
      </c>
    </row>
    <row r="559" spans="1:13">
      <c r="A559" s="61">
        <v>39203</v>
      </c>
      <c r="B559" s="62">
        <v>18173030704</v>
      </c>
      <c r="C559" s="63">
        <v>27872611</v>
      </c>
      <c r="D559" s="61">
        <v>421660</v>
      </c>
      <c r="E559" s="64" t="s">
        <v>457</v>
      </c>
      <c r="F559" s="64" t="str">
        <f t="shared" si="8"/>
        <v>Census Tract 307.04 Warrick County</v>
      </c>
      <c r="G559" s="61" t="s">
        <v>155</v>
      </c>
      <c r="H559" s="61" t="s">
        <v>448</v>
      </c>
      <c r="I559" s="61">
        <v>1781</v>
      </c>
      <c r="J559" s="61">
        <v>104</v>
      </c>
      <c r="K559" s="64">
        <v>0.5</v>
      </c>
      <c r="L559" s="61">
        <v>45595831.222656302</v>
      </c>
      <c r="M559" s="61">
        <v>36726.441698873597</v>
      </c>
    </row>
    <row r="560" spans="1:13">
      <c r="A560" s="61">
        <v>39204</v>
      </c>
      <c r="B560" s="62">
        <v>18173030705</v>
      </c>
      <c r="C560" s="63">
        <v>13598771</v>
      </c>
      <c r="D560" s="61">
        <v>161661</v>
      </c>
      <c r="E560" s="64" t="s">
        <v>458</v>
      </c>
      <c r="F560" s="64" t="str">
        <f t="shared" si="8"/>
        <v>Census Tract 307.05 Warrick County</v>
      </c>
      <c r="G560" s="61" t="s">
        <v>155</v>
      </c>
      <c r="H560" s="61" t="s">
        <v>448</v>
      </c>
      <c r="I560" s="61">
        <v>3386</v>
      </c>
      <c r="J560" s="61">
        <v>153</v>
      </c>
      <c r="K560" s="64">
        <v>2.6</v>
      </c>
      <c r="L560" s="61">
        <v>22197378.6953125</v>
      </c>
      <c r="M560" s="61">
        <v>23702.510895824202</v>
      </c>
    </row>
    <row r="561" spans="1:13">
      <c r="A561" s="61">
        <v>57554</v>
      </c>
      <c r="B561" s="61">
        <v>18089030800</v>
      </c>
      <c r="C561" s="61">
        <v>941893</v>
      </c>
      <c r="D561" s="61">
        <v>0</v>
      </c>
      <c r="E561" s="64" t="s">
        <v>459</v>
      </c>
      <c r="F561" s="64" t="str">
        <f t="shared" si="8"/>
        <v>Census Tract 308 Lake County</v>
      </c>
      <c r="G561" s="61" t="s">
        <v>155</v>
      </c>
      <c r="H561" s="61" t="s">
        <v>186</v>
      </c>
      <c r="I561" s="61">
        <v>1590</v>
      </c>
      <c r="J561" s="61">
        <v>142</v>
      </c>
      <c r="K561" s="64">
        <v>13.8</v>
      </c>
      <c r="L561" s="61">
        <v>1687799.4921875</v>
      </c>
      <c r="M561" s="61">
        <v>6124.1169168681399</v>
      </c>
    </row>
    <row r="562" spans="1:13">
      <c r="A562" s="61">
        <v>39205</v>
      </c>
      <c r="B562" s="62">
        <v>18173030800</v>
      </c>
      <c r="C562" s="63">
        <v>9812166</v>
      </c>
      <c r="D562" s="61">
        <v>54930</v>
      </c>
      <c r="E562" s="64" t="s">
        <v>459</v>
      </c>
      <c r="F562" s="64" t="str">
        <f t="shared" si="8"/>
        <v>Census Tract 308 Warrick County</v>
      </c>
      <c r="G562" s="61" t="s">
        <v>155</v>
      </c>
      <c r="H562" s="61" t="s">
        <v>448</v>
      </c>
      <c r="I562" s="61">
        <v>2821</v>
      </c>
      <c r="J562" s="61">
        <v>224</v>
      </c>
      <c r="K562" s="64">
        <v>1.1000000000000001</v>
      </c>
      <c r="L562" s="61">
        <v>15894469.21875</v>
      </c>
      <c r="M562" s="61">
        <v>28678.788507459401</v>
      </c>
    </row>
    <row r="563" spans="1:13">
      <c r="A563" s="61">
        <v>57555</v>
      </c>
      <c r="B563" s="61">
        <v>18089030900</v>
      </c>
      <c r="C563" s="61">
        <v>1945376</v>
      </c>
      <c r="D563" s="61">
        <v>0</v>
      </c>
      <c r="E563" s="64" t="s">
        <v>460</v>
      </c>
      <c r="F563" s="64" t="str">
        <f t="shared" si="8"/>
        <v>Census Tract 309 Lake County</v>
      </c>
      <c r="G563" s="61" t="s">
        <v>155</v>
      </c>
      <c r="H563" s="61" t="s">
        <v>186</v>
      </c>
      <c r="I563" s="61">
        <v>1382</v>
      </c>
      <c r="J563" s="61">
        <v>133</v>
      </c>
      <c r="K563" s="64">
        <v>13</v>
      </c>
      <c r="L563" s="61">
        <v>3485519.09765625</v>
      </c>
      <c r="M563" s="61">
        <v>9553.6105809298006</v>
      </c>
    </row>
    <row r="564" spans="1:13">
      <c r="A564" s="61">
        <v>43935</v>
      </c>
      <c r="B564" s="62">
        <v>18003003100</v>
      </c>
      <c r="C564" s="63">
        <v>1647996</v>
      </c>
      <c r="D564" s="61">
        <v>0</v>
      </c>
      <c r="E564" s="64" t="s">
        <v>461</v>
      </c>
      <c r="F564" s="64" t="str">
        <f t="shared" si="8"/>
        <v>Census Tract 31 Allen County</v>
      </c>
      <c r="G564" s="61" t="s">
        <v>155</v>
      </c>
      <c r="H564" s="61" t="s">
        <v>156</v>
      </c>
      <c r="I564" s="61">
        <v>1084</v>
      </c>
      <c r="J564" s="61">
        <v>83</v>
      </c>
      <c r="K564" s="64">
        <v>7.2</v>
      </c>
      <c r="L564" s="61">
        <v>2899633.6015625</v>
      </c>
      <c r="M564" s="61">
        <v>7686.3729959600396</v>
      </c>
    </row>
    <row r="565" spans="1:13">
      <c r="A565" s="61">
        <v>57728</v>
      </c>
      <c r="B565" s="61">
        <v>18141003100</v>
      </c>
      <c r="C565" s="61">
        <v>1645305</v>
      </c>
      <c r="D565" s="61">
        <v>100661</v>
      </c>
      <c r="E565" s="64" t="s">
        <v>461</v>
      </c>
      <c r="F565" s="64" t="str">
        <f t="shared" si="8"/>
        <v>Census Tract 31 St. Joseph County</v>
      </c>
      <c r="G565" s="61" t="s">
        <v>155</v>
      </c>
      <c r="H565" s="61" t="s">
        <v>160</v>
      </c>
      <c r="I565" s="61">
        <v>1214</v>
      </c>
      <c r="J565" s="61">
        <v>128</v>
      </c>
      <c r="K565" s="64">
        <v>10.4</v>
      </c>
      <c r="L565" s="61">
        <v>2949703.0390625</v>
      </c>
      <c r="M565" s="61">
        <v>8107.0199676912298</v>
      </c>
    </row>
    <row r="566" spans="1:13">
      <c r="A566" s="61">
        <v>39173</v>
      </c>
      <c r="B566" s="62">
        <v>18163003100</v>
      </c>
      <c r="C566" s="63">
        <v>2398575</v>
      </c>
      <c r="D566" s="61">
        <v>25663</v>
      </c>
      <c r="E566" s="64" t="s">
        <v>461</v>
      </c>
      <c r="F566" s="64" t="str">
        <f t="shared" si="8"/>
        <v>Census Tract 31 Vanderburgh County</v>
      </c>
      <c r="G566" s="61" t="s">
        <v>155</v>
      </c>
      <c r="H566" s="61" t="s">
        <v>162</v>
      </c>
      <c r="I566" s="61">
        <v>1037</v>
      </c>
      <c r="J566" s="61">
        <v>115</v>
      </c>
      <c r="K566" s="64">
        <v>3.6</v>
      </c>
      <c r="L566" s="61">
        <v>3906771.1953125</v>
      </c>
      <c r="M566" s="61">
        <v>10251.228281040099</v>
      </c>
    </row>
    <row r="567" spans="1:13">
      <c r="A567" s="61">
        <v>57556</v>
      </c>
      <c r="B567" s="61">
        <v>18089031000</v>
      </c>
      <c r="C567" s="61">
        <v>376581</v>
      </c>
      <c r="D567" s="61">
        <v>0</v>
      </c>
      <c r="E567" s="64" t="s">
        <v>462</v>
      </c>
      <c r="F567" s="64" t="str">
        <f t="shared" si="8"/>
        <v>Census Tract 310 Lake County</v>
      </c>
      <c r="G567" s="61" t="s">
        <v>155</v>
      </c>
      <c r="H567" s="61" t="s">
        <v>186</v>
      </c>
      <c r="I567" s="61">
        <v>599</v>
      </c>
      <c r="J567" s="61">
        <v>79</v>
      </c>
      <c r="K567" s="64">
        <v>35.700000000000003</v>
      </c>
      <c r="L567" s="61">
        <v>674895.09375</v>
      </c>
      <c r="M567" s="61">
        <v>4790.2771972198798</v>
      </c>
    </row>
    <row r="568" spans="1:13">
      <c r="A568" s="61">
        <v>44264</v>
      </c>
      <c r="B568" s="62">
        <v>18097310103</v>
      </c>
      <c r="C568" s="63">
        <v>35241491</v>
      </c>
      <c r="D568" s="61">
        <v>2891906</v>
      </c>
      <c r="E568" s="64" t="s">
        <v>463</v>
      </c>
      <c r="F568" s="64" t="str">
        <f t="shared" si="8"/>
        <v>Census Tract 3101.03 Marion County</v>
      </c>
      <c r="G568" s="61" t="s">
        <v>155</v>
      </c>
      <c r="H568" s="61" t="s">
        <v>464</v>
      </c>
      <c r="I568" s="61">
        <v>2691</v>
      </c>
      <c r="J568" s="61">
        <v>112</v>
      </c>
      <c r="K568" s="64">
        <v>2.7</v>
      </c>
      <c r="L568" s="61">
        <v>64850016.332031302</v>
      </c>
      <c r="M568" s="61">
        <v>33764.081966255602</v>
      </c>
    </row>
    <row r="569" spans="1:13">
      <c r="A569" s="61">
        <v>44265</v>
      </c>
      <c r="B569" s="62">
        <v>18097310104</v>
      </c>
      <c r="C569" s="63">
        <v>9115608</v>
      </c>
      <c r="D569" s="61">
        <v>70590</v>
      </c>
      <c r="E569" s="64" t="s">
        <v>465</v>
      </c>
      <c r="F569" s="64" t="str">
        <f t="shared" si="8"/>
        <v>Census Tract 3101.04 Marion County</v>
      </c>
      <c r="G569" s="61" t="s">
        <v>155</v>
      </c>
      <c r="H569" s="61" t="s">
        <v>464</v>
      </c>
      <c r="I569" s="61">
        <v>1845</v>
      </c>
      <c r="J569" s="61">
        <v>142</v>
      </c>
      <c r="K569" s="64">
        <v>12.4</v>
      </c>
      <c r="L569" s="61">
        <v>15635570.7617188</v>
      </c>
      <c r="M569" s="61">
        <v>18978.872423947902</v>
      </c>
    </row>
    <row r="570" spans="1:13">
      <c r="A570" s="61">
        <v>44266</v>
      </c>
      <c r="B570" s="62">
        <v>18097310105</v>
      </c>
      <c r="C570" s="63">
        <v>7035322</v>
      </c>
      <c r="D570" s="61">
        <v>0</v>
      </c>
      <c r="E570" s="64" t="s">
        <v>466</v>
      </c>
      <c r="F570" s="64" t="str">
        <f t="shared" si="8"/>
        <v>Census Tract 3101.05 Marion County</v>
      </c>
      <c r="G570" s="61" t="s">
        <v>155</v>
      </c>
      <c r="H570" s="61" t="s">
        <v>464</v>
      </c>
      <c r="I570" s="61">
        <v>1571</v>
      </c>
      <c r="J570" s="61">
        <v>68</v>
      </c>
      <c r="K570" s="64">
        <v>9</v>
      </c>
      <c r="L570" s="61">
        <v>11969465.515625</v>
      </c>
      <c r="M570" s="61">
        <v>15650.2105127139</v>
      </c>
    </row>
    <row r="571" spans="1:13">
      <c r="A571" s="61">
        <v>44267</v>
      </c>
      <c r="B571" s="62">
        <v>18097310106</v>
      </c>
      <c r="C571" s="63">
        <v>2247921</v>
      </c>
      <c r="D571" s="61">
        <v>0</v>
      </c>
      <c r="E571" s="64" t="s">
        <v>467</v>
      </c>
      <c r="F571" s="64" t="str">
        <f t="shared" si="8"/>
        <v>Census Tract 3101.06 Marion County</v>
      </c>
      <c r="G571" s="61" t="s">
        <v>155</v>
      </c>
      <c r="H571" s="61" t="s">
        <v>464</v>
      </c>
      <c r="I571" s="61">
        <v>2121</v>
      </c>
      <c r="J571" s="61">
        <v>96</v>
      </c>
      <c r="K571" s="64">
        <v>9.1</v>
      </c>
      <c r="L571" s="61">
        <v>3824619.4609375</v>
      </c>
      <c r="M571" s="61">
        <v>7970.1453702046001</v>
      </c>
    </row>
    <row r="572" spans="1:13">
      <c r="A572" s="61">
        <v>44268</v>
      </c>
      <c r="B572" s="62">
        <v>18097310108</v>
      </c>
      <c r="C572" s="63">
        <v>6599014</v>
      </c>
      <c r="D572" s="61">
        <v>2884364</v>
      </c>
      <c r="E572" s="64" t="s">
        <v>468</v>
      </c>
      <c r="F572" s="64" t="str">
        <f t="shared" si="8"/>
        <v>Census Tract 3101.08 Marion County</v>
      </c>
      <c r="G572" s="61" t="s">
        <v>155</v>
      </c>
      <c r="H572" s="61" t="s">
        <v>464</v>
      </c>
      <c r="I572" s="61">
        <v>1401</v>
      </c>
      <c r="J572" s="61">
        <v>88</v>
      </c>
      <c r="K572" s="64">
        <v>0</v>
      </c>
      <c r="L572" s="61">
        <v>16104037.0546875</v>
      </c>
      <c r="M572" s="61">
        <v>16818.837059356902</v>
      </c>
    </row>
    <row r="573" spans="1:13">
      <c r="A573" s="61">
        <v>44269</v>
      </c>
      <c r="B573" s="62">
        <v>18097310110</v>
      </c>
      <c r="C573" s="63">
        <v>1889722</v>
      </c>
      <c r="D573" s="61">
        <v>0</v>
      </c>
      <c r="E573" s="64" t="s">
        <v>469</v>
      </c>
      <c r="F573" s="64" t="str">
        <f t="shared" si="8"/>
        <v>Census Tract 3101.10 Marion County</v>
      </c>
      <c r="G573" s="61" t="s">
        <v>155</v>
      </c>
      <c r="H573" s="61" t="s">
        <v>464</v>
      </c>
      <c r="I573" s="61">
        <v>1427</v>
      </c>
      <c r="J573" s="61">
        <v>94</v>
      </c>
      <c r="K573" s="64">
        <v>1.8</v>
      </c>
      <c r="L573" s="61">
        <v>3209621.18359375</v>
      </c>
      <c r="M573" s="61">
        <v>7266.9709259876799</v>
      </c>
    </row>
    <row r="574" spans="1:13">
      <c r="A574" s="61">
        <v>44270</v>
      </c>
      <c r="B574" s="62">
        <v>18097310111</v>
      </c>
      <c r="C574" s="63">
        <v>2980848</v>
      </c>
      <c r="D574" s="61">
        <v>0</v>
      </c>
      <c r="E574" s="64" t="s">
        <v>470</v>
      </c>
      <c r="F574" s="64" t="str">
        <f t="shared" si="8"/>
        <v>Census Tract 3101.11 Marion County</v>
      </c>
      <c r="G574" s="61" t="s">
        <v>155</v>
      </c>
      <c r="H574" s="61" t="s">
        <v>464</v>
      </c>
      <c r="I574" s="61">
        <v>1777</v>
      </c>
      <c r="J574" s="61">
        <v>109</v>
      </c>
      <c r="K574" s="64">
        <v>5.9</v>
      </c>
      <c r="L574" s="61">
        <v>5060667.8125</v>
      </c>
      <c r="M574" s="61">
        <v>9040.5032386261591</v>
      </c>
    </row>
    <row r="575" spans="1:13">
      <c r="A575" s="61">
        <v>44271</v>
      </c>
      <c r="B575" s="62">
        <v>18097310201</v>
      </c>
      <c r="C575" s="63">
        <v>8914074</v>
      </c>
      <c r="D575" s="61">
        <v>0</v>
      </c>
      <c r="E575" s="64" t="s">
        <v>471</v>
      </c>
      <c r="F575" s="64" t="str">
        <f t="shared" si="8"/>
        <v>Census Tract 3102.01 Marion County</v>
      </c>
      <c r="G575" s="61" t="s">
        <v>155</v>
      </c>
      <c r="H575" s="61" t="s">
        <v>464</v>
      </c>
      <c r="I575" s="61">
        <v>1433</v>
      </c>
      <c r="J575" s="61">
        <v>132</v>
      </c>
      <c r="K575" s="64">
        <v>3.9</v>
      </c>
      <c r="L575" s="61">
        <v>15159669.8828125</v>
      </c>
      <c r="M575" s="61">
        <v>18598.838760486298</v>
      </c>
    </row>
    <row r="576" spans="1:13">
      <c r="A576" s="61">
        <v>44272</v>
      </c>
      <c r="B576" s="62">
        <v>18097310203</v>
      </c>
      <c r="C576" s="63">
        <v>3901561</v>
      </c>
      <c r="D576" s="61">
        <v>5301</v>
      </c>
      <c r="E576" s="64" t="s">
        <v>472</v>
      </c>
      <c r="F576" s="64" t="str">
        <f t="shared" si="8"/>
        <v>Census Tract 3102.03 Marion County</v>
      </c>
      <c r="G576" s="61" t="s">
        <v>155</v>
      </c>
      <c r="H576" s="61" t="s">
        <v>464</v>
      </c>
      <c r="I576" s="61">
        <v>2226</v>
      </c>
      <c r="J576" s="61">
        <v>191</v>
      </c>
      <c r="K576" s="64">
        <v>9.5</v>
      </c>
      <c r="L576" s="61">
        <v>6641280.6328125</v>
      </c>
      <c r="M576" s="61">
        <v>10806.790697840501</v>
      </c>
    </row>
    <row r="577" spans="1:13">
      <c r="A577" s="61">
        <v>44273</v>
      </c>
      <c r="B577" s="62">
        <v>18097310204</v>
      </c>
      <c r="C577" s="63">
        <v>5579746</v>
      </c>
      <c r="D577" s="61">
        <v>0</v>
      </c>
      <c r="E577" s="64" t="s">
        <v>473</v>
      </c>
      <c r="F577" s="64" t="str">
        <f t="shared" si="8"/>
        <v>Census Tract 3102.04 Marion County</v>
      </c>
      <c r="G577" s="61" t="s">
        <v>155</v>
      </c>
      <c r="H577" s="61" t="s">
        <v>464</v>
      </c>
      <c r="I577" s="61">
        <v>1845</v>
      </c>
      <c r="J577" s="61">
        <v>84</v>
      </c>
      <c r="K577" s="64">
        <v>12.2</v>
      </c>
      <c r="L577" s="61">
        <v>9485302.9375</v>
      </c>
      <c r="M577" s="61">
        <v>13356.8106470195</v>
      </c>
    </row>
    <row r="578" spans="1:13">
      <c r="A578" s="61">
        <v>44274</v>
      </c>
      <c r="B578" s="62">
        <v>18097310305</v>
      </c>
      <c r="C578" s="63">
        <v>3741175</v>
      </c>
      <c r="D578" s="61">
        <v>0</v>
      </c>
      <c r="E578" s="64" t="s">
        <v>474</v>
      </c>
      <c r="F578" s="64" t="str">
        <f t="shared" ref="F578:F641" si="9">E578&amp;" "&amp;H578</f>
        <v>Census Tract 3103.05 Marion County</v>
      </c>
      <c r="G578" s="61" t="s">
        <v>155</v>
      </c>
      <c r="H578" s="61" t="s">
        <v>464</v>
      </c>
      <c r="I578" s="61">
        <v>2517</v>
      </c>
      <c r="J578" s="61">
        <v>151</v>
      </c>
      <c r="K578" s="64">
        <v>7.1</v>
      </c>
      <c r="L578" s="61">
        <v>6354081.06640625</v>
      </c>
      <c r="M578" s="61">
        <v>14512.2790988576</v>
      </c>
    </row>
    <row r="579" spans="1:13">
      <c r="A579" s="61">
        <v>44275</v>
      </c>
      <c r="B579" s="62">
        <v>18097310306</v>
      </c>
      <c r="C579" s="63">
        <v>5193429</v>
      </c>
      <c r="D579" s="61">
        <v>0</v>
      </c>
      <c r="E579" s="64" t="s">
        <v>475</v>
      </c>
      <c r="F579" s="64" t="str">
        <f t="shared" si="9"/>
        <v>Census Tract 3103.06 Marion County</v>
      </c>
      <c r="G579" s="61" t="s">
        <v>155</v>
      </c>
      <c r="H579" s="61" t="s">
        <v>464</v>
      </c>
      <c r="I579" s="61">
        <v>2138</v>
      </c>
      <c r="J579" s="61">
        <v>175</v>
      </c>
      <c r="K579" s="64">
        <v>26.7</v>
      </c>
      <c r="L579" s="61">
        <v>8817289.453125</v>
      </c>
      <c r="M579" s="61">
        <v>13796.3860786409</v>
      </c>
    </row>
    <row r="580" spans="1:13">
      <c r="A580" s="61">
        <v>44276</v>
      </c>
      <c r="B580" s="62">
        <v>18097310308</v>
      </c>
      <c r="C580" s="63">
        <v>3356463</v>
      </c>
      <c r="D580" s="61">
        <v>0</v>
      </c>
      <c r="E580" s="64" t="s">
        <v>476</v>
      </c>
      <c r="F580" s="64" t="str">
        <f t="shared" si="9"/>
        <v>Census Tract 3103.08 Marion County</v>
      </c>
      <c r="G580" s="61" t="s">
        <v>155</v>
      </c>
      <c r="H580" s="61" t="s">
        <v>464</v>
      </c>
      <c r="I580" s="61">
        <v>1154</v>
      </c>
      <c r="J580" s="61">
        <v>108</v>
      </c>
      <c r="K580" s="64">
        <v>9.4</v>
      </c>
      <c r="L580" s="61">
        <v>5703386.2265625</v>
      </c>
      <c r="M580" s="61">
        <v>9820.7919917276795</v>
      </c>
    </row>
    <row r="581" spans="1:13">
      <c r="A581" s="61">
        <v>44277</v>
      </c>
      <c r="B581" s="62">
        <v>18097310309</v>
      </c>
      <c r="C581" s="63">
        <v>1719538</v>
      </c>
      <c r="D581" s="61">
        <v>0</v>
      </c>
      <c r="E581" s="64" t="s">
        <v>477</v>
      </c>
      <c r="F581" s="64" t="str">
        <f t="shared" si="9"/>
        <v>Census Tract 3103.09 Marion County</v>
      </c>
      <c r="G581" s="61" t="s">
        <v>155</v>
      </c>
      <c r="H581" s="61" t="s">
        <v>464</v>
      </c>
      <c r="I581" s="61">
        <v>1603</v>
      </c>
      <c r="J581" s="61">
        <v>128</v>
      </c>
      <c r="K581" s="64">
        <v>13</v>
      </c>
      <c r="L581" s="61">
        <v>2921801.33984375</v>
      </c>
      <c r="M581" s="61">
        <v>6936.60045786299</v>
      </c>
    </row>
    <row r="582" spans="1:13">
      <c r="A582" s="61">
        <v>44278</v>
      </c>
      <c r="B582" s="62">
        <v>18097310310</v>
      </c>
      <c r="C582" s="63">
        <v>2119583</v>
      </c>
      <c r="D582" s="61">
        <v>0</v>
      </c>
      <c r="E582" s="64" t="s">
        <v>478</v>
      </c>
      <c r="F582" s="64" t="str">
        <f t="shared" si="9"/>
        <v>Census Tract 3103.10 Marion County</v>
      </c>
      <c r="G582" s="61" t="s">
        <v>155</v>
      </c>
      <c r="H582" s="61" t="s">
        <v>464</v>
      </c>
      <c r="I582" s="61">
        <v>1623</v>
      </c>
      <c r="J582" s="61">
        <v>79</v>
      </c>
      <c r="K582" s="64">
        <v>1.2</v>
      </c>
      <c r="L582" s="61">
        <v>3601644.3828125</v>
      </c>
      <c r="M582" s="61">
        <v>7572.3442831614802</v>
      </c>
    </row>
    <row r="583" spans="1:13">
      <c r="A583" s="61">
        <v>44279</v>
      </c>
      <c r="B583" s="62">
        <v>18097310311</v>
      </c>
      <c r="C583" s="63">
        <v>4834483</v>
      </c>
      <c r="D583" s="61">
        <v>0</v>
      </c>
      <c r="E583" s="64" t="s">
        <v>479</v>
      </c>
      <c r="F583" s="64" t="str">
        <f t="shared" si="9"/>
        <v>Census Tract 3103.11 Marion County</v>
      </c>
      <c r="G583" s="61" t="s">
        <v>155</v>
      </c>
      <c r="H583" s="61" t="s">
        <v>464</v>
      </c>
      <c r="I583" s="61">
        <v>1860</v>
      </c>
      <c r="J583" s="61">
        <v>80</v>
      </c>
      <c r="K583" s="64">
        <v>4.4000000000000004</v>
      </c>
      <c r="L583" s="61">
        <v>8209646.68359375</v>
      </c>
      <c r="M583" s="61">
        <v>14361.639123987199</v>
      </c>
    </row>
    <row r="584" spans="1:13">
      <c r="A584" s="61">
        <v>44280</v>
      </c>
      <c r="B584" s="62">
        <v>18097310312</v>
      </c>
      <c r="C584" s="63">
        <v>3569582</v>
      </c>
      <c r="D584" s="61">
        <v>0</v>
      </c>
      <c r="E584" s="64" t="s">
        <v>480</v>
      </c>
      <c r="F584" s="64" t="str">
        <f t="shared" si="9"/>
        <v>Census Tract 3103.12 Marion County</v>
      </c>
      <c r="G584" s="61" t="s">
        <v>155</v>
      </c>
      <c r="H584" s="61" t="s">
        <v>464</v>
      </c>
      <c r="I584" s="61">
        <v>2781</v>
      </c>
      <c r="J584" s="61">
        <v>142</v>
      </c>
      <c r="K584" s="64">
        <v>9.6</v>
      </c>
      <c r="L584" s="61">
        <v>6063020.09765625</v>
      </c>
      <c r="M584" s="61">
        <v>11092.8312776439</v>
      </c>
    </row>
    <row r="585" spans="1:13">
      <c r="A585" s="61">
        <v>43936</v>
      </c>
      <c r="B585" s="62">
        <v>18003003200</v>
      </c>
      <c r="C585" s="63">
        <v>3705780</v>
      </c>
      <c r="D585" s="61">
        <v>0</v>
      </c>
      <c r="E585" s="64" t="s">
        <v>481</v>
      </c>
      <c r="F585" s="64" t="str">
        <f t="shared" si="9"/>
        <v>Census Tract 32 Allen County</v>
      </c>
      <c r="G585" s="61" t="s">
        <v>155</v>
      </c>
      <c r="H585" s="61" t="s">
        <v>156</v>
      </c>
      <c r="I585" s="61">
        <v>2137</v>
      </c>
      <c r="J585" s="61">
        <v>160</v>
      </c>
      <c r="K585" s="64">
        <v>1.5</v>
      </c>
      <c r="L585" s="61">
        <v>6520221.23046875</v>
      </c>
      <c r="M585" s="61">
        <v>12590.457011607799</v>
      </c>
    </row>
    <row r="586" spans="1:13">
      <c r="A586" s="61">
        <v>57729</v>
      </c>
      <c r="B586" s="61">
        <v>18141003200</v>
      </c>
      <c r="C586" s="61">
        <v>3862084</v>
      </c>
      <c r="D586" s="61">
        <v>0</v>
      </c>
      <c r="E586" s="64" t="s">
        <v>481</v>
      </c>
      <c r="F586" s="64" t="str">
        <f t="shared" si="9"/>
        <v>Census Tract 32 St. Joseph County</v>
      </c>
      <c r="G586" s="61" t="s">
        <v>155</v>
      </c>
      <c r="H586" s="61" t="s">
        <v>160</v>
      </c>
      <c r="I586" s="61">
        <v>1887</v>
      </c>
      <c r="J586" s="61">
        <v>103</v>
      </c>
      <c r="K586" s="64">
        <v>3.7</v>
      </c>
      <c r="L586" s="61">
        <v>6920580.9921875</v>
      </c>
      <c r="M586" s="61">
        <v>10728.0741812424</v>
      </c>
    </row>
    <row r="587" spans="1:13">
      <c r="A587" s="61">
        <v>39174</v>
      </c>
      <c r="B587" s="62">
        <v>18163003200</v>
      </c>
      <c r="C587" s="63">
        <v>5385811</v>
      </c>
      <c r="D587" s="61">
        <v>46454</v>
      </c>
      <c r="E587" s="64" t="s">
        <v>481</v>
      </c>
      <c r="F587" s="64" t="str">
        <f t="shared" si="9"/>
        <v>Census Tract 32 Vanderburgh County</v>
      </c>
      <c r="G587" s="61" t="s">
        <v>155</v>
      </c>
      <c r="H587" s="61" t="s">
        <v>162</v>
      </c>
      <c r="I587" s="61">
        <v>1877</v>
      </c>
      <c r="J587" s="61">
        <v>146</v>
      </c>
      <c r="K587" s="64">
        <v>5.7</v>
      </c>
      <c r="L587" s="61">
        <v>8755523.30859375</v>
      </c>
      <c r="M587" s="61">
        <v>13692.701307417999</v>
      </c>
    </row>
    <row r="588" spans="1:13">
      <c r="A588" s="61">
        <v>44281</v>
      </c>
      <c r="B588" s="62">
        <v>18097320105</v>
      </c>
      <c r="C588" s="63">
        <v>2645850</v>
      </c>
      <c r="D588" s="61">
        <v>0</v>
      </c>
      <c r="E588" s="64" t="s">
        <v>482</v>
      </c>
      <c r="F588" s="64" t="str">
        <f t="shared" si="9"/>
        <v>Census Tract 3201.05 Marion County</v>
      </c>
      <c r="G588" s="61" t="s">
        <v>155</v>
      </c>
      <c r="H588" s="61" t="s">
        <v>464</v>
      </c>
      <c r="I588" s="61">
        <v>2082</v>
      </c>
      <c r="J588" s="61">
        <v>175</v>
      </c>
      <c r="K588" s="64">
        <v>4</v>
      </c>
      <c r="L588" s="61">
        <v>4503526.671875</v>
      </c>
      <c r="M588" s="61">
        <v>8472.1244902007202</v>
      </c>
    </row>
    <row r="589" spans="1:13">
      <c r="A589" s="61">
        <v>44282</v>
      </c>
      <c r="B589" s="62">
        <v>18097320106</v>
      </c>
      <c r="C589" s="63">
        <v>2598371</v>
      </c>
      <c r="D589" s="61">
        <v>12871</v>
      </c>
      <c r="E589" s="64" t="s">
        <v>483</v>
      </c>
      <c r="F589" s="64" t="str">
        <f t="shared" si="9"/>
        <v>Census Tract 3201.06 Marion County</v>
      </c>
      <c r="G589" s="61" t="s">
        <v>155</v>
      </c>
      <c r="H589" s="61" t="s">
        <v>464</v>
      </c>
      <c r="I589" s="61">
        <v>935</v>
      </c>
      <c r="J589" s="61">
        <v>71</v>
      </c>
      <c r="K589" s="64">
        <v>6.1</v>
      </c>
      <c r="L589" s="61">
        <v>4444646.72265625</v>
      </c>
      <c r="M589" s="61">
        <v>8433.9072149282692</v>
      </c>
    </row>
    <row r="590" spans="1:13">
      <c r="A590" s="61">
        <v>44283</v>
      </c>
      <c r="B590" s="62">
        <v>18097320107</v>
      </c>
      <c r="C590" s="63">
        <v>2653195</v>
      </c>
      <c r="D590" s="61">
        <v>0</v>
      </c>
      <c r="E590" s="64" t="s">
        <v>484</v>
      </c>
      <c r="F590" s="64" t="str">
        <f t="shared" si="9"/>
        <v>Census Tract 3201.07 Marion County</v>
      </c>
      <c r="G590" s="61" t="s">
        <v>155</v>
      </c>
      <c r="H590" s="61" t="s">
        <v>464</v>
      </c>
      <c r="I590" s="61">
        <v>841</v>
      </c>
      <c r="J590" s="61">
        <v>42</v>
      </c>
      <c r="K590" s="64">
        <v>1.8</v>
      </c>
      <c r="L590" s="61">
        <v>4516081.91015625</v>
      </c>
      <c r="M590" s="61">
        <v>8505.74762428127</v>
      </c>
    </row>
    <row r="591" spans="1:13">
      <c r="A591" s="61">
        <v>44284</v>
      </c>
      <c r="B591" s="62">
        <v>18097320108</v>
      </c>
      <c r="C591" s="63">
        <v>2654915</v>
      </c>
      <c r="D591" s="61">
        <v>0</v>
      </c>
      <c r="E591" s="64" t="s">
        <v>485</v>
      </c>
      <c r="F591" s="64" t="str">
        <f t="shared" si="9"/>
        <v>Census Tract 3201.08 Marion County</v>
      </c>
      <c r="G591" s="61" t="s">
        <v>155</v>
      </c>
      <c r="H591" s="61" t="s">
        <v>464</v>
      </c>
      <c r="I591" s="61">
        <v>2481</v>
      </c>
      <c r="J591" s="61">
        <v>180</v>
      </c>
      <c r="K591" s="64">
        <v>12.1</v>
      </c>
      <c r="L591" s="61">
        <v>4517043.1875</v>
      </c>
      <c r="M591" s="61">
        <v>8495.1937530328105</v>
      </c>
    </row>
    <row r="592" spans="1:13">
      <c r="A592" s="61">
        <v>44285</v>
      </c>
      <c r="B592" s="62">
        <v>18097320109</v>
      </c>
      <c r="C592" s="63">
        <v>2649664</v>
      </c>
      <c r="D592" s="61">
        <v>0</v>
      </c>
      <c r="E592" s="64" t="s">
        <v>486</v>
      </c>
      <c r="F592" s="64" t="str">
        <f t="shared" si="9"/>
        <v>Census Tract 3201.09 Marion County</v>
      </c>
      <c r="G592" s="61" t="s">
        <v>155</v>
      </c>
      <c r="H592" s="61" t="s">
        <v>464</v>
      </c>
      <c r="I592" s="61">
        <v>1178</v>
      </c>
      <c r="J592" s="61">
        <v>82</v>
      </c>
      <c r="K592" s="64">
        <v>12.8</v>
      </c>
      <c r="L592" s="61">
        <v>4508134.43359375</v>
      </c>
      <c r="M592" s="61">
        <v>8526.7191958181502</v>
      </c>
    </row>
    <row r="593" spans="1:13">
      <c r="A593" s="61">
        <v>44286</v>
      </c>
      <c r="B593" s="62">
        <v>18097320202</v>
      </c>
      <c r="C593" s="63">
        <v>7474449</v>
      </c>
      <c r="D593" s="61">
        <v>478178</v>
      </c>
      <c r="E593" s="64" t="s">
        <v>487</v>
      </c>
      <c r="F593" s="64" t="str">
        <f t="shared" si="9"/>
        <v>Census Tract 3202.02 Marion County</v>
      </c>
      <c r="G593" s="61" t="s">
        <v>155</v>
      </c>
      <c r="H593" s="61" t="s">
        <v>464</v>
      </c>
      <c r="I593" s="61">
        <v>2068</v>
      </c>
      <c r="J593" s="61">
        <v>156</v>
      </c>
      <c r="K593" s="64">
        <v>7.9</v>
      </c>
      <c r="L593" s="61">
        <v>13528016.0195313</v>
      </c>
      <c r="M593" s="61">
        <v>21066.4255966848</v>
      </c>
    </row>
    <row r="594" spans="1:13">
      <c r="A594" s="61">
        <v>44287</v>
      </c>
      <c r="B594" s="62">
        <v>18097320203</v>
      </c>
      <c r="C594" s="63">
        <v>2184705</v>
      </c>
      <c r="D594" s="61">
        <v>0</v>
      </c>
      <c r="E594" s="64" t="s">
        <v>488</v>
      </c>
      <c r="F594" s="64" t="str">
        <f t="shared" si="9"/>
        <v>Census Tract 3202.03 Marion County</v>
      </c>
      <c r="G594" s="61" t="s">
        <v>155</v>
      </c>
      <c r="H594" s="61" t="s">
        <v>464</v>
      </c>
      <c r="I594" s="61">
        <v>1675</v>
      </c>
      <c r="J594" s="61">
        <v>73</v>
      </c>
      <c r="K594" s="64">
        <v>8.5</v>
      </c>
      <c r="L594" s="61">
        <v>3719050.50390625</v>
      </c>
      <c r="M594" s="61">
        <v>10450.3684322349</v>
      </c>
    </row>
    <row r="595" spans="1:13">
      <c r="A595" s="61">
        <v>44288</v>
      </c>
      <c r="B595" s="62">
        <v>18097320204</v>
      </c>
      <c r="C595" s="63">
        <v>6747572</v>
      </c>
      <c r="D595" s="61">
        <v>151106</v>
      </c>
      <c r="E595" s="64" t="s">
        <v>489</v>
      </c>
      <c r="F595" s="64" t="str">
        <f t="shared" si="9"/>
        <v>Census Tract 3202.04 Marion County</v>
      </c>
      <c r="G595" s="61" t="s">
        <v>155</v>
      </c>
      <c r="H595" s="61" t="s">
        <v>464</v>
      </c>
      <c r="I595" s="61">
        <v>2696</v>
      </c>
      <c r="J595" s="61">
        <v>174</v>
      </c>
      <c r="K595" s="64">
        <v>12.8</v>
      </c>
      <c r="L595" s="61">
        <v>11742130.1953125</v>
      </c>
      <c r="M595" s="61">
        <v>21703.635647998901</v>
      </c>
    </row>
    <row r="596" spans="1:13">
      <c r="A596" s="61">
        <v>44289</v>
      </c>
      <c r="B596" s="62">
        <v>18097320301</v>
      </c>
      <c r="C596" s="63">
        <v>3441243</v>
      </c>
      <c r="D596" s="61">
        <v>1176682</v>
      </c>
      <c r="E596" s="64" t="s">
        <v>490</v>
      </c>
      <c r="F596" s="64" t="str">
        <f t="shared" si="9"/>
        <v>Census Tract 3203.01 Marion County</v>
      </c>
      <c r="G596" s="61" t="s">
        <v>155</v>
      </c>
      <c r="H596" s="61" t="s">
        <v>464</v>
      </c>
      <c r="I596" s="61">
        <v>1772</v>
      </c>
      <c r="J596" s="61">
        <v>72</v>
      </c>
      <c r="K596" s="64">
        <v>0.5</v>
      </c>
      <c r="L596" s="61">
        <v>7854543.74609375</v>
      </c>
      <c r="M596" s="61">
        <v>12089.906149415399</v>
      </c>
    </row>
    <row r="597" spans="1:13">
      <c r="A597" s="61">
        <v>44290</v>
      </c>
      <c r="B597" s="62">
        <v>18097320303</v>
      </c>
      <c r="C597" s="63">
        <v>1486791</v>
      </c>
      <c r="D597" s="61">
        <v>531</v>
      </c>
      <c r="E597" s="64" t="s">
        <v>491</v>
      </c>
      <c r="F597" s="64" t="str">
        <f t="shared" si="9"/>
        <v>Census Tract 3203.03 Marion County</v>
      </c>
      <c r="G597" s="61" t="s">
        <v>155</v>
      </c>
      <c r="H597" s="61" t="s">
        <v>464</v>
      </c>
      <c r="I597" s="61">
        <v>1798</v>
      </c>
      <c r="J597" s="61">
        <v>115</v>
      </c>
      <c r="K597" s="64">
        <v>4.7</v>
      </c>
      <c r="L597" s="61">
        <v>2531428.58203125</v>
      </c>
      <c r="M597" s="61">
        <v>8678.3317788109507</v>
      </c>
    </row>
    <row r="598" spans="1:13">
      <c r="A598" s="61">
        <v>44291</v>
      </c>
      <c r="B598" s="62">
        <v>18097320304</v>
      </c>
      <c r="C598" s="63">
        <v>8055252</v>
      </c>
      <c r="D598" s="61">
        <v>50930</v>
      </c>
      <c r="E598" s="64" t="s">
        <v>492</v>
      </c>
      <c r="F598" s="64" t="str">
        <f t="shared" si="9"/>
        <v>Census Tract 3203.04 Marion County</v>
      </c>
      <c r="G598" s="61" t="s">
        <v>155</v>
      </c>
      <c r="H598" s="61" t="s">
        <v>464</v>
      </c>
      <c r="I598" s="61">
        <v>3186</v>
      </c>
      <c r="J598" s="61">
        <v>121</v>
      </c>
      <c r="K598" s="64">
        <v>4.0999999999999996</v>
      </c>
      <c r="L598" s="61">
        <v>13789142.9765625</v>
      </c>
      <c r="M598" s="61">
        <v>17913.607809289999</v>
      </c>
    </row>
    <row r="599" spans="1:13">
      <c r="A599" s="61">
        <v>44292</v>
      </c>
      <c r="B599" s="62">
        <v>18097320400</v>
      </c>
      <c r="C599" s="63">
        <v>3958292</v>
      </c>
      <c r="D599" s="61">
        <v>15192</v>
      </c>
      <c r="E599" s="64" t="s">
        <v>493</v>
      </c>
      <c r="F599" s="64" t="str">
        <f t="shared" si="9"/>
        <v>Census Tract 3204 Marion County</v>
      </c>
      <c r="G599" s="61" t="s">
        <v>155</v>
      </c>
      <c r="H599" s="61" t="s">
        <v>464</v>
      </c>
      <c r="I599" s="61">
        <v>1387</v>
      </c>
      <c r="J599" s="61">
        <v>90</v>
      </c>
      <c r="K599" s="64">
        <v>3.4</v>
      </c>
      <c r="L599" s="61">
        <v>6754807.1328125</v>
      </c>
      <c r="M599" s="61">
        <v>10659.3522441883</v>
      </c>
    </row>
    <row r="600" spans="1:13">
      <c r="A600" s="61">
        <v>44293</v>
      </c>
      <c r="B600" s="62">
        <v>18097320500</v>
      </c>
      <c r="C600" s="63">
        <v>3282380</v>
      </c>
      <c r="D600" s="61">
        <v>0</v>
      </c>
      <c r="E600" s="64" t="s">
        <v>494</v>
      </c>
      <c r="F600" s="64" t="str">
        <f t="shared" si="9"/>
        <v>Census Tract 3205 Marion County</v>
      </c>
      <c r="G600" s="61" t="s">
        <v>155</v>
      </c>
      <c r="H600" s="61" t="s">
        <v>464</v>
      </c>
      <c r="I600" s="61">
        <v>1451</v>
      </c>
      <c r="J600" s="61">
        <v>67</v>
      </c>
      <c r="K600" s="64">
        <v>15.4</v>
      </c>
      <c r="L600" s="61">
        <v>5579956.234375</v>
      </c>
      <c r="M600" s="61">
        <v>9517.4089742236592</v>
      </c>
    </row>
    <row r="601" spans="1:13">
      <c r="A601" s="61">
        <v>44294</v>
      </c>
      <c r="B601" s="62">
        <v>18097320600</v>
      </c>
      <c r="C601" s="63">
        <v>2826215</v>
      </c>
      <c r="D601" s="61">
        <v>113559</v>
      </c>
      <c r="E601" s="64" t="s">
        <v>495</v>
      </c>
      <c r="F601" s="64" t="str">
        <f t="shared" si="9"/>
        <v>Census Tract 3206 Marion County</v>
      </c>
      <c r="G601" s="61" t="s">
        <v>155</v>
      </c>
      <c r="H601" s="61" t="s">
        <v>464</v>
      </c>
      <c r="I601" s="61">
        <v>1197</v>
      </c>
      <c r="J601" s="61">
        <v>60</v>
      </c>
      <c r="K601" s="64">
        <v>2.2999999999999998</v>
      </c>
      <c r="L601" s="61">
        <v>4998361.82421875</v>
      </c>
      <c r="M601" s="61">
        <v>10477.793178497999</v>
      </c>
    </row>
    <row r="602" spans="1:13">
      <c r="A602" s="61">
        <v>44295</v>
      </c>
      <c r="B602" s="62">
        <v>18097320700</v>
      </c>
      <c r="C602" s="63">
        <v>1551715</v>
      </c>
      <c r="D602" s="61">
        <v>89541</v>
      </c>
      <c r="E602" s="64" t="s">
        <v>496</v>
      </c>
      <c r="F602" s="64" t="str">
        <f t="shared" si="9"/>
        <v>Census Tract 3207 Marion County</v>
      </c>
      <c r="G602" s="61" t="s">
        <v>155</v>
      </c>
      <c r="H602" s="61" t="s">
        <v>464</v>
      </c>
      <c r="I602" s="61">
        <v>1132</v>
      </c>
      <c r="J602" s="61">
        <v>77</v>
      </c>
      <c r="K602" s="64">
        <v>3.1</v>
      </c>
      <c r="L602" s="61">
        <v>2790098.4140625</v>
      </c>
      <c r="M602" s="61">
        <v>8603.6857790147806</v>
      </c>
    </row>
    <row r="603" spans="1:13">
      <c r="A603" s="61">
        <v>44296</v>
      </c>
      <c r="B603" s="62">
        <v>18097320800</v>
      </c>
      <c r="C603" s="63">
        <v>6304676</v>
      </c>
      <c r="D603" s="61">
        <v>0</v>
      </c>
      <c r="E603" s="64" t="s">
        <v>497</v>
      </c>
      <c r="F603" s="64" t="str">
        <f t="shared" si="9"/>
        <v>Census Tract 3208 Marion County</v>
      </c>
      <c r="G603" s="61" t="s">
        <v>155</v>
      </c>
      <c r="H603" s="61" t="s">
        <v>464</v>
      </c>
      <c r="I603" s="61">
        <v>1173</v>
      </c>
      <c r="J603" s="61">
        <v>68</v>
      </c>
      <c r="K603" s="64">
        <v>2.2000000000000002</v>
      </c>
      <c r="L603" s="61">
        <v>10723614.8828125</v>
      </c>
      <c r="M603" s="61">
        <v>16155.927038068699</v>
      </c>
    </row>
    <row r="604" spans="1:13">
      <c r="A604" s="61">
        <v>44297</v>
      </c>
      <c r="B604" s="62">
        <v>18097320901</v>
      </c>
      <c r="C604" s="63">
        <v>5216057</v>
      </c>
      <c r="D604" s="61">
        <v>10341</v>
      </c>
      <c r="E604" s="64" t="s">
        <v>498</v>
      </c>
      <c r="F604" s="64" t="str">
        <f t="shared" si="9"/>
        <v>Census Tract 3209.01 Marion County</v>
      </c>
      <c r="G604" s="61" t="s">
        <v>155</v>
      </c>
      <c r="H604" s="61" t="s">
        <v>464</v>
      </c>
      <c r="I604" s="61">
        <v>2567</v>
      </c>
      <c r="J604" s="61">
        <v>127</v>
      </c>
      <c r="K604" s="64">
        <v>0.7</v>
      </c>
      <c r="L604" s="61">
        <v>8886808.4609375</v>
      </c>
      <c r="M604" s="61">
        <v>12607.270220377201</v>
      </c>
    </row>
    <row r="605" spans="1:13">
      <c r="A605" s="61">
        <v>44298</v>
      </c>
      <c r="B605" s="62">
        <v>18097320902</v>
      </c>
      <c r="C605" s="63">
        <v>2113002</v>
      </c>
      <c r="D605" s="61">
        <v>0</v>
      </c>
      <c r="E605" s="64" t="s">
        <v>499</v>
      </c>
      <c r="F605" s="64" t="str">
        <f t="shared" si="9"/>
        <v>Census Tract 3209.02 Marion County</v>
      </c>
      <c r="G605" s="61" t="s">
        <v>155</v>
      </c>
      <c r="H605" s="61" t="s">
        <v>464</v>
      </c>
      <c r="I605" s="61">
        <v>1680</v>
      </c>
      <c r="J605" s="61">
        <v>147</v>
      </c>
      <c r="K605" s="64">
        <v>6.1</v>
      </c>
      <c r="L605" s="61">
        <v>3593665.48828125</v>
      </c>
      <c r="M605" s="61">
        <v>7527.2394762403901</v>
      </c>
    </row>
    <row r="606" spans="1:13">
      <c r="A606" s="61">
        <v>44299</v>
      </c>
      <c r="B606" s="62">
        <v>18097320903</v>
      </c>
      <c r="C606" s="63">
        <v>2241868</v>
      </c>
      <c r="D606" s="61">
        <v>0</v>
      </c>
      <c r="E606" s="64" t="s">
        <v>500</v>
      </c>
      <c r="F606" s="64" t="str">
        <f t="shared" si="9"/>
        <v>Census Tract 3209.03 Marion County</v>
      </c>
      <c r="G606" s="61" t="s">
        <v>155</v>
      </c>
      <c r="H606" s="61" t="s">
        <v>464</v>
      </c>
      <c r="I606" s="61">
        <v>1645</v>
      </c>
      <c r="J606" s="61">
        <v>135</v>
      </c>
      <c r="K606" s="64">
        <v>7.1</v>
      </c>
      <c r="L606" s="61">
        <v>3811288.87109375</v>
      </c>
      <c r="M606" s="61">
        <v>7996.8911462031001</v>
      </c>
    </row>
    <row r="607" spans="1:13">
      <c r="A607" s="61">
        <v>44300</v>
      </c>
      <c r="B607" s="62">
        <v>18097321001</v>
      </c>
      <c r="C607" s="63">
        <v>3863698</v>
      </c>
      <c r="D607" s="61">
        <v>0</v>
      </c>
      <c r="E607" s="64" t="s">
        <v>501</v>
      </c>
      <c r="F607" s="64" t="str">
        <f t="shared" si="9"/>
        <v>Census Tract 3210.01 Marion County</v>
      </c>
      <c r="G607" s="61" t="s">
        <v>155</v>
      </c>
      <c r="H607" s="61" t="s">
        <v>464</v>
      </c>
      <c r="I607" s="61">
        <v>1062</v>
      </c>
      <c r="J607" s="61">
        <v>68</v>
      </c>
      <c r="K607" s="64">
        <v>10.6</v>
      </c>
      <c r="L607" s="61">
        <v>6565433.85546875</v>
      </c>
      <c r="M607" s="61">
        <v>10815.7106484249</v>
      </c>
    </row>
    <row r="608" spans="1:13">
      <c r="A608" s="61">
        <v>44301</v>
      </c>
      <c r="B608" s="62">
        <v>18097321002</v>
      </c>
      <c r="C608" s="63">
        <v>7420313</v>
      </c>
      <c r="D608" s="61">
        <v>178920</v>
      </c>
      <c r="E608" s="64" t="s">
        <v>502</v>
      </c>
      <c r="F608" s="64" t="str">
        <f t="shared" si="9"/>
        <v>Census Tract 3210.02 Marion County</v>
      </c>
      <c r="G608" s="61" t="s">
        <v>155</v>
      </c>
      <c r="H608" s="61" t="s">
        <v>464</v>
      </c>
      <c r="I608" s="61">
        <v>1764</v>
      </c>
      <c r="J608" s="61">
        <v>118</v>
      </c>
      <c r="K608" s="64">
        <v>1.8</v>
      </c>
      <c r="L608" s="61">
        <v>12904002.5195313</v>
      </c>
      <c r="M608" s="61">
        <v>15750.5470982111</v>
      </c>
    </row>
    <row r="609" spans="1:13">
      <c r="A609" s="61">
        <v>44302</v>
      </c>
      <c r="B609" s="62">
        <v>18097321100</v>
      </c>
      <c r="C609" s="63">
        <v>9206826</v>
      </c>
      <c r="D609" s="61">
        <v>145514</v>
      </c>
      <c r="E609" s="64" t="s">
        <v>503</v>
      </c>
      <c r="F609" s="64" t="str">
        <f t="shared" si="9"/>
        <v>Census Tract 3211 Marion County</v>
      </c>
      <c r="G609" s="61" t="s">
        <v>155</v>
      </c>
      <c r="H609" s="61" t="s">
        <v>464</v>
      </c>
      <c r="I609" s="61">
        <v>1504</v>
      </c>
      <c r="J609" s="61">
        <v>100</v>
      </c>
      <c r="K609" s="64">
        <v>8</v>
      </c>
      <c r="L609" s="61">
        <v>15889348.890625</v>
      </c>
      <c r="M609" s="61">
        <v>19314.716708075099</v>
      </c>
    </row>
    <row r="610" spans="1:13">
      <c r="A610" s="61">
        <v>44303</v>
      </c>
      <c r="B610" s="62">
        <v>18097321200</v>
      </c>
      <c r="C610" s="63">
        <v>2989222</v>
      </c>
      <c r="D610" s="61">
        <v>0</v>
      </c>
      <c r="E610" s="64" t="s">
        <v>504</v>
      </c>
      <c r="F610" s="64" t="str">
        <f t="shared" si="9"/>
        <v>Census Tract 3212 Marion County</v>
      </c>
      <c r="G610" s="61" t="s">
        <v>155</v>
      </c>
      <c r="H610" s="61" t="s">
        <v>464</v>
      </c>
      <c r="I610" s="61">
        <v>2071</v>
      </c>
      <c r="J610" s="61">
        <v>146</v>
      </c>
      <c r="K610" s="64">
        <v>1.9</v>
      </c>
      <c r="L610" s="61">
        <v>5079561.09375</v>
      </c>
      <c r="M610" s="61">
        <v>9481.0910270889308</v>
      </c>
    </row>
    <row r="611" spans="1:13">
      <c r="A611" s="61">
        <v>44304</v>
      </c>
      <c r="B611" s="62">
        <v>18097321300</v>
      </c>
      <c r="C611" s="63">
        <v>1159077</v>
      </c>
      <c r="D611" s="61">
        <v>0</v>
      </c>
      <c r="E611" s="64" t="s">
        <v>505</v>
      </c>
      <c r="F611" s="64" t="str">
        <f t="shared" si="9"/>
        <v>Census Tract 3213 Marion County</v>
      </c>
      <c r="G611" s="61" t="s">
        <v>155</v>
      </c>
      <c r="H611" s="61" t="s">
        <v>464</v>
      </c>
      <c r="I611" s="61">
        <v>1410</v>
      </c>
      <c r="J611" s="61">
        <v>63</v>
      </c>
      <c r="K611" s="64">
        <v>4.8</v>
      </c>
      <c r="L611" s="61">
        <v>1969803.21875</v>
      </c>
      <c r="M611" s="61">
        <v>6201.2609380195199</v>
      </c>
    </row>
    <row r="612" spans="1:13">
      <c r="A612" s="61">
        <v>44305</v>
      </c>
      <c r="B612" s="62">
        <v>18097321400</v>
      </c>
      <c r="C612" s="63">
        <v>4902120</v>
      </c>
      <c r="D612" s="61">
        <v>31720</v>
      </c>
      <c r="E612" s="64" t="s">
        <v>506</v>
      </c>
      <c r="F612" s="64" t="str">
        <f t="shared" si="9"/>
        <v>Census Tract 3214 Marion County</v>
      </c>
      <c r="G612" s="61" t="s">
        <v>155</v>
      </c>
      <c r="H612" s="61" t="s">
        <v>464</v>
      </c>
      <c r="I612" s="61">
        <v>2471</v>
      </c>
      <c r="J612" s="61">
        <v>121</v>
      </c>
      <c r="K612" s="64">
        <v>2.7</v>
      </c>
      <c r="L612" s="61">
        <v>8383965.62109375</v>
      </c>
      <c r="M612" s="61">
        <v>12424.096045309399</v>
      </c>
    </row>
    <row r="613" spans="1:13">
      <c r="A613" s="61">
        <v>44306</v>
      </c>
      <c r="B613" s="62">
        <v>18097321600</v>
      </c>
      <c r="C613" s="63">
        <v>4540175</v>
      </c>
      <c r="D613" s="61">
        <v>405670</v>
      </c>
      <c r="E613" s="64" t="s">
        <v>507</v>
      </c>
      <c r="F613" s="64" t="str">
        <f t="shared" si="9"/>
        <v>Census Tract 3216 Marion County</v>
      </c>
      <c r="G613" s="61" t="s">
        <v>155</v>
      </c>
      <c r="H613" s="61" t="s">
        <v>464</v>
      </c>
      <c r="I613" s="61">
        <v>2342</v>
      </c>
      <c r="J613" s="61">
        <v>152</v>
      </c>
      <c r="K613" s="64">
        <v>3.7</v>
      </c>
      <c r="L613" s="61">
        <v>8400840.77734375</v>
      </c>
      <c r="M613" s="61">
        <v>12030.9655899643</v>
      </c>
    </row>
    <row r="614" spans="1:13">
      <c r="A614" s="61">
        <v>44307</v>
      </c>
      <c r="B614" s="62">
        <v>18097321700</v>
      </c>
      <c r="C614" s="63">
        <v>2900456</v>
      </c>
      <c r="D614" s="61">
        <v>58903</v>
      </c>
      <c r="E614" s="64" t="s">
        <v>508</v>
      </c>
      <c r="F614" s="64" t="str">
        <f t="shared" si="9"/>
        <v>Census Tract 3217 Marion County</v>
      </c>
      <c r="G614" s="61" t="s">
        <v>155</v>
      </c>
      <c r="H614" s="61" t="s">
        <v>464</v>
      </c>
      <c r="I614" s="61">
        <v>2128</v>
      </c>
      <c r="J614" s="61">
        <v>111</v>
      </c>
      <c r="K614" s="64">
        <v>7.8</v>
      </c>
      <c r="L614" s="61">
        <v>5027720.171875</v>
      </c>
      <c r="M614" s="61">
        <v>10039.4714765643</v>
      </c>
    </row>
    <row r="615" spans="1:13">
      <c r="A615" s="61">
        <v>44308</v>
      </c>
      <c r="B615" s="62">
        <v>18097321800</v>
      </c>
      <c r="C615" s="63">
        <v>1755036</v>
      </c>
      <c r="D615" s="61">
        <v>0</v>
      </c>
      <c r="E615" s="64" t="s">
        <v>509</v>
      </c>
      <c r="F615" s="64" t="str">
        <f t="shared" si="9"/>
        <v>Census Tract 3218 Marion County</v>
      </c>
      <c r="G615" s="61" t="s">
        <v>155</v>
      </c>
      <c r="H615" s="61" t="s">
        <v>464</v>
      </c>
      <c r="I615" s="61">
        <v>1604</v>
      </c>
      <c r="J615" s="61">
        <v>57</v>
      </c>
      <c r="K615" s="64">
        <v>1.4</v>
      </c>
      <c r="L615" s="61">
        <v>2981303.5078125</v>
      </c>
      <c r="M615" s="61">
        <v>8214.0156961225293</v>
      </c>
    </row>
    <row r="616" spans="1:13">
      <c r="A616" s="61">
        <v>44309</v>
      </c>
      <c r="B616" s="62">
        <v>18097321900</v>
      </c>
      <c r="C616" s="63">
        <v>2385122</v>
      </c>
      <c r="D616" s="61">
        <v>0</v>
      </c>
      <c r="E616" s="64" t="s">
        <v>510</v>
      </c>
      <c r="F616" s="64" t="str">
        <f t="shared" si="9"/>
        <v>Census Tract 3219 Marion County</v>
      </c>
      <c r="G616" s="61" t="s">
        <v>155</v>
      </c>
      <c r="H616" s="61" t="s">
        <v>464</v>
      </c>
      <c r="I616" s="61">
        <v>1260</v>
      </c>
      <c r="J616" s="61">
        <v>87</v>
      </c>
      <c r="K616" s="64">
        <v>2.5</v>
      </c>
      <c r="L616" s="61">
        <v>4050401.3671875</v>
      </c>
      <c r="M616" s="61">
        <v>8330.5643197327809</v>
      </c>
    </row>
    <row r="617" spans="1:13">
      <c r="A617" s="61">
        <v>44310</v>
      </c>
      <c r="B617" s="62">
        <v>18097322000</v>
      </c>
      <c r="C617" s="63">
        <v>2346629</v>
      </c>
      <c r="D617" s="61">
        <v>0</v>
      </c>
      <c r="E617" s="64" t="s">
        <v>511</v>
      </c>
      <c r="F617" s="64" t="str">
        <f t="shared" si="9"/>
        <v>Census Tract 3220 Marion County</v>
      </c>
      <c r="G617" s="61" t="s">
        <v>155</v>
      </c>
      <c r="H617" s="61" t="s">
        <v>464</v>
      </c>
      <c r="I617" s="61">
        <v>1312</v>
      </c>
      <c r="J617" s="61">
        <v>126</v>
      </c>
      <c r="K617" s="64">
        <v>6</v>
      </c>
      <c r="L617" s="61">
        <v>3983845.27734375</v>
      </c>
      <c r="M617" s="61">
        <v>8622.8530916487307</v>
      </c>
    </row>
    <row r="618" spans="1:13">
      <c r="A618" s="61">
        <v>44311</v>
      </c>
      <c r="B618" s="62">
        <v>18097322100</v>
      </c>
      <c r="C618" s="63">
        <v>1045758</v>
      </c>
      <c r="D618" s="61">
        <v>0</v>
      </c>
      <c r="E618" s="64" t="s">
        <v>512</v>
      </c>
      <c r="F618" s="64" t="str">
        <f t="shared" si="9"/>
        <v>Census Tract 3221 Marion County</v>
      </c>
      <c r="G618" s="61" t="s">
        <v>155</v>
      </c>
      <c r="H618" s="61" t="s">
        <v>464</v>
      </c>
      <c r="I618" s="61">
        <v>959</v>
      </c>
      <c r="J618" s="61">
        <v>113</v>
      </c>
      <c r="K618" s="64">
        <v>6.4</v>
      </c>
      <c r="L618" s="61">
        <v>1775345.02734375</v>
      </c>
      <c r="M618" s="61">
        <v>5707.7357301049697</v>
      </c>
    </row>
    <row r="619" spans="1:13">
      <c r="A619" s="61">
        <v>44312</v>
      </c>
      <c r="B619" s="62">
        <v>18097322200</v>
      </c>
      <c r="C619" s="63">
        <v>918840</v>
      </c>
      <c r="D619" s="61">
        <v>0</v>
      </c>
      <c r="E619" s="64" t="s">
        <v>513</v>
      </c>
      <c r="F619" s="64" t="str">
        <f t="shared" si="9"/>
        <v>Census Tract 3222 Marion County</v>
      </c>
      <c r="G619" s="61" t="s">
        <v>155</v>
      </c>
      <c r="H619" s="61" t="s">
        <v>464</v>
      </c>
      <c r="I619" s="61">
        <v>817</v>
      </c>
      <c r="J619" s="61">
        <v>55</v>
      </c>
      <c r="K619" s="64">
        <v>2</v>
      </c>
      <c r="L619" s="61">
        <v>1560204.6328125</v>
      </c>
      <c r="M619" s="61">
        <v>5284.4161500639702</v>
      </c>
    </row>
    <row r="620" spans="1:13">
      <c r="A620" s="61">
        <v>44313</v>
      </c>
      <c r="B620" s="62">
        <v>18097322300</v>
      </c>
      <c r="C620" s="63">
        <v>988629</v>
      </c>
      <c r="D620" s="61">
        <v>0</v>
      </c>
      <c r="E620" s="64" t="s">
        <v>514</v>
      </c>
      <c r="F620" s="64" t="str">
        <f t="shared" si="9"/>
        <v>Census Tract 3223 Marion County</v>
      </c>
      <c r="G620" s="61" t="s">
        <v>155</v>
      </c>
      <c r="H620" s="61" t="s">
        <v>464</v>
      </c>
      <c r="I620" s="61">
        <v>1026</v>
      </c>
      <c r="J620" s="61">
        <v>58</v>
      </c>
      <c r="K620" s="64">
        <v>1.5</v>
      </c>
      <c r="L620" s="61">
        <v>1679056.2265625</v>
      </c>
      <c r="M620" s="61">
        <v>5288.0090725996597</v>
      </c>
    </row>
    <row r="621" spans="1:13">
      <c r="A621" s="61">
        <v>44314</v>
      </c>
      <c r="B621" s="62">
        <v>18097322400</v>
      </c>
      <c r="C621" s="63">
        <v>1330962</v>
      </c>
      <c r="D621" s="61">
        <v>0</v>
      </c>
      <c r="E621" s="64" t="s">
        <v>515</v>
      </c>
      <c r="F621" s="64" t="str">
        <f t="shared" si="9"/>
        <v>Census Tract 3224 Marion County</v>
      </c>
      <c r="G621" s="61" t="s">
        <v>155</v>
      </c>
      <c r="H621" s="61" t="s">
        <v>464</v>
      </c>
      <c r="I621" s="61">
        <v>1418</v>
      </c>
      <c r="J621" s="61">
        <v>100</v>
      </c>
      <c r="K621" s="64">
        <v>7.5</v>
      </c>
      <c r="L621" s="61">
        <v>2260505.86328125</v>
      </c>
      <c r="M621" s="61">
        <v>6529.2468280063604</v>
      </c>
    </row>
    <row r="622" spans="1:13">
      <c r="A622" s="61">
        <v>44315</v>
      </c>
      <c r="B622" s="62">
        <v>18097322500</v>
      </c>
      <c r="C622" s="63">
        <v>2152132</v>
      </c>
      <c r="D622" s="61">
        <v>0</v>
      </c>
      <c r="E622" s="64" t="s">
        <v>516</v>
      </c>
      <c r="F622" s="64" t="str">
        <f t="shared" si="9"/>
        <v>Census Tract 3225 Marion County</v>
      </c>
      <c r="G622" s="61" t="s">
        <v>155</v>
      </c>
      <c r="H622" s="61" t="s">
        <v>464</v>
      </c>
      <c r="I622" s="61">
        <v>796</v>
      </c>
      <c r="J622" s="61">
        <v>74</v>
      </c>
      <c r="K622" s="64">
        <v>26.5</v>
      </c>
      <c r="L622" s="61">
        <v>3654090.53515625</v>
      </c>
      <c r="M622" s="61">
        <v>7735.7159183911699</v>
      </c>
    </row>
    <row r="623" spans="1:13">
      <c r="A623" s="61">
        <v>44316</v>
      </c>
      <c r="B623" s="62">
        <v>18097322600</v>
      </c>
      <c r="C623" s="63">
        <v>3114105</v>
      </c>
      <c r="D623" s="61">
        <v>16668</v>
      </c>
      <c r="E623" s="64" t="s">
        <v>517</v>
      </c>
      <c r="F623" s="64" t="str">
        <f t="shared" si="9"/>
        <v>Census Tract 3226 Marion County</v>
      </c>
      <c r="G623" s="61" t="s">
        <v>155</v>
      </c>
      <c r="H623" s="61" t="s">
        <v>464</v>
      </c>
      <c r="I623" s="61">
        <v>1909</v>
      </c>
      <c r="J623" s="61">
        <v>125</v>
      </c>
      <c r="K623" s="64">
        <v>21.2</v>
      </c>
      <c r="L623" s="61">
        <v>5315507.4765625</v>
      </c>
      <c r="M623" s="61">
        <v>9988.8216803349806</v>
      </c>
    </row>
    <row r="624" spans="1:13">
      <c r="A624" s="61">
        <v>44317</v>
      </c>
      <c r="B624" s="62">
        <v>18097322700</v>
      </c>
      <c r="C624" s="63">
        <v>2678434</v>
      </c>
      <c r="D624" s="61">
        <v>0</v>
      </c>
      <c r="E624" s="64" t="s">
        <v>518</v>
      </c>
      <c r="F624" s="64" t="str">
        <f t="shared" si="9"/>
        <v>Census Tract 3227 Marion County</v>
      </c>
      <c r="G624" s="61" t="s">
        <v>155</v>
      </c>
      <c r="H624" s="61" t="s">
        <v>464</v>
      </c>
      <c r="I624" s="61">
        <v>832</v>
      </c>
      <c r="J624" s="61">
        <v>87</v>
      </c>
      <c r="K624" s="64">
        <v>12.1</v>
      </c>
      <c r="L624" s="61">
        <v>4547594.5390625</v>
      </c>
      <c r="M624" s="61">
        <v>8559.0032194004398</v>
      </c>
    </row>
    <row r="625" spans="1:13">
      <c r="A625" s="61">
        <v>57730</v>
      </c>
      <c r="B625" s="61">
        <v>18141003300</v>
      </c>
      <c r="C625" s="61">
        <v>1124984</v>
      </c>
      <c r="D625" s="61">
        <v>0</v>
      </c>
      <c r="E625" s="64" t="s">
        <v>519</v>
      </c>
      <c r="F625" s="64" t="str">
        <f t="shared" si="9"/>
        <v>Census Tract 33 St. Joseph County</v>
      </c>
      <c r="G625" s="61" t="s">
        <v>155</v>
      </c>
      <c r="H625" s="61" t="s">
        <v>160</v>
      </c>
      <c r="I625" s="61">
        <v>1083</v>
      </c>
      <c r="J625" s="61">
        <v>88</v>
      </c>
      <c r="K625" s="64">
        <v>1.1000000000000001</v>
      </c>
      <c r="L625" s="61">
        <v>2016305.91796875</v>
      </c>
      <c r="M625" s="61">
        <v>6350.83527064796</v>
      </c>
    </row>
    <row r="626" spans="1:13">
      <c r="A626" s="61">
        <v>39175</v>
      </c>
      <c r="B626" s="62">
        <v>18163003300</v>
      </c>
      <c r="C626" s="63">
        <v>3827127</v>
      </c>
      <c r="D626" s="61">
        <v>74367</v>
      </c>
      <c r="E626" s="64" t="s">
        <v>519</v>
      </c>
      <c r="F626" s="64" t="str">
        <f t="shared" si="9"/>
        <v>Census Tract 33 Vanderburgh County</v>
      </c>
      <c r="G626" s="61" t="s">
        <v>155</v>
      </c>
      <c r="H626" s="61" t="s">
        <v>162</v>
      </c>
      <c r="I626" s="61">
        <v>1847</v>
      </c>
      <c r="J626" s="61">
        <v>131</v>
      </c>
      <c r="K626" s="64">
        <v>23.9</v>
      </c>
      <c r="L626" s="61">
        <v>6216330.8203125</v>
      </c>
      <c r="M626" s="61">
        <v>11564.270269271799</v>
      </c>
    </row>
    <row r="627" spans="1:13">
      <c r="A627" s="61">
        <v>57407</v>
      </c>
      <c r="B627" s="61">
        <v>18003003301</v>
      </c>
      <c r="C627" s="61">
        <v>1853251</v>
      </c>
      <c r="D627" s="61">
        <v>0</v>
      </c>
      <c r="E627" s="64" t="s">
        <v>520</v>
      </c>
      <c r="F627" s="64" t="str">
        <f t="shared" si="9"/>
        <v>Census Tract 33.01 Allen County</v>
      </c>
      <c r="G627" s="61" t="s">
        <v>155</v>
      </c>
      <c r="H627" s="61" t="s">
        <v>156</v>
      </c>
      <c r="I627" s="61">
        <v>1177</v>
      </c>
      <c r="J627" s="61">
        <v>45</v>
      </c>
      <c r="K627" s="64">
        <v>1</v>
      </c>
      <c r="L627" s="61">
        <v>3270352.390625</v>
      </c>
      <c r="M627" s="61">
        <v>9439.1481658778794</v>
      </c>
    </row>
    <row r="628" spans="1:13">
      <c r="A628" s="61">
        <v>73278</v>
      </c>
      <c r="B628" s="61">
        <v>18003003304</v>
      </c>
      <c r="C628" s="61">
        <v>4721413</v>
      </c>
      <c r="D628" s="61">
        <v>0</v>
      </c>
      <c r="E628" s="64" t="s">
        <v>521</v>
      </c>
      <c r="F628" s="64" t="str">
        <f t="shared" si="9"/>
        <v>Census Tract 33.04 Allen County</v>
      </c>
      <c r="G628" s="61" t="s">
        <v>155</v>
      </c>
      <c r="H628" s="61" t="s">
        <v>156</v>
      </c>
      <c r="I628" s="61">
        <v>1741</v>
      </c>
      <c r="J628" s="61">
        <v>113</v>
      </c>
      <c r="K628" s="64">
        <v>13.7</v>
      </c>
      <c r="L628" s="61">
        <v>8327233.9375</v>
      </c>
      <c r="M628" s="61">
        <v>13063.6684021481</v>
      </c>
    </row>
    <row r="629" spans="1:13">
      <c r="A629" s="61">
        <v>44318</v>
      </c>
      <c r="B629" s="62">
        <v>18097330103</v>
      </c>
      <c r="C629" s="63">
        <v>5215435</v>
      </c>
      <c r="D629" s="61">
        <v>0</v>
      </c>
      <c r="E629" s="64" t="s">
        <v>522</v>
      </c>
      <c r="F629" s="64" t="str">
        <f t="shared" si="9"/>
        <v>Census Tract 3301.03 Marion County</v>
      </c>
      <c r="G629" s="61" t="s">
        <v>155</v>
      </c>
      <c r="H629" s="61" t="s">
        <v>464</v>
      </c>
      <c r="I629" s="61">
        <v>2543</v>
      </c>
      <c r="J629" s="61">
        <v>124</v>
      </c>
      <c r="K629" s="64">
        <v>2.2000000000000002</v>
      </c>
      <c r="L629" s="61">
        <v>8877393.515625</v>
      </c>
      <c r="M629" s="61">
        <v>13481.4470172068</v>
      </c>
    </row>
    <row r="630" spans="1:13">
      <c r="A630" s="61">
        <v>44319</v>
      </c>
      <c r="B630" s="62">
        <v>18097330105</v>
      </c>
      <c r="C630" s="63">
        <v>7016360</v>
      </c>
      <c r="D630" s="61">
        <v>0</v>
      </c>
      <c r="E630" s="64" t="s">
        <v>523</v>
      </c>
      <c r="F630" s="64" t="str">
        <f t="shared" si="9"/>
        <v>Census Tract 3301.05 Marion County</v>
      </c>
      <c r="G630" s="61" t="s">
        <v>155</v>
      </c>
      <c r="H630" s="61" t="s">
        <v>464</v>
      </c>
      <c r="I630" s="61">
        <v>2595</v>
      </c>
      <c r="J630" s="61">
        <v>174</v>
      </c>
      <c r="K630" s="64">
        <v>12.5</v>
      </c>
      <c r="L630" s="61">
        <v>11934893.8476563</v>
      </c>
      <c r="M630" s="61">
        <v>18240.513413176301</v>
      </c>
    </row>
    <row r="631" spans="1:13">
      <c r="A631" s="61">
        <v>44320</v>
      </c>
      <c r="B631" s="62">
        <v>18097330106</v>
      </c>
      <c r="C631" s="63">
        <v>3112331</v>
      </c>
      <c r="D631" s="61">
        <v>0</v>
      </c>
      <c r="E631" s="64" t="s">
        <v>524</v>
      </c>
      <c r="F631" s="64" t="str">
        <f t="shared" si="9"/>
        <v>Census Tract 3301.06 Marion County</v>
      </c>
      <c r="G631" s="61" t="s">
        <v>155</v>
      </c>
      <c r="H631" s="61" t="s">
        <v>464</v>
      </c>
      <c r="I631" s="61">
        <v>2497</v>
      </c>
      <c r="J631" s="61">
        <v>200</v>
      </c>
      <c r="K631" s="64">
        <v>11.1</v>
      </c>
      <c r="L631" s="61">
        <v>5294562.05859375</v>
      </c>
      <c r="M631" s="61">
        <v>9626.8581674146408</v>
      </c>
    </row>
    <row r="632" spans="1:13">
      <c r="A632" s="61">
        <v>44321</v>
      </c>
      <c r="B632" s="62">
        <v>18097330107</v>
      </c>
      <c r="C632" s="63">
        <v>8522974</v>
      </c>
      <c r="D632" s="61">
        <v>12850</v>
      </c>
      <c r="E632" s="64" t="s">
        <v>525</v>
      </c>
      <c r="F632" s="64" t="str">
        <f t="shared" si="9"/>
        <v>Census Tract 3301.07 Marion County</v>
      </c>
      <c r="G632" s="61" t="s">
        <v>155</v>
      </c>
      <c r="H632" s="61" t="s">
        <v>464</v>
      </c>
      <c r="I632" s="61">
        <v>2506</v>
      </c>
      <c r="J632" s="61">
        <v>98</v>
      </c>
      <c r="K632" s="64">
        <v>2.8</v>
      </c>
      <c r="L632" s="61">
        <v>14517177.7148438</v>
      </c>
      <c r="M632" s="61">
        <v>16387.995996215901</v>
      </c>
    </row>
    <row r="633" spans="1:13">
      <c r="A633" s="61">
        <v>44322</v>
      </c>
      <c r="B633" s="62">
        <v>18097330108</v>
      </c>
      <c r="C633" s="63">
        <v>6396596</v>
      </c>
      <c r="D633" s="61">
        <v>0</v>
      </c>
      <c r="E633" s="64" t="s">
        <v>526</v>
      </c>
      <c r="F633" s="64" t="str">
        <f t="shared" si="9"/>
        <v>Census Tract 3301.08 Marion County</v>
      </c>
      <c r="G633" s="61" t="s">
        <v>155</v>
      </c>
      <c r="H633" s="61" t="s">
        <v>464</v>
      </c>
      <c r="I633" s="61">
        <v>1494</v>
      </c>
      <c r="J633" s="61">
        <v>81</v>
      </c>
      <c r="K633" s="64">
        <v>0</v>
      </c>
      <c r="L633" s="61">
        <v>10886349.2695313</v>
      </c>
      <c r="M633" s="61">
        <v>16562.217498301001</v>
      </c>
    </row>
    <row r="634" spans="1:13">
      <c r="A634" s="61">
        <v>44323</v>
      </c>
      <c r="B634" s="62">
        <v>18097330109</v>
      </c>
      <c r="C634" s="63">
        <v>5286004</v>
      </c>
      <c r="D634" s="61">
        <v>0</v>
      </c>
      <c r="E634" s="64" t="s">
        <v>527</v>
      </c>
      <c r="F634" s="64" t="str">
        <f t="shared" si="9"/>
        <v>Census Tract 3301.09 Marion County</v>
      </c>
      <c r="G634" s="61" t="s">
        <v>155</v>
      </c>
      <c r="H634" s="61" t="s">
        <v>464</v>
      </c>
      <c r="I634" s="61">
        <v>2164</v>
      </c>
      <c r="J634" s="61">
        <v>96</v>
      </c>
      <c r="K634" s="64">
        <v>1.7</v>
      </c>
      <c r="L634" s="61">
        <v>8996516.70703125</v>
      </c>
      <c r="M634" s="61">
        <v>11857.5483675464</v>
      </c>
    </row>
    <row r="635" spans="1:13">
      <c r="A635" s="61">
        <v>44324</v>
      </c>
      <c r="B635" s="62">
        <v>18097330202</v>
      </c>
      <c r="C635" s="63">
        <v>10510446</v>
      </c>
      <c r="D635" s="61">
        <v>1721</v>
      </c>
      <c r="E635" s="64" t="s">
        <v>528</v>
      </c>
      <c r="F635" s="64" t="str">
        <f t="shared" si="9"/>
        <v>Census Tract 3302.02 Marion County</v>
      </c>
      <c r="G635" s="61" t="s">
        <v>155</v>
      </c>
      <c r="H635" s="61" t="s">
        <v>464</v>
      </c>
      <c r="I635" s="61">
        <v>4200</v>
      </c>
      <c r="J635" s="61">
        <v>228</v>
      </c>
      <c r="K635" s="64">
        <v>13.2</v>
      </c>
      <c r="L635" s="61">
        <v>17852401.019531298</v>
      </c>
      <c r="M635" s="61">
        <v>16731.454012050301</v>
      </c>
    </row>
    <row r="636" spans="1:13">
      <c r="A636" s="61">
        <v>44325</v>
      </c>
      <c r="B636" s="62">
        <v>18097330203</v>
      </c>
      <c r="C636" s="63">
        <v>5309771</v>
      </c>
      <c r="D636" s="61">
        <v>3529732</v>
      </c>
      <c r="E636" s="64" t="s">
        <v>529</v>
      </c>
      <c r="F636" s="64" t="str">
        <f t="shared" si="9"/>
        <v>Census Tract 3302.03 Marion County</v>
      </c>
      <c r="G636" s="61" t="s">
        <v>155</v>
      </c>
      <c r="H636" s="61" t="s">
        <v>464</v>
      </c>
      <c r="I636" s="61">
        <v>2093</v>
      </c>
      <c r="J636" s="61">
        <v>115</v>
      </c>
      <c r="K636" s="64">
        <v>0.6</v>
      </c>
      <c r="L636" s="61">
        <v>15043577.28125</v>
      </c>
      <c r="M636" s="61">
        <v>20705.2249956585</v>
      </c>
    </row>
    <row r="637" spans="1:13">
      <c r="A637" s="61">
        <v>44326</v>
      </c>
      <c r="B637" s="62">
        <v>18097330204</v>
      </c>
      <c r="C637" s="63">
        <v>7976381</v>
      </c>
      <c r="D637" s="61">
        <v>238397</v>
      </c>
      <c r="E637" s="64" t="s">
        <v>530</v>
      </c>
      <c r="F637" s="64" t="str">
        <f t="shared" si="9"/>
        <v>Census Tract 3302.04 Marion County</v>
      </c>
      <c r="G637" s="61" t="s">
        <v>155</v>
      </c>
      <c r="H637" s="61" t="s">
        <v>464</v>
      </c>
      <c r="I637" s="61">
        <v>2102</v>
      </c>
      <c r="J637" s="61">
        <v>157</v>
      </c>
      <c r="K637" s="64">
        <v>0.8</v>
      </c>
      <c r="L637" s="61">
        <v>13964410.2890625</v>
      </c>
      <c r="M637" s="61">
        <v>21548.885390569401</v>
      </c>
    </row>
    <row r="638" spans="1:13">
      <c r="A638" s="61">
        <v>44327</v>
      </c>
      <c r="B638" s="62">
        <v>18097330206</v>
      </c>
      <c r="C638" s="63">
        <v>3914020</v>
      </c>
      <c r="D638" s="61">
        <v>0</v>
      </c>
      <c r="E638" s="64" t="s">
        <v>531</v>
      </c>
      <c r="F638" s="64" t="str">
        <f t="shared" si="9"/>
        <v>Census Tract 3302.06 Marion County</v>
      </c>
      <c r="G638" s="61" t="s">
        <v>155</v>
      </c>
      <c r="H638" s="61" t="s">
        <v>464</v>
      </c>
      <c r="I638" s="61">
        <v>1814</v>
      </c>
      <c r="J638" s="61">
        <v>92</v>
      </c>
      <c r="K638" s="64">
        <v>2.5</v>
      </c>
      <c r="L638" s="61">
        <v>6658769.89453125</v>
      </c>
      <c r="M638" s="61">
        <v>10497.0345379804</v>
      </c>
    </row>
    <row r="639" spans="1:13">
      <c r="A639" s="61">
        <v>44328</v>
      </c>
      <c r="B639" s="62">
        <v>18097330208</v>
      </c>
      <c r="C639" s="63">
        <v>2608932</v>
      </c>
      <c r="D639" s="61">
        <v>0</v>
      </c>
      <c r="E639" s="64" t="s">
        <v>532</v>
      </c>
      <c r="F639" s="64" t="str">
        <f t="shared" si="9"/>
        <v>Census Tract 3302.08 Marion County</v>
      </c>
      <c r="G639" s="61" t="s">
        <v>155</v>
      </c>
      <c r="H639" s="61" t="s">
        <v>464</v>
      </c>
      <c r="I639" s="61">
        <v>1256</v>
      </c>
      <c r="J639" s="61">
        <v>74</v>
      </c>
      <c r="K639" s="64">
        <v>1</v>
      </c>
      <c r="L639" s="61">
        <v>4437696.2890625</v>
      </c>
      <c r="M639" s="61">
        <v>9508.28840423152</v>
      </c>
    </row>
    <row r="640" spans="1:13">
      <c r="A640" s="61">
        <v>44329</v>
      </c>
      <c r="B640" s="62">
        <v>18097330209</v>
      </c>
      <c r="C640" s="63">
        <v>9838822</v>
      </c>
      <c r="D640" s="61">
        <v>0</v>
      </c>
      <c r="E640" s="64" t="s">
        <v>533</v>
      </c>
      <c r="F640" s="64" t="str">
        <f t="shared" si="9"/>
        <v>Census Tract 3302.09 Marion County</v>
      </c>
      <c r="G640" s="61" t="s">
        <v>155</v>
      </c>
      <c r="H640" s="61" t="s">
        <v>464</v>
      </c>
      <c r="I640" s="61">
        <v>3458</v>
      </c>
      <c r="J640" s="61">
        <v>200</v>
      </c>
      <c r="K640" s="64">
        <v>2.5</v>
      </c>
      <c r="L640" s="61">
        <v>16725774.1757813</v>
      </c>
      <c r="M640" s="61">
        <v>18715.413845506198</v>
      </c>
    </row>
    <row r="641" spans="1:13">
      <c r="A641" s="61">
        <v>44330</v>
      </c>
      <c r="B641" s="62">
        <v>18097330401</v>
      </c>
      <c r="C641" s="63">
        <v>7182265</v>
      </c>
      <c r="D641" s="61">
        <v>361019</v>
      </c>
      <c r="E641" s="64" t="s">
        <v>534</v>
      </c>
      <c r="F641" s="64" t="str">
        <f t="shared" si="9"/>
        <v>Census Tract 3304.01 Marion County</v>
      </c>
      <c r="G641" s="61" t="s">
        <v>155</v>
      </c>
      <c r="H641" s="61" t="s">
        <v>464</v>
      </c>
      <c r="I641" s="61">
        <v>2255</v>
      </c>
      <c r="J641" s="61">
        <v>158</v>
      </c>
      <c r="K641" s="64">
        <v>0</v>
      </c>
      <c r="L641" s="61">
        <v>12821862.03125</v>
      </c>
      <c r="M641" s="61">
        <v>19006.458693866301</v>
      </c>
    </row>
    <row r="642" spans="1:13">
      <c r="A642" s="61">
        <v>44331</v>
      </c>
      <c r="B642" s="62">
        <v>18097330500</v>
      </c>
      <c r="C642" s="63">
        <v>5235207</v>
      </c>
      <c r="D642" s="61">
        <v>0</v>
      </c>
      <c r="E642" s="64" t="s">
        <v>535</v>
      </c>
      <c r="F642" s="64" t="str">
        <f t="shared" ref="F642:F705" si="10">E642&amp;" "&amp;H642</f>
        <v>Census Tract 3305 Marion County</v>
      </c>
      <c r="G642" s="61" t="s">
        <v>155</v>
      </c>
      <c r="H642" s="61" t="s">
        <v>464</v>
      </c>
      <c r="I642" s="61">
        <v>2727</v>
      </c>
      <c r="J642" s="61">
        <v>178</v>
      </c>
      <c r="K642" s="64">
        <v>5.4</v>
      </c>
      <c r="L642" s="61">
        <v>8892431.91015625</v>
      </c>
      <c r="M642" s="61">
        <v>12920.9542224259</v>
      </c>
    </row>
    <row r="643" spans="1:13">
      <c r="A643" s="61">
        <v>44332</v>
      </c>
      <c r="B643" s="62">
        <v>18097330600</v>
      </c>
      <c r="C643" s="63">
        <v>2669777</v>
      </c>
      <c r="D643" s="61">
        <v>0</v>
      </c>
      <c r="E643" s="64" t="s">
        <v>536</v>
      </c>
      <c r="F643" s="64" t="str">
        <f t="shared" si="10"/>
        <v>Census Tract 3306 Marion County</v>
      </c>
      <c r="G643" s="61" t="s">
        <v>155</v>
      </c>
      <c r="H643" s="61" t="s">
        <v>464</v>
      </c>
      <c r="I643" s="61">
        <v>2120</v>
      </c>
      <c r="J643" s="61">
        <v>124</v>
      </c>
      <c r="K643" s="64">
        <v>4</v>
      </c>
      <c r="L643" s="61">
        <v>4534843.2265625</v>
      </c>
      <c r="M643" s="61">
        <v>8927.6173509321998</v>
      </c>
    </row>
    <row r="644" spans="1:13">
      <c r="A644" s="61">
        <v>44333</v>
      </c>
      <c r="B644" s="62">
        <v>18097330700</v>
      </c>
      <c r="C644" s="63">
        <v>3415895</v>
      </c>
      <c r="D644" s="61">
        <v>0</v>
      </c>
      <c r="E644" s="64" t="s">
        <v>537</v>
      </c>
      <c r="F644" s="64" t="str">
        <f t="shared" si="10"/>
        <v>Census Tract 3307 Marion County</v>
      </c>
      <c r="G644" s="61" t="s">
        <v>155</v>
      </c>
      <c r="H644" s="61" t="s">
        <v>464</v>
      </c>
      <c r="I644" s="61">
        <v>2518</v>
      </c>
      <c r="J644" s="61">
        <v>151</v>
      </c>
      <c r="K644" s="64">
        <v>6.3</v>
      </c>
      <c r="L644" s="61">
        <v>5801933.78125</v>
      </c>
      <c r="M644" s="61">
        <v>12092.7338291957</v>
      </c>
    </row>
    <row r="645" spans="1:13">
      <c r="A645" s="61">
        <v>44334</v>
      </c>
      <c r="B645" s="62">
        <v>18097330803</v>
      </c>
      <c r="C645" s="63">
        <v>1317082</v>
      </c>
      <c r="D645" s="61">
        <v>0</v>
      </c>
      <c r="E645" s="64" t="s">
        <v>538</v>
      </c>
      <c r="F645" s="64" t="str">
        <f t="shared" si="10"/>
        <v>Census Tract 3308.03 Marion County</v>
      </c>
      <c r="G645" s="61" t="s">
        <v>155</v>
      </c>
      <c r="H645" s="61" t="s">
        <v>464</v>
      </c>
      <c r="I645" s="61">
        <v>1233</v>
      </c>
      <c r="J645" s="61">
        <v>124</v>
      </c>
      <c r="K645" s="64">
        <v>18.100000000000001</v>
      </c>
      <c r="L645" s="61">
        <v>2236020.33203125</v>
      </c>
      <c r="M645" s="61">
        <v>6332.8116543383403</v>
      </c>
    </row>
    <row r="646" spans="1:13">
      <c r="A646" s="61">
        <v>44335</v>
      </c>
      <c r="B646" s="62">
        <v>18097330804</v>
      </c>
      <c r="C646" s="63">
        <v>1315938</v>
      </c>
      <c r="D646" s="61">
        <v>0</v>
      </c>
      <c r="E646" s="64" t="s">
        <v>539</v>
      </c>
      <c r="F646" s="64" t="str">
        <f t="shared" si="10"/>
        <v>Census Tract 3308.04 Marion County</v>
      </c>
      <c r="G646" s="61" t="s">
        <v>155</v>
      </c>
      <c r="H646" s="61" t="s">
        <v>464</v>
      </c>
      <c r="I646" s="61">
        <v>1199</v>
      </c>
      <c r="J646" s="61">
        <v>121</v>
      </c>
      <c r="K646" s="64">
        <v>16.8</v>
      </c>
      <c r="L646" s="61">
        <v>2234552.06640625</v>
      </c>
      <c r="M646" s="61">
        <v>6330.7884156289701</v>
      </c>
    </row>
    <row r="647" spans="1:13">
      <c r="A647" s="61">
        <v>44336</v>
      </c>
      <c r="B647" s="62">
        <v>18097330805</v>
      </c>
      <c r="C647" s="63">
        <v>3415249</v>
      </c>
      <c r="D647" s="61">
        <v>0</v>
      </c>
      <c r="E647" s="64" t="s">
        <v>540</v>
      </c>
      <c r="F647" s="64" t="str">
        <f t="shared" si="10"/>
        <v>Census Tract 3308.05 Marion County</v>
      </c>
      <c r="G647" s="61" t="s">
        <v>155</v>
      </c>
      <c r="H647" s="61" t="s">
        <v>464</v>
      </c>
      <c r="I647" s="61">
        <v>1266</v>
      </c>
      <c r="J647" s="61">
        <v>123</v>
      </c>
      <c r="K647" s="64">
        <v>20.9</v>
      </c>
      <c r="L647" s="61">
        <v>5798667.875</v>
      </c>
      <c r="M647" s="61">
        <v>10628.9511095744</v>
      </c>
    </row>
    <row r="648" spans="1:13">
      <c r="A648" s="61">
        <v>44337</v>
      </c>
      <c r="B648" s="62">
        <v>18097330806</v>
      </c>
      <c r="C648" s="63">
        <v>1577925</v>
      </c>
      <c r="D648" s="61">
        <v>0</v>
      </c>
      <c r="E648" s="64" t="s">
        <v>541</v>
      </c>
      <c r="F648" s="64" t="str">
        <f t="shared" si="10"/>
        <v>Census Tract 3308.06 Marion County</v>
      </c>
      <c r="G648" s="61" t="s">
        <v>155</v>
      </c>
      <c r="H648" s="61" t="s">
        <v>464</v>
      </c>
      <c r="I648" s="61">
        <v>1607</v>
      </c>
      <c r="J648" s="61">
        <v>127</v>
      </c>
      <c r="K648" s="64">
        <v>13.5</v>
      </c>
      <c r="L648" s="61">
        <v>2679095.84375</v>
      </c>
      <c r="M648" s="61">
        <v>6746.7990952829005</v>
      </c>
    </row>
    <row r="649" spans="1:13">
      <c r="A649" s="61">
        <v>44338</v>
      </c>
      <c r="B649" s="62">
        <v>18097330900</v>
      </c>
      <c r="C649" s="63">
        <v>2655066</v>
      </c>
      <c r="D649" s="61">
        <v>0</v>
      </c>
      <c r="E649" s="64" t="s">
        <v>542</v>
      </c>
      <c r="F649" s="64" t="str">
        <f t="shared" si="10"/>
        <v>Census Tract 3309 Marion County</v>
      </c>
      <c r="G649" s="61" t="s">
        <v>155</v>
      </c>
      <c r="H649" s="61" t="s">
        <v>464</v>
      </c>
      <c r="I649" s="61">
        <v>2369</v>
      </c>
      <c r="J649" s="61">
        <v>208</v>
      </c>
      <c r="K649" s="64">
        <v>21.2</v>
      </c>
      <c r="L649" s="61">
        <v>4507942.77734375</v>
      </c>
      <c r="M649" s="61">
        <v>8487.5675510924793</v>
      </c>
    </row>
    <row r="650" spans="1:13">
      <c r="A650" s="61">
        <v>44339</v>
      </c>
      <c r="B650" s="62">
        <v>18097331000</v>
      </c>
      <c r="C650" s="63">
        <v>2679350</v>
      </c>
      <c r="D650" s="61">
        <v>0</v>
      </c>
      <c r="E650" s="64" t="s">
        <v>543</v>
      </c>
      <c r="F650" s="64" t="str">
        <f t="shared" si="10"/>
        <v>Census Tract 3310 Marion County</v>
      </c>
      <c r="G650" s="61" t="s">
        <v>155</v>
      </c>
      <c r="H650" s="61" t="s">
        <v>464</v>
      </c>
      <c r="I650" s="61">
        <v>1643</v>
      </c>
      <c r="J650" s="61">
        <v>132</v>
      </c>
      <c r="K650" s="64">
        <v>12.5</v>
      </c>
      <c r="L650" s="61">
        <v>4549150.89453125</v>
      </c>
      <c r="M650" s="61">
        <v>8524.9066562191001</v>
      </c>
    </row>
    <row r="651" spans="1:13">
      <c r="A651" s="61">
        <v>43937</v>
      </c>
      <c r="B651" s="62">
        <v>18003003400</v>
      </c>
      <c r="C651" s="63">
        <v>2273663</v>
      </c>
      <c r="D651" s="61">
        <v>0</v>
      </c>
      <c r="E651" s="64" t="s">
        <v>544</v>
      </c>
      <c r="F651" s="64" t="str">
        <f t="shared" si="10"/>
        <v>Census Tract 34 Allen County</v>
      </c>
      <c r="G651" s="61" t="s">
        <v>155</v>
      </c>
      <c r="H651" s="61" t="s">
        <v>156</v>
      </c>
      <c r="I651" s="61">
        <v>1937</v>
      </c>
      <c r="J651" s="61">
        <v>106</v>
      </c>
      <c r="K651" s="64">
        <v>2.7</v>
      </c>
      <c r="L651" s="61">
        <v>4008106.11328125</v>
      </c>
      <c r="M651" s="61">
        <v>10356.311807721801</v>
      </c>
    </row>
    <row r="652" spans="1:13">
      <c r="A652" s="61">
        <v>57731</v>
      </c>
      <c r="B652" s="61">
        <v>18141003400</v>
      </c>
      <c r="C652" s="61">
        <v>9956316</v>
      </c>
      <c r="D652" s="61">
        <v>0</v>
      </c>
      <c r="E652" s="64" t="s">
        <v>544</v>
      </c>
      <c r="F652" s="64" t="str">
        <f t="shared" si="10"/>
        <v>Census Tract 34 St. Joseph County</v>
      </c>
      <c r="G652" s="61" t="s">
        <v>155</v>
      </c>
      <c r="H652" s="61" t="s">
        <v>160</v>
      </c>
      <c r="I652" s="61">
        <v>1321</v>
      </c>
      <c r="J652" s="61">
        <v>115</v>
      </c>
      <c r="K652" s="64">
        <v>12.3</v>
      </c>
      <c r="L652" s="61">
        <v>17841572.144531298</v>
      </c>
      <c r="M652" s="61">
        <v>18529.718543808998</v>
      </c>
    </row>
    <row r="653" spans="1:13">
      <c r="A653" s="61">
        <v>39176</v>
      </c>
      <c r="B653" s="62">
        <v>18163003400</v>
      </c>
      <c r="C653" s="63">
        <v>2558990</v>
      </c>
      <c r="D653" s="61">
        <v>8939</v>
      </c>
      <c r="E653" s="64" t="s">
        <v>544</v>
      </c>
      <c r="F653" s="64" t="str">
        <f t="shared" si="10"/>
        <v>Census Tract 34 Vanderburgh County</v>
      </c>
      <c r="G653" s="61" t="s">
        <v>155</v>
      </c>
      <c r="H653" s="61" t="s">
        <v>162</v>
      </c>
      <c r="I653" s="61">
        <v>1252</v>
      </c>
      <c r="J653" s="61">
        <v>77</v>
      </c>
      <c r="K653" s="64">
        <v>1.7</v>
      </c>
      <c r="L653" s="61">
        <v>4144994.14453125</v>
      </c>
      <c r="M653" s="61">
        <v>9360.7044341971505</v>
      </c>
    </row>
    <row r="654" spans="1:13">
      <c r="A654" s="61">
        <v>44340</v>
      </c>
      <c r="B654" s="62">
        <v>18097340101</v>
      </c>
      <c r="C654" s="63">
        <v>4253852</v>
      </c>
      <c r="D654" s="61">
        <v>0</v>
      </c>
      <c r="E654" s="64" t="s">
        <v>545</v>
      </c>
      <c r="F654" s="64" t="str">
        <f t="shared" si="10"/>
        <v>Census Tract 3401.01 Marion County</v>
      </c>
      <c r="G654" s="61" t="s">
        <v>155</v>
      </c>
      <c r="H654" s="61" t="s">
        <v>464</v>
      </c>
      <c r="I654" s="61">
        <v>1401</v>
      </c>
      <c r="J654" s="61">
        <v>90</v>
      </c>
      <c r="K654" s="64">
        <v>1.9</v>
      </c>
      <c r="L654" s="61">
        <v>7209219.765625</v>
      </c>
      <c r="M654" s="61">
        <v>10714.239234439499</v>
      </c>
    </row>
    <row r="655" spans="1:13">
      <c r="A655" s="61">
        <v>44341</v>
      </c>
      <c r="B655" s="62">
        <v>18097340102</v>
      </c>
      <c r="C655" s="63">
        <v>2451916</v>
      </c>
      <c r="D655" s="61">
        <v>0</v>
      </c>
      <c r="E655" s="64" t="s">
        <v>546</v>
      </c>
      <c r="F655" s="64" t="str">
        <f t="shared" si="10"/>
        <v>Census Tract 3401.02 Marion County</v>
      </c>
      <c r="G655" s="61" t="s">
        <v>155</v>
      </c>
      <c r="H655" s="61" t="s">
        <v>464</v>
      </c>
      <c r="I655" s="61">
        <v>1672</v>
      </c>
      <c r="J655" s="61">
        <v>156</v>
      </c>
      <c r="K655" s="64">
        <v>19.399999999999999</v>
      </c>
      <c r="L655" s="61">
        <v>4155439.71875</v>
      </c>
      <c r="M655" s="61">
        <v>8476.2479845481794</v>
      </c>
    </row>
    <row r="656" spans="1:13">
      <c r="A656" s="61">
        <v>44342</v>
      </c>
      <c r="B656" s="62">
        <v>18097340108</v>
      </c>
      <c r="C656" s="63">
        <v>1181917</v>
      </c>
      <c r="D656" s="61">
        <v>0</v>
      </c>
      <c r="E656" s="64" t="s">
        <v>547</v>
      </c>
      <c r="F656" s="64" t="str">
        <f t="shared" si="10"/>
        <v>Census Tract 3401.08 Marion County</v>
      </c>
      <c r="G656" s="61" t="s">
        <v>155</v>
      </c>
      <c r="H656" s="61" t="s">
        <v>464</v>
      </c>
      <c r="I656" s="61">
        <v>921</v>
      </c>
      <c r="J656" s="61">
        <v>98</v>
      </c>
      <c r="K656" s="64">
        <v>17</v>
      </c>
      <c r="L656" s="61">
        <v>2005534.90625</v>
      </c>
      <c r="M656" s="61">
        <v>7708.9255252884304</v>
      </c>
    </row>
    <row r="657" spans="1:13">
      <c r="A657" s="61">
        <v>44343</v>
      </c>
      <c r="B657" s="62">
        <v>18097340109</v>
      </c>
      <c r="C657" s="63">
        <v>1026450</v>
      </c>
      <c r="D657" s="61">
        <v>0</v>
      </c>
      <c r="E657" s="64" t="s">
        <v>548</v>
      </c>
      <c r="F657" s="64" t="str">
        <f t="shared" si="10"/>
        <v>Census Tract 3401.09 Marion County</v>
      </c>
      <c r="G657" s="61" t="s">
        <v>155</v>
      </c>
      <c r="H657" s="61" t="s">
        <v>464</v>
      </c>
      <c r="I657" s="61">
        <v>482</v>
      </c>
      <c r="J657" s="61">
        <v>46</v>
      </c>
      <c r="K657" s="64">
        <v>5.4</v>
      </c>
      <c r="L657" s="61">
        <v>1741757.80078125</v>
      </c>
      <c r="M657" s="61">
        <v>8072.4774184790003</v>
      </c>
    </row>
    <row r="658" spans="1:13">
      <c r="A658" s="61">
        <v>44344</v>
      </c>
      <c r="B658" s="62">
        <v>18097340110</v>
      </c>
      <c r="C658" s="63">
        <v>1842726</v>
      </c>
      <c r="D658" s="61">
        <v>115925</v>
      </c>
      <c r="E658" s="64" t="s">
        <v>549</v>
      </c>
      <c r="F658" s="64" t="str">
        <f t="shared" si="10"/>
        <v>Census Tract 3401.10 Marion County</v>
      </c>
      <c r="G658" s="61" t="s">
        <v>155</v>
      </c>
      <c r="H658" s="61" t="s">
        <v>464</v>
      </c>
      <c r="I658" s="61">
        <v>2217</v>
      </c>
      <c r="J658" s="61">
        <v>162</v>
      </c>
      <c r="K658" s="64">
        <v>9.6999999999999993</v>
      </c>
      <c r="L658" s="61">
        <v>3324255.7109375</v>
      </c>
      <c r="M658" s="61">
        <v>8780.3177328415295</v>
      </c>
    </row>
    <row r="659" spans="1:13">
      <c r="A659" s="61">
        <v>44345</v>
      </c>
      <c r="B659" s="62">
        <v>18097340111</v>
      </c>
      <c r="C659" s="63">
        <v>4488670</v>
      </c>
      <c r="D659" s="61">
        <v>0</v>
      </c>
      <c r="E659" s="64" t="s">
        <v>550</v>
      </c>
      <c r="F659" s="64" t="str">
        <f t="shared" si="10"/>
        <v>Census Tract 3401.11 Marion County</v>
      </c>
      <c r="G659" s="61" t="s">
        <v>155</v>
      </c>
      <c r="H659" s="61" t="s">
        <v>464</v>
      </c>
      <c r="I659" s="61">
        <v>1005</v>
      </c>
      <c r="J659" s="61">
        <v>78</v>
      </c>
      <c r="K659" s="64">
        <v>0</v>
      </c>
      <c r="L659" s="61">
        <v>7612642.3671875</v>
      </c>
      <c r="M659" s="61">
        <v>12846.6759268362</v>
      </c>
    </row>
    <row r="660" spans="1:13">
      <c r="A660" s="61">
        <v>44346</v>
      </c>
      <c r="B660" s="62">
        <v>18097340112</v>
      </c>
      <c r="C660" s="63">
        <v>3433348</v>
      </c>
      <c r="D660" s="61">
        <v>399179</v>
      </c>
      <c r="E660" s="64" t="s">
        <v>551</v>
      </c>
      <c r="F660" s="64" t="str">
        <f t="shared" si="10"/>
        <v>Census Tract 3401.12 Marion County</v>
      </c>
      <c r="G660" s="61" t="s">
        <v>155</v>
      </c>
      <c r="H660" s="61" t="s">
        <v>464</v>
      </c>
      <c r="I660" s="61">
        <v>2481</v>
      </c>
      <c r="J660" s="61">
        <v>170</v>
      </c>
      <c r="K660" s="64">
        <v>6.7</v>
      </c>
      <c r="L660" s="61">
        <v>6503247.68359375</v>
      </c>
      <c r="M660" s="61">
        <v>13546.6405471976</v>
      </c>
    </row>
    <row r="661" spans="1:13">
      <c r="A661" s="61">
        <v>44347</v>
      </c>
      <c r="B661" s="62">
        <v>18097340113</v>
      </c>
      <c r="C661" s="63">
        <v>3224309</v>
      </c>
      <c r="D661" s="61">
        <v>3980</v>
      </c>
      <c r="E661" s="64" t="s">
        <v>552</v>
      </c>
      <c r="F661" s="64" t="str">
        <f t="shared" si="10"/>
        <v>Census Tract 3401.13 Marion County</v>
      </c>
      <c r="G661" s="61" t="s">
        <v>155</v>
      </c>
      <c r="H661" s="61" t="s">
        <v>464</v>
      </c>
      <c r="I661" s="61">
        <v>1590</v>
      </c>
      <c r="J661" s="61">
        <v>104</v>
      </c>
      <c r="K661" s="64">
        <v>10.9</v>
      </c>
      <c r="L661" s="61">
        <v>5473771.18359375</v>
      </c>
      <c r="M661" s="61">
        <v>9333.7554342292606</v>
      </c>
    </row>
    <row r="662" spans="1:13">
      <c r="A662" s="61">
        <v>44348</v>
      </c>
      <c r="B662" s="62">
        <v>18097340114</v>
      </c>
      <c r="C662" s="63">
        <v>3910238</v>
      </c>
      <c r="D662" s="61">
        <v>4453</v>
      </c>
      <c r="E662" s="64" t="s">
        <v>553</v>
      </c>
      <c r="F662" s="64" t="str">
        <f t="shared" si="10"/>
        <v>Census Tract 3401.14 Marion County</v>
      </c>
      <c r="G662" s="61" t="s">
        <v>155</v>
      </c>
      <c r="H662" s="61" t="s">
        <v>464</v>
      </c>
      <c r="I662" s="61">
        <v>1509</v>
      </c>
      <c r="J662" s="61">
        <v>60</v>
      </c>
      <c r="K662" s="64">
        <v>3.4</v>
      </c>
      <c r="L662" s="61">
        <v>6641253.86328125</v>
      </c>
      <c r="M662" s="61">
        <v>11848.8216498778</v>
      </c>
    </row>
    <row r="663" spans="1:13">
      <c r="A663" s="61">
        <v>44349</v>
      </c>
      <c r="B663" s="62">
        <v>18097340201</v>
      </c>
      <c r="C663" s="63">
        <v>1953016</v>
      </c>
      <c r="D663" s="61">
        <v>0</v>
      </c>
      <c r="E663" s="64" t="s">
        <v>554</v>
      </c>
      <c r="F663" s="64" t="str">
        <f t="shared" si="10"/>
        <v>Census Tract 3402.01 Marion County</v>
      </c>
      <c r="G663" s="61" t="s">
        <v>155</v>
      </c>
      <c r="H663" s="61" t="s">
        <v>464</v>
      </c>
      <c r="I663" s="61">
        <v>1032</v>
      </c>
      <c r="J663" s="61">
        <v>82</v>
      </c>
      <c r="K663" s="64">
        <v>1.6</v>
      </c>
      <c r="L663" s="61">
        <v>3314372.55078125</v>
      </c>
      <c r="M663" s="61">
        <v>7358.5581893584003</v>
      </c>
    </row>
    <row r="664" spans="1:13">
      <c r="A664" s="61">
        <v>44350</v>
      </c>
      <c r="B664" s="62">
        <v>18097340202</v>
      </c>
      <c r="C664" s="63">
        <v>2190705</v>
      </c>
      <c r="D664" s="61">
        <v>0</v>
      </c>
      <c r="E664" s="64" t="s">
        <v>555</v>
      </c>
      <c r="F664" s="64" t="str">
        <f t="shared" si="10"/>
        <v>Census Tract 3402.02 Marion County</v>
      </c>
      <c r="G664" s="61" t="s">
        <v>155</v>
      </c>
      <c r="H664" s="61" t="s">
        <v>464</v>
      </c>
      <c r="I664" s="61">
        <v>1664</v>
      </c>
      <c r="J664" s="61">
        <v>160</v>
      </c>
      <c r="K664" s="64">
        <v>14.5</v>
      </c>
      <c r="L664" s="61">
        <v>3716154.33203125</v>
      </c>
      <c r="M664" s="61">
        <v>8460.9721895531002</v>
      </c>
    </row>
    <row r="665" spans="1:13">
      <c r="A665" s="61">
        <v>44351</v>
      </c>
      <c r="B665" s="62">
        <v>18097340300</v>
      </c>
      <c r="C665" s="63">
        <v>3242930</v>
      </c>
      <c r="D665" s="61">
        <v>0</v>
      </c>
      <c r="E665" s="64" t="s">
        <v>556</v>
      </c>
      <c r="F665" s="64" t="str">
        <f t="shared" si="10"/>
        <v>Census Tract 3403 Marion County</v>
      </c>
      <c r="G665" s="61" t="s">
        <v>155</v>
      </c>
      <c r="H665" s="61" t="s">
        <v>464</v>
      </c>
      <c r="I665" s="61">
        <v>2720</v>
      </c>
      <c r="J665" s="61">
        <v>148</v>
      </c>
      <c r="K665" s="64">
        <v>11.8</v>
      </c>
      <c r="L665" s="61">
        <v>5502917.5078125</v>
      </c>
      <c r="M665" s="61">
        <v>9934.3771907280807</v>
      </c>
    </row>
    <row r="666" spans="1:13">
      <c r="A666" s="61">
        <v>44352</v>
      </c>
      <c r="B666" s="62">
        <v>18097340400</v>
      </c>
      <c r="C666" s="63">
        <v>1951560</v>
      </c>
      <c r="D666" s="61">
        <v>0</v>
      </c>
      <c r="E666" s="64" t="s">
        <v>557</v>
      </c>
      <c r="F666" s="64" t="str">
        <f t="shared" si="10"/>
        <v>Census Tract 3404 Marion County</v>
      </c>
      <c r="G666" s="61" t="s">
        <v>155</v>
      </c>
      <c r="H666" s="61" t="s">
        <v>464</v>
      </c>
      <c r="I666" s="61">
        <v>1179</v>
      </c>
      <c r="J666" s="61">
        <v>109</v>
      </c>
      <c r="K666" s="64">
        <v>11</v>
      </c>
      <c r="L666" s="61">
        <v>3311922.04296875</v>
      </c>
      <c r="M666" s="61">
        <v>7346.90658199274</v>
      </c>
    </row>
    <row r="667" spans="1:13">
      <c r="A667" s="61">
        <v>44353</v>
      </c>
      <c r="B667" s="62">
        <v>18097340500</v>
      </c>
      <c r="C667" s="63">
        <v>3849539</v>
      </c>
      <c r="D667" s="61">
        <v>10646</v>
      </c>
      <c r="E667" s="64" t="s">
        <v>558</v>
      </c>
      <c r="F667" s="64" t="str">
        <f t="shared" si="10"/>
        <v>Census Tract 3405 Marion County</v>
      </c>
      <c r="G667" s="61" t="s">
        <v>155</v>
      </c>
      <c r="H667" s="61" t="s">
        <v>464</v>
      </c>
      <c r="I667" s="61">
        <v>1736</v>
      </c>
      <c r="J667" s="61">
        <v>118</v>
      </c>
      <c r="K667" s="64">
        <v>7.4</v>
      </c>
      <c r="L667" s="61">
        <v>6550998.421875</v>
      </c>
      <c r="M667" s="61">
        <v>10551.795898875</v>
      </c>
    </row>
    <row r="668" spans="1:13">
      <c r="A668" s="61">
        <v>44354</v>
      </c>
      <c r="B668" s="62">
        <v>18097340600</v>
      </c>
      <c r="C668" s="63">
        <v>3745988</v>
      </c>
      <c r="D668" s="61">
        <v>172483</v>
      </c>
      <c r="E668" s="64" t="s">
        <v>559</v>
      </c>
      <c r="F668" s="64" t="str">
        <f t="shared" si="10"/>
        <v>Census Tract 3406 Marion County</v>
      </c>
      <c r="G668" s="61" t="s">
        <v>155</v>
      </c>
      <c r="H668" s="61" t="s">
        <v>464</v>
      </c>
      <c r="I668" s="61">
        <v>1834</v>
      </c>
      <c r="J668" s="61">
        <v>97</v>
      </c>
      <c r="K668" s="64">
        <v>7.9</v>
      </c>
      <c r="L668" s="61">
        <v>6646482.9921875</v>
      </c>
      <c r="M668" s="61">
        <v>10433.719996905</v>
      </c>
    </row>
    <row r="669" spans="1:13">
      <c r="A669" s="61">
        <v>44355</v>
      </c>
      <c r="B669" s="62">
        <v>18097340700</v>
      </c>
      <c r="C669" s="63">
        <v>4948693</v>
      </c>
      <c r="D669" s="61">
        <v>0</v>
      </c>
      <c r="E669" s="64" t="s">
        <v>560</v>
      </c>
      <c r="F669" s="64" t="str">
        <f t="shared" si="10"/>
        <v>Census Tract 3407 Marion County</v>
      </c>
      <c r="G669" s="61" t="s">
        <v>155</v>
      </c>
      <c r="H669" s="61" t="s">
        <v>464</v>
      </c>
      <c r="I669" s="61">
        <v>1263</v>
      </c>
      <c r="J669" s="61">
        <v>120</v>
      </c>
      <c r="K669" s="64">
        <v>8.1999999999999993</v>
      </c>
      <c r="L669" s="61">
        <v>8393848.7734375</v>
      </c>
      <c r="M669" s="61">
        <v>11638.4336524011</v>
      </c>
    </row>
    <row r="670" spans="1:13">
      <c r="A670" s="61">
        <v>44356</v>
      </c>
      <c r="B670" s="62">
        <v>18097340800</v>
      </c>
      <c r="C670" s="63">
        <v>1342138</v>
      </c>
      <c r="D670" s="61">
        <v>0</v>
      </c>
      <c r="E670" s="64" t="s">
        <v>561</v>
      </c>
      <c r="F670" s="64" t="str">
        <f t="shared" si="10"/>
        <v>Census Tract 3408 Marion County</v>
      </c>
      <c r="G670" s="61" t="s">
        <v>155</v>
      </c>
      <c r="H670" s="61" t="s">
        <v>464</v>
      </c>
      <c r="I670" s="61">
        <v>692</v>
      </c>
      <c r="J670" s="61">
        <v>63</v>
      </c>
      <c r="K670" s="64">
        <v>5.5</v>
      </c>
      <c r="L670" s="61">
        <v>2276310.83203125</v>
      </c>
      <c r="M670" s="61">
        <v>6321.6811776860404</v>
      </c>
    </row>
    <row r="671" spans="1:13">
      <c r="A671" s="61">
        <v>44357</v>
      </c>
      <c r="B671" s="62">
        <v>18097340901</v>
      </c>
      <c r="C671" s="63">
        <v>3648346</v>
      </c>
      <c r="D671" s="61">
        <v>0</v>
      </c>
      <c r="E671" s="64" t="s">
        <v>562</v>
      </c>
      <c r="F671" s="64" t="str">
        <f t="shared" si="10"/>
        <v>Census Tract 3409.01 Marion County</v>
      </c>
      <c r="G671" s="61" t="s">
        <v>155</v>
      </c>
      <c r="H671" s="61" t="s">
        <v>464</v>
      </c>
      <c r="I671" s="61">
        <v>1338</v>
      </c>
      <c r="J671" s="61">
        <v>66</v>
      </c>
      <c r="K671" s="64">
        <v>2</v>
      </c>
      <c r="L671" s="61">
        <v>6186806.140625</v>
      </c>
      <c r="M671" s="61">
        <v>10652.9235240042</v>
      </c>
    </row>
    <row r="672" spans="1:13">
      <c r="A672" s="61">
        <v>44358</v>
      </c>
      <c r="B672" s="62">
        <v>18097340902</v>
      </c>
      <c r="C672" s="63">
        <v>3411390</v>
      </c>
      <c r="D672" s="61">
        <v>9152</v>
      </c>
      <c r="E672" s="64" t="s">
        <v>563</v>
      </c>
      <c r="F672" s="64" t="str">
        <f t="shared" si="10"/>
        <v>Census Tract 3409.02 Marion County</v>
      </c>
      <c r="G672" s="61" t="s">
        <v>155</v>
      </c>
      <c r="H672" s="61" t="s">
        <v>464</v>
      </c>
      <c r="I672" s="61">
        <v>2821</v>
      </c>
      <c r="J672" s="61">
        <v>213</v>
      </c>
      <c r="K672" s="64">
        <v>5.7</v>
      </c>
      <c r="L672" s="61">
        <v>5800234.96875</v>
      </c>
      <c r="M672" s="61">
        <v>10331.6193704424</v>
      </c>
    </row>
    <row r="673" spans="1:13">
      <c r="A673" s="61">
        <v>44359</v>
      </c>
      <c r="B673" s="62">
        <v>18097341000</v>
      </c>
      <c r="C673" s="63">
        <v>1961896</v>
      </c>
      <c r="D673" s="61">
        <v>0</v>
      </c>
      <c r="E673" s="64" t="s">
        <v>564</v>
      </c>
      <c r="F673" s="64" t="str">
        <f t="shared" si="10"/>
        <v>Census Tract 3410 Marion County</v>
      </c>
      <c r="G673" s="61" t="s">
        <v>155</v>
      </c>
      <c r="H673" s="61" t="s">
        <v>464</v>
      </c>
      <c r="I673" s="61">
        <v>733</v>
      </c>
      <c r="J673" s="61">
        <v>62</v>
      </c>
      <c r="K673" s="64">
        <v>2.7</v>
      </c>
      <c r="L673" s="61">
        <v>3326347.61328125</v>
      </c>
      <c r="M673" s="61">
        <v>8522.8370217919801</v>
      </c>
    </row>
    <row r="674" spans="1:13">
      <c r="A674" s="61">
        <v>44360</v>
      </c>
      <c r="B674" s="62">
        <v>18097341100</v>
      </c>
      <c r="C674" s="63">
        <v>1028231</v>
      </c>
      <c r="D674" s="61">
        <v>0</v>
      </c>
      <c r="E674" s="64" t="s">
        <v>565</v>
      </c>
      <c r="F674" s="64" t="str">
        <f t="shared" si="10"/>
        <v>Census Tract 3411 Marion County</v>
      </c>
      <c r="G674" s="61" t="s">
        <v>155</v>
      </c>
      <c r="H674" s="61" t="s">
        <v>464</v>
      </c>
      <c r="I674" s="61">
        <v>778</v>
      </c>
      <c r="J674" s="61">
        <v>69</v>
      </c>
      <c r="K674" s="64">
        <v>11.6</v>
      </c>
      <c r="L674" s="61">
        <v>1743338.64453125</v>
      </c>
      <c r="M674" s="61">
        <v>5677.9883288757901</v>
      </c>
    </row>
    <row r="675" spans="1:13">
      <c r="A675" s="61">
        <v>44361</v>
      </c>
      <c r="B675" s="62">
        <v>18097341200</v>
      </c>
      <c r="C675" s="63">
        <v>964809</v>
      </c>
      <c r="D675" s="61">
        <v>12817</v>
      </c>
      <c r="E675" s="64" t="s">
        <v>566</v>
      </c>
      <c r="F675" s="64" t="str">
        <f t="shared" si="10"/>
        <v>Census Tract 3412 Marion County</v>
      </c>
      <c r="G675" s="61" t="s">
        <v>155</v>
      </c>
      <c r="H675" s="61" t="s">
        <v>464</v>
      </c>
      <c r="I675" s="61">
        <v>797</v>
      </c>
      <c r="J675" s="61">
        <v>98</v>
      </c>
      <c r="K675" s="64">
        <v>26</v>
      </c>
      <c r="L675" s="61">
        <v>1657550.2890625</v>
      </c>
      <c r="M675" s="61">
        <v>5404.8585343046998</v>
      </c>
    </row>
    <row r="676" spans="1:13">
      <c r="A676" s="61">
        <v>44362</v>
      </c>
      <c r="B676" s="62">
        <v>18097341600</v>
      </c>
      <c r="C676" s="63">
        <v>1066536</v>
      </c>
      <c r="D676" s="61">
        <v>0</v>
      </c>
      <c r="E676" s="64" t="s">
        <v>567</v>
      </c>
      <c r="F676" s="64" t="str">
        <f t="shared" si="10"/>
        <v>Census Tract 3416 Marion County</v>
      </c>
      <c r="G676" s="61" t="s">
        <v>155</v>
      </c>
      <c r="H676" s="61" t="s">
        <v>464</v>
      </c>
      <c r="I676" s="61">
        <v>844</v>
      </c>
      <c r="J676" s="61">
        <v>92</v>
      </c>
      <c r="K676" s="64">
        <v>30</v>
      </c>
      <c r="L676" s="61">
        <v>1807925.76953125</v>
      </c>
      <c r="M676" s="61">
        <v>6197.6783430776804</v>
      </c>
    </row>
    <row r="677" spans="1:13">
      <c r="A677" s="61">
        <v>44363</v>
      </c>
      <c r="B677" s="62">
        <v>18097341700</v>
      </c>
      <c r="C677" s="63">
        <v>6031141</v>
      </c>
      <c r="D677" s="61">
        <v>0</v>
      </c>
      <c r="E677" s="64" t="s">
        <v>568</v>
      </c>
      <c r="F677" s="64" t="str">
        <f t="shared" si="10"/>
        <v>Census Tract 3417 Marion County</v>
      </c>
      <c r="G677" s="61" t="s">
        <v>155</v>
      </c>
      <c r="H677" s="61" t="s">
        <v>464</v>
      </c>
      <c r="I677" s="61">
        <v>1715</v>
      </c>
      <c r="J677" s="61">
        <v>143</v>
      </c>
      <c r="K677" s="64">
        <v>7.8</v>
      </c>
      <c r="L677" s="61">
        <v>10221763.6015625</v>
      </c>
      <c r="M677" s="61">
        <v>13368.8407840168</v>
      </c>
    </row>
    <row r="678" spans="1:13">
      <c r="A678" s="61">
        <v>44364</v>
      </c>
      <c r="B678" s="62">
        <v>18097341902</v>
      </c>
      <c r="C678" s="63">
        <v>3582205</v>
      </c>
      <c r="D678" s="61">
        <v>13984</v>
      </c>
      <c r="E678" s="64" t="s">
        <v>569</v>
      </c>
      <c r="F678" s="64" t="str">
        <f t="shared" si="10"/>
        <v>Census Tract 3419.02 Marion County</v>
      </c>
      <c r="G678" s="61" t="s">
        <v>155</v>
      </c>
      <c r="H678" s="61" t="s">
        <v>464</v>
      </c>
      <c r="I678" s="61">
        <v>1411</v>
      </c>
      <c r="J678" s="61">
        <v>111</v>
      </c>
      <c r="K678" s="64">
        <v>8.1</v>
      </c>
      <c r="L678" s="61">
        <v>6094703.8125</v>
      </c>
      <c r="M678" s="61">
        <v>10135.386980265799</v>
      </c>
    </row>
    <row r="679" spans="1:13">
      <c r="A679" s="61">
        <v>44365</v>
      </c>
      <c r="B679" s="62">
        <v>18097341903</v>
      </c>
      <c r="C679" s="63">
        <v>2068047</v>
      </c>
      <c r="D679" s="61">
        <v>43352</v>
      </c>
      <c r="E679" s="64" t="s">
        <v>570</v>
      </c>
      <c r="F679" s="64" t="str">
        <f t="shared" si="10"/>
        <v>Census Tract 3419.03 Marion County</v>
      </c>
      <c r="G679" s="61" t="s">
        <v>155</v>
      </c>
      <c r="H679" s="61" t="s">
        <v>464</v>
      </c>
      <c r="I679" s="61">
        <v>1999</v>
      </c>
      <c r="J679" s="61">
        <v>213</v>
      </c>
      <c r="K679" s="64">
        <v>15.9</v>
      </c>
      <c r="L679" s="61">
        <v>3578171.60546875</v>
      </c>
      <c r="M679" s="61">
        <v>10198.283187764901</v>
      </c>
    </row>
    <row r="680" spans="1:13">
      <c r="A680" s="61">
        <v>44366</v>
      </c>
      <c r="B680" s="62">
        <v>18097341904</v>
      </c>
      <c r="C680" s="63">
        <v>1093073</v>
      </c>
      <c r="D680" s="61">
        <v>0</v>
      </c>
      <c r="E680" s="64" t="s">
        <v>571</v>
      </c>
      <c r="F680" s="64" t="str">
        <f t="shared" si="10"/>
        <v>Census Tract 3419.04 Marion County</v>
      </c>
      <c r="G680" s="61" t="s">
        <v>155</v>
      </c>
      <c r="H680" s="61" t="s">
        <v>464</v>
      </c>
      <c r="I680" s="61">
        <v>933</v>
      </c>
      <c r="J680" s="61">
        <v>44</v>
      </c>
      <c r="K680" s="64">
        <v>10.3</v>
      </c>
      <c r="L680" s="61">
        <v>1852855.71875</v>
      </c>
      <c r="M680" s="61">
        <v>6456.3111417174696</v>
      </c>
    </row>
    <row r="681" spans="1:13">
      <c r="A681" s="61">
        <v>44367</v>
      </c>
      <c r="B681" s="62">
        <v>18097342000</v>
      </c>
      <c r="C681" s="63">
        <v>12717600</v>
      </c>
      <c r="D681" s="61">
        <v>0</v>
      </c>
      <c r="E681" s="64" t="s">
        <v>572</v>
      </c>
      <c r="F681" s="64" t="str">
        <f t="shared" si="10"/>
        <v>Census Tract 3420 Marion County</v>
      </c>
      <c r="G681" s="61" t="s">
        <v>155</v>
      </c>
      <c r="H681" s="61" t="s">
        <v>464</v>
      </c>
      <c r="I681" s="61">
        <v>2053</v>
      </c>
      <c r="J681" s="61">
        <v>146</v>
      </c>
      <c r="K681" s="64">
        <v>2.9</v>
      </c>
      <c r="L681" s="61">
        <v>21535980.265625</v>
      </c>
      <c r="M681" s="61">
        <v>20858.790261418198</v>
      </c>
    </row>
    <row r="682" spans="1:13">
      <c r="A682" s="61">
        <v>44368</v>
      </c>
      <c r="B682" s="62">
        <v>18097342101</v>
      </c>
      <c r="C682" s="63">
        <v>4873497</v>
      </c>
      <c r="D682" s="61">
        <v>8967</v>
      </c>
      <c r="E682" s="64" t="s">
        <v>573</v>
      </c>
      <c r="F682" s="64" t="str">
        <f t="shared" si="10"/>
        <v>Census Tract 3421.01 Marion County</v>
      </c>
      <c r="G682" s="61" t="s">
        <v>155</v>
      </c>
      <c r="H682" s="61" t="s">
        <v>464</v>
      </c>
      <c r="I682" s="61">
        <v>1785</v>
      </c>
      <c r="J682" s="61">
        <v>93</v>
      </c>
      <c r="K682" s="64">
        <v>4.4000000000000004</v>
      </c>
      <c r="L682" s="61">
        <v>8269350.515625</v>
      </c>
      <c r="M682" s="61">
        <v>15254.611774069301</v>
      </c>
    </row>
    <row r="683" spans="1:13">
      <c r="A683" s="61">
        <v>44369</v>
      </c>
      <c r="B683" s="62">
        <v>18097342200</v>
      </c>
      <c r="C683" s="63">
        <v>6422808</v>
      </c>
      <c r="D683" s="61">
        <v>7014</v>
      </c>
      <c r="E683" s="64" t="s">
        <v>574</v>
      </c>
      <c r="F683" s="64" t="str">
        <f t="shared" si="10"/>
        <v>Census Tract 3422 Marion County</v>
      </c>
      <c r="G683" s="61" t="s">
        <v>155</v>
      </c>
      <c r="H683" s="61" t="s">
        <v>464</v>
      </c>
      <c r="I683" s="61">
        <v>1846</v>
      </c>
      <c r="J683" s="61">
        <v>147</v>
      </c>
      <c r="K683" s="64">
        <v>16</v>
      </c>
      <c r="L683" s="61">
        <v>10888572.5585938</v>
      </c>
      <c r="M683" s="61">
        <v>16235.4420045529</v>
      </c>
    </row>
    <row r="684" spans="1:13">
      <c r="A684" s="61">
        <v>44370</v>
      </c>
      <c r="B684" s="62">
        <v>18097342300</v>
      </c>
      <c r="C684" s="63">
        <v>5285740</v>
      </c>
      <c r="D684" s="61">
        <v>0</v>
      </c>
      <c r="E684" s="64" t="s">
        <v>575</v>
      </c>
      <c r="F684" s="64" t="str">
        <f t="shared" si="10"/>
        <v>Census Tract 3423 Marion County</v>
      </c>
      <c r="G684" s="61" t="s">
        <v>155</v>
      </c>
      <c r="H684" s="61" t="s">
        <v>464</v>
      </c>
      <c r="I684" s="61">
        <v>2231</v>
      </c>
      <c r="J684" s="61">
        <v>184</v>
      </c>
      <c r="K684" s="64">
        <v>9.6999999999999993</v>
      </c>
      <c r="L684" s="61">
        <v>8948227.6015625</v>
      </c>
      <c r="M684" s="61">
        <v>12016.173781855699</v>
      </c>
    </row>
    <row r="685" spans="1:13">
      <c r="A685" s="61">
        <v>44371</v>
      </c>
      <c r="B685" s="62">
        <v>18097342400</v>
      </c>
      <c r="C685" s="63">
        <v>9572204</v>
      </c>
      <c r="D685" s="61">
        <v>221408</v>
      </c>
      <c r="E685" s="64" t="s">
        <v>576</v>
      </c>
      <c r="F685" s="64" t="str">
        <f t="shared" si="10"/>
        <v>Census Tract 3424 Marion County</v>
      </c>
      <c r="G685" s="61" t="s">
        <v>155</v>
      </c>
      <c r="H685" s="61" t="s">
        <v>464</v>
      </c>
      <c r="I685" s="61">
        <v>514</v>
      </c>
      <c r="J685" s="61">
        <v>63</v>
      </c>
      <c r="K685" s="64">
        <v>8.4</v>
      </c>
      <c r="L685" s="61">
        <v>16582861.609375</v>
      </c>
      <c r="M685" s="61">
        <v>19991.669468616699</v>
      </c>
    </row>
    <row r="686" spans="1:13">
      <c r="A686" s="61">
        <v>44372</v>
      </c>
      <c r="B686" s="62">
        <v>18097342500</v>
      </c>
      <c r="C686" s="63">
        <v>3372784</v>
      </c>
      <c r="D686" s="61">
        <v>0</v>
      </c>
      <c r="E686" s="64" t="s">
        <v>577</v>
      </c>
      <c r="F686" s="64" t="str">
        <f t="shared" si="10"/>
        <v>Census Tract 3425 Marion County</v>
      </c>
      <c r="G686" s="61" t="s">
        <v>155</v>
      </c>
      <c r="H686" s="61" t="s">
        <v>464</v>
      </c>
      <c r="I686" s="61">
        <v>1633</v>
      </c>
      <c r="J686" s="61">
        <v>108</v>
      </c>
      <c r="K686" s="64">
        <v>5.4</v>
      </c>
      <c r="L686" s="61">
        <v>5713904.1484375</v>
      </c>
      <c r="M686" s="61">
        <v>10735.148464764399</v>
      </c>
    </row>
    <row r="687" spans="1:13">
      <c r="A687" s="61">
        <v>44373</v>
      </c>
      <c r="B687" s="61">
        <v>18097342600</v>
      </c>
      <c r="C687" s="63">
        <v>3204951</v>
      </c>
      <c r="D687" s="61">
        <v>0</v>
      </c>
      <c r="E687" s="64" t="s">
        <v>578</v>
      </c>
      <c r="F687" s="64" t="str">
        <f t="shared" si="10"/>
        <v>Census Tract 3426 Marion County</v>
      </c>
      <c r="G687" s="61" t="s">
        <v>155</v>
      </c>
      <c r="H687" s="61" t="s">
        <v>464</v>
      </c>
      <c r="I687" s="61">
        <v>1113</v>
      </c>
      <c r="J687" s="61">
        <v>104</v>
      </c>
      <c r="K687" s="64">
        <v>15.2</v>
      </c>
      <c r="L687" s="61">
        <v>5429415.99609375</v>
      </c>
      <c r="M687" s="61">
        <v>12225.6256103304</v>
      </c>
    </row>
    <row r="688" spans="1:13">
      <c r="A688" s="61">
        <v>43938</v>
      </c>
      <c r="B688" s="62">
        <v>18003003500</v>
      </c>
      <c r="C688" s="63">
        <v>2572321</v>
      </c>
      <c r="D688" s="61">
        <v>0</v>
      </c>
      <c r="E688" s="64" t="s">
        <v>579</v>
      </c>
      <c r="F688" s="64" t="str">
        <f t="shared" si="10"/>
        <v>Census Tract 35 Allen County</v>
      </c>
      <c r="G688" s="61" t="s">
        <v>155</v>
      </c>
      <c r="H688" s="61" t="s">
        <v>156</v>
      </c>
      <c r="I688" s="61">
        <v>1809</v>
      </c>
      <c r="J688" s="61">
        <v>106</v>
      </c>
      <c r="K688" s="64">
        <v>20.7</v>
      </c>
      <c r="L688" s="61">
        <v>4533571.42578125</v>
      </c>
      <c r="M688" s="61">
        <v>9338.9659680228197</v>
      </c>
    </row>
    <row r="689" spans="1:13">
      <c r="A689" s="61">
        <v>57732</v>
      </c>
      <c r="B689" s="61">
        <v>18141003500</v>
      </c>
      <c r="C689" s="61">
        <v>2240090</v>
      </c>
      <c r="D689" s="61">
        <v>0</v>
      </c>
      <c r="E689" s="64" t="s">
        <v>579</v>
      </c>
      <c r="F689" s="64" t="str">
        <f t="shared" si="10"/>
        <v>Census Tract 35 St. Joseph County</v>
      </c>
      <c r="G689" s="61" t="s">
        <v>155</v>
      </c>
      <c r="H689" s="61" t="s">
        <v>160</v>
      </c>
      <c r="I689" s="61">
        <v>1099</v>
      </c>
      <c r="J689" s="61">
        <v>118</v>
      </c>
      <c r="K689" s="64">
        <v>11.1</v>
      </c>
      <c r="L689" s="61">
        <v>4013576.28125</v>
      </c>
      <c r="M689" s="61">
        <v>8084.3408827738403</v>
      </c>
    </row>
    <row r="690" spans="1:13">
      <c r="A690" s="61">
        <v>39177</v>
      </c>
      <c r="B690" s="62">
        <v>18163003500</v>
      </c>
      <c r="C690" s="63">
        <v>6289185</v>
      </c>
      <c r="D690" s="61">
        <v>105263</v>
      </c>
      <c r="E690" s="64" t="s">
        <v>579</v>
      </c>
      <c r="F690" s="64" t="str">
        <f t="shared" si="10"/>
        <v>Census Tract 35 Vanderburgh County</v>
      </c>
      <c r="G690" s="61" t="s">
        <v>155</v>
      </c>
      <c r="H690" s="61" t="s">
        <v>162</v>
      </c>
      <c r="I690" s="61">
        <v>1087</v>
      </c>
      <c r="J690" s="61">
        <v>79</v>
      </c>
      <c r="K690" s="64">
        <v>1.7</v>
      </c>
      <c r="L690" s="61">
        <v>10244548.140625</v>
      </c>
      <c r="M690" s="61">
        <v>18117.711233507602</v>
      </c>
    </row>
    <row r="691" spans="1:13">
      <c r="A691" s="61">
        <v>44374</v>
      </c>
      <c r="B691" s="61">
        <v>18097350100</v>
      </c>
      <c r="C691" s="63">
        <v>1676841</v>
      </c>
      <c r="D691" s="61">
        <v>265413</v>
      </c>
      <c r="E691" s="64" t="s">
        <v>580</v>
      </c>
      <c r="F691" s="64" t="str">
        <f t="shared" si="10"/>
        <v>Census Tract 3501 Marion County</v>
      </c>
      <c r="G691" s="61" t="s">
        <v>155</v>
      </c>
      <c r="H691" s="61" t="s">
        <v>464</v>
      </c>
      <c r="I691" s="61">
        <v>517</v>
      </c>
      <c r="J691" s="61">
        <v>66</v>
      </c>
      <c r="K691" s="64">
        <v>18.600000000000001</v>
      </c>
      <c r="L691" s="61">
        <v>3295737.64453125</v>
      </c>
      <c r="M691" s="61">
        <v>10359.4526762816</v>
      </c>
    </row>
    <row r="692" spans="1:13">
      <c r="A692" s="61">
        <v>44375</v>
      </c>
      <c r="B692" s="61">
        <v>18097350300</v>
      </c>
      <c r="C692" s="63">
        <v>677815</v>
      </c>
      <c r="D692" s="61">
        <v>0</v>
      </c>
      <c r="E692" s="64" t="s">
        <v>581</v>
      </c>
      <c r="F692" s="64" t="str">
        <f t="shared" si="10"/>
        <v>Census Tract 3503 Marion County</v>
      </c>
      <c r="G692" s="61" t="s">
        <v>155</v>
      </c>
      <c r="H692" s="61" t="s">
        <v>464</v>
      </c>
      <c r="I692" s="61">
        <v>1401</v>
      </c>
      <c r="J692" s="61">
        <v>139</v>
      </c>
      <c r="K692" s="64">
        <v>39.5</v>
      </c>
      <c r="L692" s="61">
        <v>1150444.80078125</v>
      </c>
      <c r="M692" s="61">
        <v>4290.5267366280596</v>
      </c>
    </row>
    <row r="693" spans="1:13">
      <c r="A693" s="61">
        <v>44376</v>
      </c>
      <c r="B693" s="61">
        <v>18097350400</v>
      </c>
      <c r="C693" s="63">
        <v>1411417</v>
      </c>
      <c r="D693" s="61">
        <v>0</v>
      </c>
      <c r="E693" s="64" t="s">
        <v>582</v>
      </c>
      <c r="F693" s="64" t="str">
        <f t="shared" si="10"/>
        <v>Census Tract 3504 Marion County</v>
      </c>
      <c r="G693" s="61" t="s">
        <v>155</v>
      </c>
      <c r="H693" s="61" t="s">
        <v>464</v>
      </c>
      <c r="I693" s="61">
        <v>1022</v>
      </c>
      <c r="J693" s="61">
        <v>98</v>
      </c>
      <c r="K693" s="64">
        <v>22</v>
      </c>
      <c r="L693" s="61">
        <v>2395615.4921875</v>
      </c>
      <c r="M693" s="61">
        <v>7003.4917822601001</v>
      </c>
    </row>
    <row r="694" spans="1:13">
      <c r="A694" s="61">
        <v>44377</v>
      </c>
      <c r="B694" s="61">
        <v>18097350500</v>
      </c>
      <c r="C694" s="63">
        <v>1583504</v>
      </c>
      <c r="D694" s="61">
        <v>0</v>
      </c>
      <c r="E694" s="64" t="s">
        <v>583</v>
      </c>
      <c r="F694" s="64" t="str">
        <f t="shared" si="10"/>
        <v>Census Tract 3505 Marion County</v>
      </c>
      <c r="G694" s="61" t="s">
        <v>155</v>
      </c>
      <c r="H694" s="61" t="s">
        <v>464</v>
      </c>
      <c r="I694" s="61">
        <v>902</v>
      </c>
      <c r="J694" s="61">
        <v>84</v>
      </c>
      <c r="K694" s="64">
        <v>12</v>
      </c>
      <c r="L694" s="61">
        <v>2687680.35546875</v>
      </c>
      <c r="M694" s="61">
        <v>7483.2844017812504</v>
      </c>
    </row>
    <row r="695" spans="1:13">
      <c r="A695" s="61">
        <v>44378</v>
      </c>
      <c r="B695" s="61">
        <v>18097350600</v>
      </c>
      <c r="C695" s="63">
        <v>2419320</v>
      </c>
      <c r="D695" s="61">
        <v>0</v>
      </c>
      <c r="E695" s="64" t="s">
        <v>584</v>
      </c>
      <c r="F695" s="64" t="str">
        <f t="shared" si="10"/>
        <v>Census Tract 3506 Marion County</v>
      </c>
      <c r="G695" s="61" t="s">
        <v>155</v>
      </c>
      <c r="H695" s="61" t="s">
        <v>464</v>
      </c>
      <c r="I695" s="61">
        <v>2012</v>
      </c>
      <c r="J695" s="61">
        <v>125</v>
      </c>
      <c r="K695" s="64">
        <v>15.4</v>
      </c>
      <c r="L695" s="61">
        <v>4106210.26171875</v>
      </c>
      <c r="M695" s="61">
        <v>9468.4454874700095</v>
      </c>
    </row>
    <row r="696" spans="1:13">
      <c r="A696" s="61">
        <v>44379</v>
      </c>
      <c r="B696" s="61">
        <v>18097350700</v>
      </c>
      <c r="C696" s="63">
        <v>1668565</v>
      </c>
      <c r="D696" s="61">
        <v>0</v>
      </c>
      <c r="E696" s="64" t="s">
        <v>585</v>
      </c>
      <c r="F696" s="64" t="str">
        <f t="shared" si="10"/>
        <v>Census Tract 3507 Marion County</v>
      </c>
      <c r="G696" s="61" t="s">
        <v>155</v>
      </c>
      <c r="H696" s="61" t="s">
        <v>464</v>
      </c>
      <c r="I696" s="61">
        <v>671</v>
      </c>
      <c r="J696" s="61">
        <v>56</v>
      </c>
      <c r="K696" s="64">
        <v>17.100000000000001</v>
      </c>
      <c r="L696" s="61">
        <v>2831476.37890625</v>
      </c>
      <c r="M696" s="61">
        <v>7433.0457740483598</v>
      </c>
    </row>
    <row r="697" spans="1:13">
      <c r="A697" s="61">
        <v>44380</v>
      </c>
      <c r="B697" s="61">
        <v>18097350800</v>
      </c>
      <c r="C697" s="63">
        <v>1372906</v>
      </c>
      <c r="D697" s="61">
        <v>0</v>
      </c>
      <c r="E697" s="64" t="s">
        <v>586</v>
      </c>
      <c r="F697" s="64" t="str">
        <f t="shared" si="10"/>
        <v>Census Tract 3508 Marion County</v>
      </c>
      <c r="G697" s="61" t="s">
        <v>155</v>
      </c>
      <c r="H697" s="61" t="s">
        <v>464</v>
      </c>
      <c r="I697" s="61">
        <v>769</v>
      </c>
      <c r="J697" s="61">
        <v>86</v>
      </c>
      <c r="K697" s="64">
        <v>18.899999999999999</v>
      </c>
      <c r="L697" s="61">
        <v>2329736.01171875</v>
      </c>
      <c r="M697" s="61">
        <v>6616.80499043281</v>
      </c>
    </row>
    <row r="698" spans="1:13">
      <c r="A698" s="61">
        <v>44381</v>
      </c>
      <c r="B698" s="61">
        <v>18097350900</v>
      </c>
      <c r="C698" s="63">
        <v>795929</v>
      </c>
      <c r="D698" s="61">
        <v>0</v>
      </c>
      <c r="E698" s="64" t="s">
        <v>587</v>
      </c>
      <c r="F698" s="64" t="str">
        <f t="shared" si="10"/>
        <v>Census Tract 3509 Marion County</v>
      </c>
      <c r="G698" s="61" t="s">
        <v>155</v>
      </c>
      <c r="H698" s="61" t="s">
        <v>464</v>
      </c>
      <c r="I698" s="61">
        <v>628</v>
      </c>
      <c r="J698" s="61">
        <v>67</v>
      </c>
      <c r="K698" s="64">
        <v>19.7</v>
      </c>
      <c r="L698" s="61">
        <v>1350590.5859375</v>
      </c>
      <c r="M698" s="61">
        <v>5648.1546812974602</v>
      </c>
    </row>
    <row r="699" spans="1:13">
      <c r="A699" s="61">
        <v>44382</v>
      </c>
      <c r="B699" s="61">
        <v>18097351000</v>
      </c>
      <c r="C699" s="63">
        <v>1101526</v>
      </c>
      <c r="D699" s="61">
        <v>0</v>
      </c>
      <c r="E699" s="64" t="s">
        <v>588</v>
      </c>
      <c r="F699" s="64" t="str">
        <f t="shared" si="10"/>
        <v>Census Tract 3510 Marion County</v>
      </c>
      <c r="G699" s="61" t="s">
        <v>155</v>
      </c>
      <c r="H699" s="61" t="s">
        <v>464</v>
      </c>
      <c r="I699" s="61">
        <v>1063</v>
      </c>
      <c r="J699" s="61">
        <v>136</v>
      </c>
      <c r="K699" s="64">
        <v>17.100000000000001</v>
      </c>
      <c r="L699" s="61">
        <v>1869189.984375</v>
      </c>
      <c r="M699" s="61">
        <v>6425.9409016087102</v>
      </c>
    </row>
    <row r="700" spans="1:13">
      <c r="A700" s="61">
        <v>44383</v>
      </c>
      <c r="B700" s="61">
        <v>18097351200</v>
      </c>
      <c r="C700" s="63">
        <v>1810521</v>
      </c>
      <c r="D700" s="61">
        <v>5101</v>
      </c>
      <c r="E700" s="64" t="s">
        <v>589</v>
      </c>
      <c r="F700" s="64" t="str">
        <f t="shared" si="10"/>
        <v>Census Tract 3512 Marion County</v>
      </c>
      <c r="G700" s="61" t="s">
        <v>155</v>
      </c>
      <c r="H700" s="61" t="s">
        <v>464</v>
      </c>
      <c r="I700" s="61">
        <v>918</v>
      </c>
      <c r="J700" s="61">
        <v>107</v>
      </c>
      <c r="K700" s="64">
        <v>23.3</v>
      </c>
      <c r="L700" s="61">
        <v>3080162.85546875</v>
      </c>
      <c r="M700" s="61">
        <v>8180.8285350571296</v>
      </c>
    </row>
    <row r="701" spans="1:13">
      <c r="A701" s="61">
        <v>44384</v>
      </c>
      <c r="B701" s="61">
        <v>18097351500</v>
      </c>
      <c r="C701" s="63">
        <v>1199910</v>
      </c>
      <c r="D701" s="61">
        <v>0</v>
      </c>
      <c r="E701" s="64" t="s">
        <v>590</v>
      </c>
      <c r="F701" s="64" t="str">
        <f t="shared" si="10"/>
        <v>Census Tract 3515 Marion County</v>
      </c>
      <c r="G701" s="61" t="s">
        <v>155</v>
      </c>
      <c r="H701" s="61" t="s">
        <v>464</v>
      </c>
      <c r="I701" s="61">
        <v>769</v>
      </c>
      <c r="J701" s="61">
        <v>95</v>
      </c>
      <c r="K701" s="64">
        <v>12.9</v>
      </c>
      <c r="L701" s="61">
        <v>2035686.2265625</v>
      </c>
      <c r="M701" s="61">
        <v>7146.38529015733</v>
      </c>
    </row>
    <row r="702" spans="1:13">
      <c r="A702" s="61">
        <v>44385</v>
      </c>
      <c r="B702" s="61">
        <v>18097351600</v>
      </c>
      <c r="C702" s="63">
        <v>1016309</v>
      </c>
      <c r="D702" s="61">
        <v>0</v>
      </c>
      <c r="E702" s="64" t="s">
        <v>591</v>
      </c>
      <c r="F702" s="64" t="str">
        <f t="shared" si="10"/>
        <v>Census Tract 3516 Marion County</v>
      </c>
      <c r="G702" s="61" t="s">
        <v>155</v>
      </c>
      <c r="H702" s="61" t="s">
        <v>464</v>
      </c>
      <c r="I702" s="61">
        <v>1117</v>
      </c>
      <c r="J702" s="61">
        <v>83</v>
      </c>
      <c r="K702" s="64">
        <v>9.4</v>
      </c>
      <c r="L702" s="61">
        <v>1723888.76171875</v>
      </c>
      <c r="M702" s="61">
        <v>6205.3076921744296</v>
      </c>
    </row>
    <row r="703" spans="1:13">
      <c r="A703" s="61">
        <v>44386</v>
      </c>
      <c r="B703" s="61">
        <v>18097351700</v>
      </c>
      <c r="C703" s="63">
        <v>2365832</v>
      </c>
      <c r="D703" s="61">
        <v>0</v>
      </c>
      <c r="E703" s="64" t="s">
        <v>592</v>
      </c>
      <c r="F703" s="64" t="str">
        <f t="shared" si="10"/>
        <v>Census Tract 3517 Marion County</v>
      </c>
      <c r="G703" s="61" t="s">
        <v>155</v>
      </c>
      <c r="H703" s="61" t="s">
        <v>464</v>
      </c>
      <c r="I703" s="61">
        <v>977</v>
      </c>
      <c r="J703" s="61">
        <v>129</v>
      </c>
      <c r="K703" s="64">
        <v>10.6</v>
      </c>
      <c r="L703" s="61">
        <v>4013351.19140625</v>
      </c>
      <c r="M703" s="61">
        <v>8321.2848209683707</v>
      </c>
    </row>
    <row r="704" spans="1:13">
      <c r="A704" s="61">
        <v>44387</v>
      </c>
      <c r="B704" s="61">
        <v>18097351900</v>
      </c>
      <c r="C704" s="63">
        <v>1332351</v>
      </c>
      <c r="D704" s="61">
        <v>0</v>
      </c>
      <c r="E704" s="64" t="s">
        <v>593</v>
      </c>
      <c r="F704" s="64" t="str">
        <f t="shared" si="10"/>
        <v>Census Tract 3519 Marion County</v>
      </c>
      <c r="G704" s="61" t="s">
        <v>155</v>
      </c>
      <c r="H704" s="61" t="s">
        <v>464</v>
      </c>
      <c r="I704" s="61">
        <v>1046</v>
      </c>
      <c r="J704" s="61">
        <v>80</v>
      </c>
      <c r="K704" s="64">
        <v>26.1</v>
      </c>
      <c r="L704" s="61">
        <v>2260458.40234375</v>
      </c>
      <c r="M704" s="61">
        <v>6376.3036001700902</v>
      </c>
    </row>
    <row r="705" spans="1:13">
      <c r="A705" s="61">
        <v>44388</v>
      </c>
      <c r="B705" s="61">
        <v>18097352100</v>
      </c>
      <c r="C705" s="63">
        <v>1539488</v>
      </c>
      <c r="D705" s="61">
        <v>0</v>
      </c>
      <c r="E705" s="64" t="s">
        <v>594</v>
      </c>
      <c r="F705" s="64" t="str">
        <f t="shared" si="10"/>
        <v>Census Tract 3521 Marion County</v>
      </c>
      <c r="G705" s="61" t="s">
        <v>155</v>
      </c>
      <c r="H705" s="61" t="s">
        <v>464</v>
      </c>
      <c r="I705" s="61">
        <v>762</v>
      </c>
      <c r="J705" s="61">
        <v>78</v>
      </c>
      <c r="K705" s="64">
        <v>19.2</v>
      </c>
      <c r="L705" s="61">
        <v>2611616.1796875</v>
      </c>
      <c r="M705" s="61">
        <v>7864.4195336200501</v>
      </c>
    </row>
    <row r="706" spans="1:13">
      <c r="A706" s="61">
        <v>44389</v>
      </c>
      <c r="B706" s="61">
        <v>18097352300</v>
      </c>
      <c r="C706" s="63">
        <v>2360631</v>
      </c>
      <c r="D706" s="61">
        <v>0</v>
      </c>
      <c r="E706" s="64" t="s">
        <v>595</v>
      </c>
      <c r="F706" s="64" t="str">
        <f t="shared" ref="F706:F769" si="11">E706&amp;" "&amp;H706</f>
        <v>Census Tract 3523 Marion County</v>
      </c>
      <c r="G706" s="61" t="s">
        <v>155</v>
      </c>
      <c r="H706" s="61" t="s">
        <v>464</v>
      </c>
      <c r="I706" s="61">
        <v>522</v>
      </c>
      <c r="J706" s="61">
        <v>75</v>
      </c>
      <c r="K706" s="64">
        <v>14.9</v>
      </c>
      <c r="L706" s="61">
        <v>4005040.421875</v>
      </c>
      <c r="M706" s="61">
        <v>8631.4817219924298</v>
      </c>
    </row>
    <row r="707" spans="1:13">
      <c r="A707" s="61">
        <v>44390</v>
      </c>
      <c r="B707" s="61">
        <v>18097352400</v>
      </c>
      <c r="C707" s="63">
        <v>2135785</v>
      </c>
      <c r="D707" s="61">
        <v>0</v>
      </c>
      <c r="E707" s="64" t="s">
        <v>596</v>
      </c>
      <c r="F707" s="64" t="str">
        <f t="shared" si="11"/>
        <v>Census Tract 3524 Marion County</v>
      </c>
      <c r="G707" s="61" t="s">
        <v>155</v>
      </c>
      <c r="H707" s="61" t="s">
        <v>464</v>
      </c>
      <c r="I707" s="61">
        <v>1296</v>
      </c>
      <c r="J707" s="61">
        <v>139</v>
      </c>
      <c r="K707" s="64">
        <v>11.9</v>
      </c>
      <c r="L707" s="61">
        <v>3622271.79296875</v>
      </c>
      <c r="M707" s="61">
        <v>7610.2330251203302</v>
      </c>
    </row>
    <row r="708" spans="1:13">
      <c r="A708" s="61">
        <v>44391</v>
      </c>
      <c r="B708" s="61">
        <v>18097352500</v>
      </c>
      <c r="C708" s="63">
        <v>1326615</v>
      </c>
      <c r="D708" s="61">
        <v>0</v>
      </c>
      <c r="E708" s="64" t="s">
        <v>597</v>
      </c>
      <c r="F708" s="64" t="str">
        <f t="shared" si="11"/>
        <v>Census Tract 3525 Marion County</v>
      </c>
      <c r="G708" s="61" t="s">
        <v>155</v>
      </c>
      <c r="H708" s="61" t="s">
        <v>464</v>
      </c>
      <c r="I708" s="61">
        <v>1457</v>
      </c>
      <c r="J708" s="61">
        <v>130</v>
      </c>
      <c r="K708" s="64">
        <v>16.899999999999999</v>
      </c>
      <c r="L708" s="61">
        <v>2249293.30078125</v>
      </c>
      <c r="M708" s="61">
        <v>6357.5936410916502</v>
      </c>
    </row>
    <row r="709" spans="1:13">
      <c r="A709" s="61">
        <v>44392</v>
      </c>
      <c r="B709" s="61">
        <v>18097352600</v>
      </c>
      <c r="C709" s="63">
        <v>2271313</v>
      </c>
      <c r="D709" s="61">
        <v>0</v>
      </c>
      <c r="E709" s="64" t="s">
        <v>598</v>
      </c>
      <c r="F709" s="64" t="str">
        <f t="shared" si="11"/>
        <v>Census Tract 3526 Marion County</v>
      </c>
      <c r="G709" s="61" t="s">
        <v>155</v>
      </c>
      <c r="H709" s="61" t="s">
        <v>464</v>
      </c>
      <c r="I709" s="61">
        <v>1385</v>
      </c>
      <c r="J709" s="61">
        <v>121</v>
      </c>
      <c r="K709" s="64">
        <v>20.7</v>
      </c>
      <c r="L709" s="61">
        <v>3851562.6875</v>
      </c>
      <c r="M709" s="61">
        <v>7995.6821290839698</v>
      </c>
    </row>
    <row r="710" spans="1:13">
      <c r="A710" s="61">
        <v>44393</v>
      </c>
      <c r="B710" s="61">
        <v>18097352700</v>
      </c>
      <c r="C710" s="63">
        <v>2093135</v>
      </c>
      <c r="D710" s="61">
        <v>0</v>
      </c>
      <c r="E710" s="64" t="s">
        <v>599</v>
      </c>
      <c r="F710" s="64" t="str">
        <f t="shared" si="11"/>
        <v>Census Tract 3527 Marion County</v>
      </c>
      <c r="G710" s="61" t="s">
        <v>155</v>
      </c>
      <c r="H710" s="61" t="s">
        <v>464</v>
      </c>
      <c r="I710" s="61">
        <v>1101</v>
      </c>
      <c r="J710" s="61">
        <v>132</v>
      </c>
      <c r="K710" s="64">
        <v>17.7</v>
      </c>
      <c r="L710" s="61">
        <v>3549116.13671875</v>
      </c>
      <c r="M710" s="61">
        <v>8724.8246943007198</v>
      </c>
    </row>
    <row r="711" spans="1:13">
      <c r="A711" s="61">
        <v>44394</v>
      </c>
      <c r="B711" s="61">
        <v>18097352800</v>
      </c>
      <c r="C711" s="63">
        <v>2163416</v>
      </c>
      <c r="D711" s="61">
        <v>0</v>
      </c>
      <c r="E711" s="64" t="s">
        <v>600</v>
      </c>
      <c r="F711" s="64" t="str">
        <f t="shared" si="11"/>
        <v>Census Tract 3528 Marion County</v>
      </c>
      <c r="G711" s="61" t="s">
        <v>155</v>
      </c>
      <c r="H711" s="61" t="s">
        <v>464</v>
      </c>
      <c r="I711" s="61">
        <v>511</v>
      </c>
      <c r="J711" s="61">
        <v>72</v>
      </c>
      <c r="K711" s="64">
        <v>24.9</v>
      </c>
      <c r="L711" s="61">
        <v>3669169.44921875</v>
      </c>
      <c r="M711" s="61">
        <v>9101.0321886914298</v>
      </c>
    </row>
    <row r="712" spans="1:13">
      <c r="A712" s="61">
        <v>44395</v>
      </c>
      <c r="B712" s="61">
        <v>18097353300</v>
      </c>
      <c r="C712" s="63">
        <v>1626969</v>
      </c>
      <c r="D712" s="61">
        <v>0</v>
      </c>
      <c r="E712" s="64" t="s">
        <v>601</v>
      </c>
      <c r="F712" s="64" t="str">
        <f t="shared" si="11"/>
        <v>Census Tract 3533 Marion County</v>
      </c>
      <c r="G712" s="61" t="s">
        <v>155</v>
      </c>
      <c r="H712" s="61" t="s">
        <v>464</v>
      </c>
      <c r="I712" s="61">
        <v>1477</v>
      </c>
      <c r="J712" s="61">
        <v>130</v>
      </c>
      <c r="K712" s="64">
        <v>18.5</v>
      </c>
      <c r="L712" s="61">
        <v>2758841.515625</v>
      </c>
      <c r="M712" s="61">
        <v>6711.2887086160499</v>
      </c>
    </row>
    <row r="713" spans="1:13">
      <c r="A713" s="61">
        <v>44396</v>
      </c>
      <c r="B713" s="61">
        <v>18097353500</v>
      </c>
      <c r="C713" s="63">
        <v>2084259</v>
      </c>
      <c r="D713" s="61">
        <v>18991</v>
      </c>
      <c r="E713" s="64" t="s">
        <v>602</v>
      </c>
      <c r="F713" s="64" t="str">
        <f t="shared" si="11"/>
        <v>Census Tract 3535 Marion County</v>
      </c>
      <c r="G713" s="61" t="s">
        <v>155</v>
      </c>
      <c r="H713" s="61" t="s">
        <v>464</v>
      </c>
      <c r="I713" s="61">
        <v>1104</v>
      </c>
      <c r="J713" s="61">
        <v>82</v>
      </c>
      <c r="K713" s="64">
        <v>25</v>
      </c>
      <c r="L713" s="61">
        <v>3566473.828125</v>
      </c>
      <c r="M713" s="61">
        <v>9964.5093532680894</v>
      </c>
    </row>
    <row r="714" spans="1:13">
      <c r="A714" s="61">
        <v>44397</v>
      </c>
      <c r="B714" s="61">
        <v>18097353600</v>
      </c>
      <c r="C714" s="63">
        <v>4018568</v>
      </c>
      <c r="D714" s="61">
        <v>273673</v>
      </c>
      <c r="E714" s="64" t="s">
        <v>603</v>
      </c>
      <c r="F714" s="64" t="str">
        <f t="shared" si="11"/>
        <v>Census Tract 3536 Marion County</v>
      </c>
      <c r="G714" s="61" t="s">
        <v>155</v>
      </c>
      <c r="H714" s="61" t="s">
        <v>464</v>
      </c>
      <c r="I714" s="61">
        <v>1216</v>
      </c>
      <c r="J714" s="61">
        <v>107</v>
      </c>
      <c r="K714" s="64">
        <v>17.5</v>
      </c>
      <c r="L714" s="61">
        <v>7278994.4140625</v>
      </c>
      <c r="M714" s="61">
        <v>12971.1378939196</v>
      </c>
    </row>
    <row r="715" spans="1:13">
      <c r="A715" s="61">
        <v>44398</v>
      </c>
      <c r="B715" s="61">
        <v>18097354200</v>
      </c>
      <c r="C715" s="63">
        <v>1851654</v>
      </c>
      <c r="D715" s="61">
        <v>0</v>
      </c>
      <c r="E715" s="64" t="s">
        <v>604</v>
      </c>
      <c r="F715" s="64" t="str">
        <f t="shared" si="11"/>
        <v>Census Tract 3542 Marion County</v>
      </c>
      <c r="G715" s="61" t="s">
        <v>155</v>
      </c>
      <c r="H715" s="61" t="s">
        <v>464</v>
      </c>
      <c r="I715" s="61">
        <v>4515</v>
      </c>
      <c r="J715" s="61">
        <v>240</v>
      </c>
      <c r="K715" s="64">
        <v>18.399999999999999</v>
      </c>
      <c r="L715" s="61">
        <v>3138620.7265625</v>
      </c>
      <c r="M715" s="61">
        <v>7823.8918371814898</v>
      </c>
    </row>
    <row r="716" spans="1:13">
      <c r="A716" s="61">
        <v>44399</v>
      </c>
      <c r="B716" s="61">
        <v>18097354400</v>
      </c>
      <c r="C716" s="63">
        <v>1355050</v>
      </c>
      <c r="D716" s="61">
        <v>0</v>
      </c>
      <c r="E716" s="64" t="s">
        <v>605</v>
      </c>
      <c r="F716" s="64" t="str">
        <f t="shared" si="11"/>
        <v>Census Tract 3544 Marion County</v>
      </c>
      <c r="G716" s="61" t="s">
        <v>155</v>
      </c>
      <c r="H716" s="61" t="s">
        <v>464</v>
      </c>
      <c r="I716" s="61">
        <v>692</v>
      </c>
      <c r="J716" s="61">
        <v>65</v>
      </c>
      <c r="K716" s="64">
        <v>19.2</v>
      </c>
      <c r="L716" s="61">
        <v>2296782.61328125</v>
      </c>
      <c r="M716" s="61">
        <v>6747.0438074385002</v>
      </c>
    </row>
    <row r="717" spans="1:13">
      <c r="A717" s="61">
        <v>44400</v>
      </c>
      <c r="B717" s="61">
        <v>18097354500</v>
      </c>
      <c r="C717" s="63">
        <v>852075</v>
      </c>
      <c r="D717" s="61">
        <v>0</v>
      </c>
      <c r="E717" s="64" t="s">
        <v>606</v>
      </c>
      <c r="F717" s="64" t="str">
        <f t="shared" si="11"/>
        <v>Census Tract 3545 Marion County</v>
      </c>
      <c r="G717" s="61" t="s">
        <v>155</v>
      </c>
      <c r="H717" s="61" t="s">
        <v>464</v>
      </c>
      <c r="I717" s="61">
        <v>1019</v>
      </c>
      <c r="J717" s="61">
        <v>76</v>
      </c>
      <c r="K717" s="64">
        <v>25.7</v>
      </c>
      <c r="L717" s="61">
        <v>1444218.27734375</v>
      </c>
      <c r="M717" s="61">
        <v>5889.32221706993</v>
      </c>
    </row>
    <row r="718" spans="1:13">
      <c r="A718" s="61">
        <v>44401</v>
      </c>
      <c r="B718" s="61">
        <v>18097354700</v>
      </c>
      <c r="C718" s="63">
        <v>523906</v>
      </c>
      <c r="D718" s="61">
        <v>0</v>
      </c>
      <c r="E718" s="64" t="s">
        <v>607</v>
      </c>
      <c r="F718" s="64" t="str">
        <f t="shared" si="11"/>
        <v>Census Tract 3547 Marion County</v>
      </c>
      <c r="G718" s="61" t="s">
        <v>155</v>
      </c>
      <c r="H718" s="61" t="s">
        <v>464</v>
      </c>
      <c r="I718" s="61">
        <v>594</v>
      </c>
      <c r="J718" s="61">
        <v>73</v>
      </c>
      <c r="K718" s="64">
        <v>9.6</v>
      </c>
      <c r="L718" s="61">
        <v>888031.89453125</v>
      </c>
      <c r="M718" s="61">
        <v>4963.9652258866699</v>
      </c>
    </row>
    <row r="719" spans="1:13">
      <c r="A719" s="61">
        <v>44402</v>
      </c>
      <c r="B719" s="61">
        <v>18097354800</v>
      </c>
      <c r="C719" s="63">
        <v>543485</v>
      </c>
      <c r="D719" s="61">
        <v>0</v>
      </c>
      <c r="E719" s="64" t="s">
        <v>608</v>
      </c>
      <c r="F719" s="64" t="str">
        <f t="shared" si="11"/>
        <v>Census Tract 3548 Marion County</v>
      </c>
      <c r="G719" s="61" t="s">
        <v>155</v>
      </c>
      <c r="H719" s="61" t="s">
        <v>464</v>
      </c>
      <c r="I719" s="61">
        <v>592</v>
      </c>
      <c r="J719" s="61">
        <v>78</v>
      </c>
      <c r="K719" s="64">
        <v>20.100000000000001</v>
      </c>
      <c r="L719" s="61">
        <v>921293.49609375</v>
      </c>
      <c r="M719" s="61">
        <v>3832.5027659293301</v>
      </c>
    </row>
    <row r="720" spans="1:13">
      <c r="A720" s="61">
        <v>44403</v>
      </c>
      <c r="B720" s="61">
        <v>18097354900</v>
      </c>
      <c r="C720" s="63">
        <v>1075274</v>
      </c>
      <c r="D720" s="61">
        <v>0</v>
      </c>
      <c r="E720" s="64" t="s">
        <v>609</v>
      </c>
      <c r="F720" s="64" t="str">
        <f t="shared" si="11"/>
        <v>Census Tract 3549 Marion County</v>
      </c>
      <c r="G720" s="61" t="s">
        <v>155</v>
      </c>
      <c r="H720" s="61" t="s">
        <v>464</v>
      </c>
      <c r="I720" s="61">
        <v>1108</v>
      </c>
      <c r="J720" s="61">
        <v>101</v>
      </c>
      <c r="K720" s="64">
        <v>21.9</v>
      </c>
      <c r="L720" s="61">
        <v>1822773.2421875</v>
      </c>
      <c r="M720" s="61">
        <v>5696.3580654807502</v>
      </c>
    </row>
    <row r="721" spans="1:13">
      <c r="A721" s="61">
        <v>44404</v>
      </c>
      <c r="B721" s="61">
        <v>18097355000</v>
      </c>
      <c r="C721" s="63">
        <v>832533</v>
      </c>
      <c r="D721" s="61">
        <v>0</v>
      </c>
      <c r="E721" s="64" t="s">
        <v>610</v>
      </c>
      <c r="F721" s="64" t="str">
        <f t="shared" si="11"/>
        <v>Census Tract 3550 Marion County</v>
      </c>
      <c r="G721" s="61" t="s">
        <v>155</v>
      </c>
      <c r="H721" s="61" t="s">
        <v>464</v>
      </c>
      <c r="I721" s="61">
        <v>795</v>
      </c>
      <c r="J721" s="61">
        <v>87</v>
      </c>
      <c r="K721" s="64">
        <v>28.3</v>
      </c>
      <c r="L721" s="61">
        <v>1411017.94921875</v>
      </c>
      <c r="M721" s="61">
        <v>5003.5469767242903</v>
      </c>
    </row>
    <row r="722" spans="1:13">
      <c r="A722" s="61">
        <v>44405</v>
      </c>
      <c r="B722" s="61">
        <v>18097355100</v>
      </c>
      <c r="C722" s="63">
        <v>751382</v>
      </c>
      <c r="D722" s="61">
        <v>0</v>
      </c>
      <c r="E722" s="64" t="s">
        <v>611</v>
      </c>
      <c r="F722" s="64" t="str">
        <f t="shared" si="11"/>
        <v>Census Tract 3551 Marion County</v>
      </c>
      <c r="G722" s="61" t="s">
        <v>155</v>
      </c>
      <c r="H722" s="61" t="s">
        <v>464</v>
      </c>
      <c r="I722" s="61">
        <v>711</v>
      </c>
      <c r="J722" s="61">
        <v>72</v>
      </c>
      <c r="K722" s="64">
        <v>27.1</v>
      </c>
      <c r="L722" s="61">
        <v>1273466.484375</v>
      </c>
      <c r="M722" s="61">
        <v>4955.5895893603101</v>
      </c>
    </row>
    <row r="723" spans="1:13">
      <c r="A723" s="61">
        <v>44406</v>
      </c>
      <c r="B723" s="61">
        <v>18097355300</v>
      </c>
      <c r="C723" s="63">
        <v>832716</v>
      </c>
      <c r="D723" s="61">
        <v>0</v>
      </c>
      <c r="E723" s="64" t="s">
        <v>612</v>
      </c>
      <c r="F723" s="64" t="str">
        <f t="shared" si="11"/>
        <v>Census Tract 3553 Marion County</v>
      </c>
      <c r="G723" s="61" t="s">
        <v>155</v>
      </c>
      <c r="H723" s="61" t="s">
        <v>464</v>
      </c>
      <c r="I723" s="61">
        <v>1193</v>
      </c>
      <c r="J723" s="61">
        <v>112</v>
      </c>
      <c r="K723" s="64">
        <v>14.8</v>
      </c>
      <c r="L723" s="61">
        <v>1411602.69140625</v>
      </c>
      <c r="M723" s="61">
        <v>4855.7520888726403</v>
      </c>
    </row>
    <row r="724" spans="1:13">
      <c r="A724" s="61">
        <v>44407</v>
      </c>
      <c r="B724" s="61">
        <v>18097355400</v>
      </c>
      <c r="C724" s="63">
        <v>1002670</v>
      </c>
      <c r="D724" s="61">
        <v>0</v>
      </c>
      <c r="E724" s="64" t="s">
        <v>613</v>
      </c>
      <c r="F724" s="64" t="str">
        <f t="shared" si="11"/>
        <v>Census Tract 3554 Marion County</v>
      </c>
      <c r="G724" s="61" t="s">
        <v>155</v>
      </c>
      <c r="H724" s="61" t="s">
        <v>464</v>
      </c>
      <c r="I724" s="61">
        <v>1336</v>
      </c>
      <c r="J724" s="61">
        <v>145</v>
      </c>
      <c r="K724" s="64">
        <v>26.3</v>
      </c>
      <c r="L724" s="61">
        <v>1699344.04296875</v>
      </c>
      <c r="M724" s="61">
        <v>5231.9606687268097</v>
      </c>
    </row>
    <row r="725" spans="1:13">
      <c r="A725" s="61">
        <v>44408</v>
      </c>
      <c r="B725" s="61">
        <v>18097355500</v>
      </c>
      <c r="C725" s="63">
        <v>2519350</v>
      </c>
      <c r="D725" s="61">
        <v>0</v>
      </c>
      <c r="E725" s="64" t="s">
        <v>614</v>
      </c>
      <c r="F725" s="64" t="str">
        <f t="shared" si="11"/>
        <v>Census Tract 3555 Marion County</v>
      </c>
      <c r="G725" s="61" t="s">
        <v>155</v>
      </c>
      <c r="H725" s="61" t="s">
        <v>464</v>
      </c>
      <c r="I725" s="61">
        <v>1465</v>
      </c>
      <c r="J725" s="61">
        <v>109</v>
      </c>
      <c r="K725" s="64">
        <v>9.6</v>
      </c>
      <c r="L725" s="61">
        <v>4268470.4609375</v>
      </c>
      <c r="M725" s="61">
        <v>8337.3679187255293</v>
      </c>
    </row>
    <row r="726" spans="1:13">
      <c r="A726" s="61">
        <v>44409</v>
      </c>
      <c r="B726" s="61">
        <v>18097355600</v>
      </c>
      <c r="C726" s="63">
        <v>2444860</v>
      </c>
      <c r="D726" s="61">
        <v>0</v>
      </c>
      <c r="E726" s="64" t="s">
        <v>615</v>
      </c>
      <c r="F726" s="64" t="str">
        <f t="shared" si="11"/>
        <v>Census Tract 3556 Marion County</v>
      </c>
      <c r="G726" s="61" t="s">
        <v>155</v>
      </c>
      <c r="H726" s="61" t="s">
        <v>464</v>
      </c>
      <c r="I726" s="61">
        <v>930</v>
      </c>
      <c r="J726" s="61">
        <v>85</v>
      </c>
      <c r="K726" s="64">
        <v>12.9</v>
      </c>
      <c r="L726" s="61">
        <v>4142324.9375</v>
      </c>
      <c r="M726" s="61">
        <v>8950.4037592640198</v>
      </c>
    </row>
    <row r="727" spans="1:13">
      <c r="A727" s="61">
        <v>44410</v>
      </c>
      <c r="B727" s="61">
        <v>18097355700</v>
      </c>
      <c r="C727" s="63">
        <v>2201999</v>
      </c>
      <c r="D727" s="61">
        <v>0</v>
      </c>
      <c r="E727" s="64" t="s">
        <v>616</v>
      </c>
      <c r="F727" s="64" t="str">
        <f t="shared" si="11"/>
        <v>Census Tract 3557 Marion County</v>
      </c>
      <c r="G727" s="61" t="s">
        <v>155</v>
      </c>
      <c r="H727" s="61" t="s">
        <v>464</v>
      </c>
      <c r="I727" s="61">
        <v>924</v>
      </c>
      <c r="J727" s="61">
        <v>74</v>
      </c>
      <c r="K727" s="64">
        <v>20.6</v>
      </c>
      <c r="L727" s="61">
        <v>3731165.1875</v>
      </c>
      <c r="M727" s="61">
        <v>8944.7003379010093</v>
      </c>
    </row>
    <row r="728" spans="1:13">
      <c r="A728" s="61">
        <v>44411</v>
      </c>
      <c r="B728" s="61">
        <v>18097355900</v>
      </c>
      <c r="C728" s="63">
        <v>982569</v>
      </c>
      <c r="D728" s="61">
        <v>0</v>
      </c>
      <c r="E728" s="64" t="s">
        <v>617</v>
      </c>
      <c r="F728" s="64" t="str">
        <f t="shared" si="11"/>
        <v>Census Tract 3559 Marion County</v>
      </c>
      <c r="G728" s="61" t="s">
        <v>155</v>
      </c>
      <c r="H728" s="61" t="s">
        <v>464</v>
      </c>
      <c r="I728" s="61">
        <v>839</v>
      </c>
      <c r="J728" s="61">
        <v>97</v>
      </c>
      <c r="K728" s="64">
        <v>13</v>
      </c>
      <c r="L728" s="61">
        <v>1664584.0703125</v>
      </c>
      <c r="M728" s="61">
        <v>5694.7501497324001</v>
      </c>
    </row>
    <row r="729" spans="1:13">
      <c r="A729" s="61">
        <v>44412</v>
      </c>
      <c r="B729" s="61">
        <v>18097356200</v>
      </c>
      <c r="C729" s="63">
        <v>1448050</v>
      </c>
      <c r="D729" s="61">
        <v>0</v>
      </c>
      <c r="E729" s="64" t="s">
        <v>618</v>
      </c>
      <c r="F729" s="64" t="str">
        <f t="shared" si="11"/>
        <v>Census Tract 3562 Marion County</v>
      </c>
      <c r="G729" s="61" t="s">
        <v>155</v>
      </c>
      <c r="H729" s="61" t="s">
        <v>464</v>
      </c>
      <c r="I729" s="61">
        <v>1018</v>
      </c>
      <c r="J729" s="61">
        <v>94</v>
      </c>
      <c r="K729" s="64">
        <v>4.5999999999999996</v>
      </c>
      <c r="L729" s="61">
        <v>2453426.109375</v>
      </c>
      <c r="M729" s="61">
        <v>6431.4177774971704</v>
      </c>
    </row>
    <row r="730" spans="1:13">
      <c r="A730" s="61">
        <v>44413</v>
      </c>
      <c r="B730" s="61">
        <v>18097356400</v>
      </c>
      <c r="C730" s="63">
        <v>3836708</v>
      </c>
      <c r="D730" s="61">
        <v>212851</v>
      </c>
      <c r="E730" s="64" t="s">
        <v>619</v>
      </c>
      <c r="F730" s="64" t="str">
        <f t="shared" si="11"/>
        <v>Census Tract 3564 Marion County</v>
      </c>
      <c r="G730" s="61" t="s">
        <v>155</v>
      </c>
      <c r="H730" s="61" t="s">
        <v>464</v>
      </c>
      <c r="I730" s="61">
        <v>1380</v>
      </c>
      <c r="J730" s="61">
        <v>166</v>
      </c>
      <c r="K730" s="64">
        <v>14.6</v>
      </c>
      <c r="L730" s="61">
        <v>6862126.1328125</v>
      </c>
      <c r="M730" s="61">
        <v>11801.3745432502</v>
      </c>
    </row>
    <row r="731" spans="1:13">
      <c r="A731" s="61">
        <v>44414</v>
      </c>
      <c r="B731" s="61">
        <v>18097356900</v>
      </c>
      <c r="C731" s="63">
        <v>1129322</v>
      </c>
      <c r="D731" s="61">
        <v>0</v>
      </c>
      <c r="E731" s="64" t="s">
        <v>620</v>
      </c>
      <c r="F731" s="64" t="str">
        <f t="shared" si="11"/>
        <v>Census Tract 3569 Marion County</v>
      </c>
      <c r="G731" s="61" t="s">
        <v>155</v>
      </c>
      <c r="H731" s="61" t="s">
        <v>464</v>
      </c>
      <c r="I731" s="61">
        <v>817</v>
      </c>
      <c r="J731" s="61">
        <v>87</v>
      </c>
      <c r="K731" s="64">
        <v>21.7</v>
      </c>
      <c r="L731" s="61">
        <v>1912699.3515625</v>
      </c>
      <c r="M731" s="61">
        <v>5698.9501113620399</v>
      </c>
    </row>
    <row r="732" spans="1:13">
      <c r="A732" s="61">
        <v>44415</v>
      </c>
      <c r="B732" s="61">
        <v>18097357000</v>
      </c>
      <c r="C732" s="63">
        <v>986663</v>
      </c>
      <c r="D732" s="61">
        <v>0</v>
      </c>
      <c r="E732" s="64" t="s">
        <v>621</v>
      </c>
      <c r="F732" s="64" t="str">
        <f t="shared" si="11"/>
        <v>Census Tract 3570 Marion County</v>
      </c>
      <c r="G732" s="61" t="s">
        <v>155</v>
      </c>
      <c r="H732" s="61" t="s">
        <v>464</v>
      </c>
      <c r="I732" s="61">
        <v>738</v>
      </c>
      <c r="J732" s="61">
        <v>95</v>
      </c>
      <c r="K732" s="64">
        <v>8.4</v>
      </c>
      <c r="L732" s="61">
        <v>1671028.6171875</v>
      </c>
      <c r="M732" s="61">
        <v>6093.6305216999499</v>
      </c>
    </row>
    <row r="733" spans="1:13">
      <c r="A733" s="61">
        <v>44416</v>
      </c>
      <c r="B733" s="61">
        <v>18097357100</v>
      </c>
      <c r="C733" s="63">
        <v>1045462</v>
      </c>
      <c r="D733" s="61">
        <v>0</v>
      </c>
      <c r="E733" s="64" t="s">
        <v>622</v>
      </c>
      <c r="F733" s="64" t="str">
        <f t="shared" si="11"/>
        <v>Census Tract 3571 Marion County</v>
      </c>
      <c r="G733" s="61" t="s">
        <v>155</v>
      </c>
      <c r="H733" s="61" t="s">
        <v>464</v>
      </c>
      <c r="I733" s="61">
        <v>835</v>
      </c>
      <c r="J733" s="61">
        <v>82</v>
      </c>
      <c r="K733" s="64">
        <v>7.9</v>
      </c>
      <c r="L733" s="61">
        <v>1770683.05859375</v>
      </c>
      <c r="M733" s="61">
        <v>5812.5345142656297</v>
      </c>
    </row>
    <row r="734" spans="1:13">
      <c r="A734" s="61">
        <v>44417</v>
      </c>
      <c r="B734" s="61">
        <v>18097357200</v>
      </c>
      <c r="C734" s="63">
        <v>1308546</v>
      </c>
      <c r="D734" s="61">
        <v>0</v>
      </c>
      <c r="E734" s="64" t="s">
        <v>623</v>
      </c>
      <c r="F734" s="64" t="str">
        <f t="shared" si="11"/>
        <v>Census Tract 3572 Marion County</v>
      </c>
      <c r="G734" s="61" t="s">
        <v>155</v>
      </c>
      <c r="H734" s="61" t="s">
        <v>464</v>
      </c>
      <c r="I734" s="61">
        <v>941</v>
      </c>
      <c r="J734" s="61">
        <v>127</v>
      </c>
      <c r="K734" s="64">
        <v>11.8</v>
      </c>
      <c r="L734" s="61">
        <v>2216451.58984375</v>
      </c>
      <c r="M734" s="61">
        <v>6514.5125277614297</v>
      </c>
    </row>
    <row r="735" spans="1:13">
      <c r="A735" s="61">
        <v>44418</v>
      </c>
      <c r="B735" s="61">
        <v>18097357300</v>
      </c>
      <c r="C735" s="63">
        <v>2032102</v>
      </c>
      <c r="D735" s="61">
        <v>0</v>
      </c>
      <c r="E735" s="64" t="s">
        <v>624</v>
      </c>
      <c r="F735" s="64" t="str">
        <f t="shared" si="11"/>
        <v>Census Tract 3573 Marion County</v>
      </c>
      <c r="G735" s="61" t="s">
        <v>155</v>
      </c>
      <c r="H735" s="61" t="s">
        <v>464</v>
      </c>
      <c r="I735" s="61">
        <v>853</v>
      </c>
      <c r="J735" s="61">
        <v>87</v>
      </c>
      <c r="K735" s="64">
        <v>19.100000000000001</v>
      </c>
      <c r="L735" s="61">
        <v>3441286.04296875</v>
      </c>
      <c r="M735" s="61">
        <v>9895.19715994951</v>
      </c>
    </row>
    <row r="736" spans="1:13">
      <c r="A736" s="61">
        <v>44419</v>
      </c>
      <c r="B736" s="61">
        <v>18097357400</v>
      </c>
      <c r="C736" s="63">
        <v>4082512</v>
      </c>
      <c r="D736" s="61">
        <v>0</v>
      </c>
      <c r="E736" s="64" t="s">
        <v>625</v>
      </c>
      <c r="F736" s="64" t="str">
        <f t="shared" si="11"/>
        <v>Census Tract 3574 Marion County</v>
      </c>
      <c r="G736" s="61" t="s">
        <v>155</v>
      </c>
      <c r="H736" s="61" t="s">
        <v>464</v>
      </c>
      <c r="I736" s="61">
        <v>1726</v>
      </c>
      <c r="J736" s="61">
        <v>99</v>
      </c>
      <c r="K736" s="64">
        <v>15.6</v>
      </c>
      <c r="L736" s="61">
        <v>6914067.55859375</v>
      </c>
      <c r="M736" s="61">
        <v>11142.5297915886</v>
      </c>
    </row>
    <row r="737" spans="1:13">
      <c r="A737" s="61">
        <v>44420</v>
      </c>
      <c r="B737" s="61">
        <v>18097357500</v>
      </c>
      <c r="C737" s="63">
        <v>3999199</v>
      </c>
      <c r="D737" s="61">
        <v>0</v>
      </c>
      <c r="E737" s="64" t="s">
        <v>626</v>
      </c>
      <c r="F737" s="64" t="str">
        <f t="shared" si="11"/>
        <v>Census Tract 3575 Marion County</v>
      </c>
      <c r="G737" s="61" t="s">
        <v>155</v>
      </c>
      <c r="H737" s="61" t="s">
        <v>464</v>
      </c>
      <c r="I737" s="61">
        <v>1346</v>
      </c>
      <c r="J737" s="61">
        <v>150</v>
      </c>
      <c r="K737" s="64">
        <v>3.9</v>
      </c>
      <c r="L737" s="61">
        <v>6770097.60546875</v>
      </c>
      <c r="M737" s="61">
        <v>10669.965469752</v>
      </c>
    </row>
    <row r="738" spans="1:13">
      <c r="A738" s="61">
        <v>44421</v>
      </c>
      <c r="B738" s="61">
        <v>18097357600</v>
      </c>
      <c r="C738" s="63">
        <v>3411938</v>
      </c>
      <c r="D738" s="61">
        <v>0</v>
      </c>
      <c r="E738" s="64" t="s">
        <v>627</v>
      </c>
      <c r="F738" s="64" t="str">
        <f t="shared" si="11"/>
        <v>Census Tract 3576 Marion County</v>
      </c>
      <c r="G738" s="61" t="s">
        <v>155</v>
      </c>
      <c r="H738" s="61" t="s">
        <v>464</v>
      </c>
      <c r="I738" s="61">
        <v>2217</v>
      </c>
      <c r="J738" s="61">
        <v>174</v>
      </c>
      <c r="K738" s="64">
        <v>10.1</v>
      </c>
      <c r="L738" s="61">
        <v>5775942.03515625</v>
      </c>
      <c r="M738" s="61">
        <v>9636.5908585219404</v>
      </c>
    </row>
    <row r="739" spans="1:13">
      <c r="A739" s="61">
        <v>44422</v>
      </c>
      <c r="B739" s="61">
        <v>18097357800</v>
      </c>
      <c r="C739" s="63">
        <v>1033817</v>
      </c>
      <c r="D739" s="61">
        <v>0</v>
      </c>
      <c r="E739" s="64" t="s">
        <v>628</v>
      </c>
      <c r="F739" s="64" t="str">
        <f t="shared" si="11"/>
        <v>Census Tract 3578 Marion County</v>
      </c>
      <c r="G739" s="61" t="s">
        <v>155</v>
      </c>
      <c r="H739" s="61" t="s">
        <v>464</v>
      </c>
      <c r="I739" s="61">
        <v>742</v>
      </c>
      <c r="J739" s="61">
        <v>69</v>
      </c>
      <c r="K739" s="64">
        <v>8.8000000000000007</v>
      </c>
      <c r="L739" s="61">
        <v>1750498.45703125</v>
      </c>
      <c r="M739" s="61">
        <v>6986.7797950092499</v>
      </c>
    </row>
    <row r="740" spans="1:13">
      <c r="A740" s="61">
        <v>44423</v>
      </c>
      <c r="B740" s="61">
        <v>18097357900</v>
      </c>
      <c r="C740" s="63">
        <v>2965594</v>
      </c>
      <c r="D740" s="61">
        <v>0</v>
      </c>
      <c r="E740" s="64" t="s">
        <v>629</v>
      </c>
      <c r="F740" s="64" t="str">
        <f t="shared" si="11"/>
        <v>Census Tract 3579 Marion County</v>
      </c>
      <c r="G740" s="61" t="s">
        <v>155</v>
      </c>
      <c r="H740" s="61" t="s">
        <v>464</v>
      </c>
      <c r="I740" s="61">
        <v>1461</v>
      </c>
      <c r="J740" s="61">
        <v>151</v>
      </c>
      <c r="K740" s="64">
        <v>10.3</v>
      </c>
      <c r="L740" s="61">
        <v>5020120.46484375</v>
      </c>
      <c r="M740" s="61">
        <v>9719.9651404648394</v>
      </c>
    </row>
    <row r="741" spans="1:13">
      <c r="A741" s="61">
        <v>44424</v>
      </c>
      <c r="B741" s="61">
        <v>18097358000</v>
      </c>
      <c r="C741" s="63">
        <v>4395904</v>
      </c>
      <c r="D741" s="61">
        <v>240021</v>
      </c>
      <c r="E741" s="64" t="s">
        <v>630</v>
      </c>
      <c r="F741" s="64" t="str">
        <f t="shared" si="11"/>
        <v>Census Tract 3580 Marion County</v>
      </c>
      <c r="G741" s="61" t="s">
        <v>155</v>
      </c>
      <c r="H741" s="61" t="s">
        <v>464</v>
      </c>
      <c r="I741" s="61">
        <v>512</v>
      </c>
      <c r="J741" s="61">
        <v>71</v>
      </c>
      <c r="K741" s="64">
        <v>17.399999999999999</v>
      </c>
      <c r="L741" s="61">
        <v>7849113.2734375</v>
      </c>
      <c r="M741" s="61">
        <v>15843.795570365601</v>
      </c>
    </row>
    <row r="742" spans="1:13">
      <c r="A742" s="61">
        <v>44425</v>
      </c>
      <c r="B742" s="61">
        <v>18097358100</v>
      </c>
      <c r="C742" s="63">
        <v>6126207</v>
      </c>
      <c r="D742" s="61">
        <v>806432</v>
      </c>
      <c r="E742" s="64" t="s">
        <v>631</v>
      </c>
      <c r="F742" s="64" t="str">
        <f t="shared" si="11"/>
        <v>Census Tract 3581 Marion County</v>
      </c>
      <c r="G742" s="61" t="s">
        <v>155</v>
      </c>
      <c r="H742" s="61" t="s">
        <v>464</v>
      </c>
      <c r="I742" s="61">
        <v>991</v>
      </c>
      <c r="J742" s="61">
        <v>113</v>
      </c>
      <c r="K742" s="64">
        <v>13.9</v>
      </c>
      <c r="L742" s="61">
        <v>11739200.328125</v>
      </c>
      <c r="M742" s="61">
        <v>14697.056682177599</v>
      </c>
    </row>
    <row r="743" spans="1:13">
      <c r="A743" s="61">
        <v>43939</v>
      </c>
      <c r="B743" s="62">
        <v>18003003600</v>
      </c>
      <c r="C743" s="63">
        <v>6697476</v>
      </c>
      <c r="D743" s="61">
        <v>0</v>
      </c>
      <c r="E743" s="64" t="s">
        <v>632</v>
      </c>
      <c r="F743" s="64" t="str">
        <f t="shared" si="11"/>
        <v>Census Tract 36 Allen County</v>
      </c>
      <c r="G743" s="61" t="s">
        <v>155</v>
      </c>
      <c r="H743" s="61" t="s">
        <v>156</v>
      </c>
      <c r="I743" s="61">
        <v>2587</v>
      </c>
      <c r="J743" s="61">
        <v>196</v>
      </c>
      <c r="K743" s="64">
        <v>13.1</v>
      </c>
      <c r="L743" s="61">
        <v>11775778.8007813</v>
      </c>
      <c r="M743" s="61">
        <v>14965.636041037</v>
      </c>
    </row>
    <row r="744" spans="1:13">
      <c r="A744" s="61">
        <v>39178</v>
      </c>
      <c r="B744" s="62">
        <v>18163003600</v>
      </c>
      <c r="C744" s="63">
        <v>3421225</v>
      </c>
      <c r="D744" s="61">
        <v>0</v>
      </c>
      <c r="E744" s="64" t="s">
        <v>632</v>
      </c>
      <c r="F744" s="64" t="str">
        <f t="shared" si="11"/>
        <v>Census Tract 36 Vanderburgh County</v>
      </c>
      <c r="G744" s="61" t="s">
        <v>155</v>
      </c>
      <c r="H744" s="61" t="s">
        <v>162</v>
      </c>
      <c r="I744" s="61">
        <v>1960</v>
      </c>
      <c r="J744" s="61">
        <v>189</v>
      </c>
      <c r="K744" s="64">
        <v>9.1999999999999993</v>
      </c>
      <c r="L744" s="61">
        <v>5510118.6015625</v>
      </c>
      <c r="M744" s="61">
        <v>11276.5674143408</v>
      </c>
    </row>
    <row r="745" spans="1:13">
      <c r="A745" s="61">
        <v>44426</v>
      </c>
      <c r="B745" s="61">
        <v>18097360101</v>
      </c>
      <c r="C745" s="63">
        <v>2604090</v>
      </c>
      <c r="D745" s="61">
        <v>0</v>
      </c>
      <c r="E745" s="64" t="s">
        <v>633</v>
      </c>
      <c r="F745" s="64" t="str">
        <f t="shared" si="11"/>
        <v>Census Tract 3601.01 Marion County</v>
      </c>
      <c r="G745" s="61" t="s">
        <v>155</v>
      </c>
      <c r="H745" s="61" t="s">
        <v>464</v>
      </c>
      <c r="I745" s="61">
        <v>1073</v>
      </c>
      <c r="J745" s="61">
        <v>112</v>
      </c>
      <c r="K745" s="64">
        <v>19.2</v>
      </c>
      <c r="L745" s="61">
        <v>4417625.6796875</v>
      </c>
      <c r="M745" s="61">
        <v>8364.23305552081</v>
      </c>
    </row>
    <row r="746" spans="1:13">
      <c r="A746" s="61">
        <v>44427</v>
      </c>
      <c r="B746" s="61">
        <v>18097360102</v>
      </c>
      <c r="C746" s="63">
        <v>2636669</v>
      </c>
      <c r="D746" s="61">
        <v>0</v>
      </c>
      <c r="E746" s="64" t="s">
        <v>634</v>
      </c>
      <c r="F746" s="64" t="str">
        <f t="shared" si="11"/>
        <v>Census Tract 3601.02 Marion County</v>
      </c>
      <c r="G746" s="61" t="s">
        <v>155</v>
      </c>
      <c r="H746" s="61" t="s">
        <v>464</v>
      </c>
      <c r="I746" s="61">
        <v>1060</v>
      </c>
      <c r="J746" s="61">
        <v>144</v>
      </c>
      <c r="K746" s="64">
        <v>29.9</v>
      </c>
      <c r="L746" s="61">
        <v>4474778.12890625</v>
      </c>
      <c r="M746" s="61">
        <v>8691.6722765609593</v>
      </c>
    </row>
    <row r="747" spans="1:13">
      <c r="A747" s="61">
        <v>44428</v>
      </c>
      <c r="B747" s="61">
        <v>18097360201</v>
      </c>
      <c r="C747" s="63">
        <v>4658362</v>
      </c>
      <c r="D747" s="61">
        <v>0</v>
      </c>
      <c r="E747" s="64" t="s">
        <v>635</v>
      </c>
      <c r="F747" s="64" t="str">
        <f t="shared" si="11"/>
        <v>Census Tract 3602.01 Marion County</v>
      </c>
      <c r="G747" s="61" t="s">
        <v>155</v>
      </c>
      <c r="H747" s="61" t="s">
        <v>464</v>
      </c>
      <c r="I747" s="61">
        <v>1793</v>
      </c>
      <c r="J747" s="61">
        <v>125</v>
      </c>
      <c r="K747" s="64">
        <v>3.7</v>
      </c>
      <c r="L747" s="61">
        <v>7905904.78515625</v>
      </c>
      <c r="M747" s="61">
        <v>11602.9436299919</v>
      </c>
    </row>
    <row r="748" spans="1:13">
      <c r="A748" s="61">
        <v>44429</v>
      </c>
      <c r="B748" s="61">
        <v>18097360202</v>
      </c>
      <c r="C748" s="63">
        <v>2985628</v>
      </c>
      <c r="D748" s="61">
        <v>0</v>
      </c>
      <c r="E748" s="64" t="s">
        <v>636</v>
      </c>
      <c r="F748" s="64" t="str">
        <f t="shared" si="11"/>
        <v>Census Tract 3602.02 Marion County</v>
      </c>
      <c r="G748" s="61" t="s">
        <v>155</v>
      </c>
      <c r="H748" s="61" t="s">
        <v>464</v>
      </c>
      <c r="I748" s="61">
        <v>1245</v>
      </c>
      <c r="J748" s="61">
        <v>100</v>
      </c>
      <c r="K748" s="64">
        <v>11.5</v>
      </c>
      <c r="L748" s="61">
        <v>5067072.44921875</v>
      </c>
      <c r="M748" s="61">
        <v>9116.2039792717205</v>
      </c>
    </row>
    <row r="749" spans="1:13">
      <c r="A749" s="61">
        <v>44430</v>
      </c>
      <c r="B749" s="61">
        <v>18097360301</v>
      </c>
      <c r="C749" s="63">
        <v>3205919</v>
      </c>
      <c r="D749" s="61">
        <v>0</v>
      </c>
      <c r="E749" s="64" t="s">
        <v>637</v>
      </c>
      <c r="F749" s="64" t="str">
        <f t="shared" si="11"/>
        <v>Census Tract 3603.01 Marion County</v>
      </c>
      <c r="G749" s="61" t="s">
        <v>155</v>
      </c>
      <c r="H749" s="61" t="s">
        <v>464</v>
      </c>
      <c r="I749" s="61">
        <v>1461</v>
      </c>
      <c r="J749" s="61">
        <v>84</v>
      </c>
      <c r="K749" s="64">
        <v>8</v>
      </c>
      <c r="L749" s="61">
        <v>5438579.28125</v>
      </c>
      <c r="M749" s="61">
        <v>9616.5741195818591</v>
      </c>
    </row>
    <row r="750" spans="1:13">
      <c r="A750" s="61">
        <v>44431</v>
      </c>
      <c r="B750" s="61">
        <v>18097360302</v>
      </c>
      <c r="C750" s="63">
        <v>4440930</v>
      </c>
      <c r="D750" s="61">
        <v>4424</v>
      </c>
      <c r="E750" s="64" t="s">
        <v>638</v>
      </c>
      <c r="F750" s="64" t="str">
        <f t="shared" si="11"/>
        <v>Census Tract 3603.02 Marion County</v>
      </c>
      <c r="G750" s="61" t="s">
        <v>155</v>
      </c>
      <c r="H750" s="61" t="s">
        <v>464</v>
      </c>
      <c r="I750" s="61">
        <v>886</v>
      </c>
      <c r="J750" s="61">
        <v>92</v>
      </c>
      <c r="K750" s="64">
        <v>13.5</v>
      </c>
      <c r="L750" s="61">
        <v>7541254.82421875</v>
      </c>
      <c r="M750" s="61">
        <v>11320.359479933901</v>
      </c>
    </row>
    <row r="751" spans="1:13">
      <c r="A751" s="61">
        <v>44432</v>
      </c>
      <c r="B751" s="61">
        <v>18097360401</v>
      </c>
      <c r="C751" s="63">
        <v>2636834</v>
      </c>
      <c r="D751" s="61">
        <v>0</v>
      </c>
      <c r="E751" s="64" t="s">
        <v>639</v>
      </c>
      <c r="F751" s="64" t="str">
        <f t="shared" si="11"/>
        <v>Census Tract 3604.01 Marion County</v>
      </c>
      <c r="G751" s="61" t="s">
        <v>155</v>
      </c>
      <c r="H751" s="61" t="s">
        <v>464</v>
      </c>
      <c r="I751" s="61">
        <v>2215</v>
      </c>
      <c r="J751" s="61">
        <v>220</v>
      </c>
      <c r="K751" s="64">
        <v>14.3</v>
      </c>
      <c r="L751" s="61">
        <v>4473247.76171875</v>
      </c>
      <c r="M751" s="61">
        <v>8453.1155150827599</v>
      </c>
    </row>
    <row r="752" spans="1:13">
      <c r="A752" s="61">
        <v>44433</v>
      </c>
      <c r="B752" s="61">
        <v>18097360402</v>
      </c>
      <c r="C752" s="63">
        <v>2633174</v>
      </c>
      <c r="D752" s="61">
        <v>0</v>
      </c>
      <c r="E752" s="64" t="s">
        <v>640</v>
      </c>
      <c r="F752" s="64" t="str">
        <f t="shared" si="11"/>
        <v>Census Tract 3604.02 Marion County</v>
      </c>
      <c r="G752" s="61" t="s">
        <v>155</v>
      </c>
      <c r="H752" s="61" t="s">
        <v>464</v>
      </c>
      <c r="I752" s="61">
        <v>716</v>
      </c>
      <c r="J752" s="61">
        <v>73</v>
      </c>
      <c r="K752" s="64">
        <v>0</v>
      </c>
      <c r="L752" s="61">
        <v>4468933.69921875</v>
      </c>
      <c r="M752" s="61">
        <v>8456.29592239267</v>
      </c>
    </row>
    <row r="753" spans="1:13">
      <c r="A753" s="61">
        <v>44434</v>
      </c>
      <c r="B753" s="61">
        <v>18097360404</v>
      </c>
      <c r="C753" s="63">
        <v>5296779</v>
      </c>
      <c r="D753" s="61">
        <v>0</v>
      </c>
      <c r="E753" s="64" t="s">
        <v>641</v>
      </c>
      <c r="F753" s="64" t="str">
        <f t="shared" si="11"/>
        <v>Census Tract 3604.04 Marion County</v>
      </c>
      <c r="G753" s="61" t="s">
        <v>155</v>
      </c>
      <c r="H753" s="61" t="s">
        <v>464</v>
      </c>
      <c r="I753" s="61">
        <v>2927</v>
      </c>
      <c r="J753" s="61">
        <v>267</v>
      </c>
      <c r="K753" s="64">
        <v>20.100000000000001</v>
      </c>
      <c r="L753" s="61">
        <v>8989611.046875</v>
      </c>
      <c r="M753" s="61">
        <v>12709.663982918501</v>
      </c>
    </row>
    <row r="754" spans="1:13">
      <c r="A754" s="61">
        <v>44435</v>
      </c>
      <c r="B754" s="61">
        <v>18097360405</v>
      </c>
      <c r="C754" s="63">
        <v>5266466</v>
      </c>
      <c r="D754" s="61">
        <v>14854</v>
      </c>
      <c r="E754" s="64" t="s">
        <v>642</v>
      </c>
      <c r="F754" s="64" t="str">
        <f t="shared" si="11"/>
        <v>Census Tract 3604.05 Marion County</v>
      </c>
      <c r="G754" s="61" t="s">
        <v>155</v>
      </c>
      <c r="H754" s="61" t="s">
        <v>464</v>
      </c>
      <c r="I754" s="61">
        <v>2539</v>
      </c>
      <c r="J754" s="61">
        <v>163</v>
      </c>
      <c r="K754" s="64">
        <v>3.4</v>
      </c>
      <c r="L754" s="61">
        <v>8959582.09375</v>
      </c>
      <c r="M754" s="61">
        <v>12699.6025991403</v>
      </c>
    </row>
    <row r="755" spans="1:13">
      <c r="A755" s="61">
        <v>44436</v>
      </c>
      <c r="B755" s="61">
        <v>18097360501</v>
      </c>
      <c r="C755" s="63">
        <v>4439339</v>
      </c>
      <c r="D755" s="61">
        <v>49850</v>
      </c>
      <c r="E755" s="64" t="s">
        <v>643</v>
      </c>
      <c r="F755" s="64" t="str">
        <f t="shared" si="11"/>
        <v>Census Tract 3605.01 Marion County</v>
      </c>
      <c r="G755" s="61" t="s">
        <v>155</v>
      </c>
      <c r="H755" s="61" t="s">
        <v>464</v>
      </c>
      <c r="I755" s="61">
        <v>2252</v>
      </c>
      <c r="J755" s="61">
        <v>211</v>
      </c>
      <c r="K755" s="64">
        <v>4.5</v>
      </c>
      <c r="L755" s="61">
        <v>7611437.2109375</v>
      </c>
      <c r="M755" s="61">
        <v>12735.0201709219</v>
      </c>
    </row>
    <row r="756" spans="1:13">
      <c r="A756" s="61">
        <v>44437</v>
      </c>
      <c r="B756" s="61">
        <v>18097360502</v>
      </c>
      <c r="C756" s="63">
        <v>8136970</v>
      </c>
      <c r="D756" s="61">
        <v>4322</v>
      </c>
      <c r="E756" s="64" t="s">
        <v>644</v>
      </c>
      <c r="F756" s="64" t="str">
        <f t="shared" si="11"/>
        <v>Census Tract 3605.02 Marion County</v>
      </c>
      <c r="G756" s="61" t="s">
        <v>155</v>
      </c>
      <c r="H756" s="61" t="s">
        <v>464</v>
      </c>
      <c r="I756" s="61">
        <v>2366</v>
      </c>
      <c r="J756" s="61">
        <v>155</v>
      </c>
      <c r="K756" s="64">
        <v>7.2</v>
      </c>
      <c r="L756" s="61">
        <v>13803906.9414063</v>
      </c>
      <c r="M756" s="61">
        <v>15346.8374511661</v>
      </c>
    </row>
    <row r="757" spans="1:13">
      <c r="A757" s="61">
        <v>44438</v>
      </c>
      <c r="B757" s="61">
        <v>18097360601</v>
      </c>
      <c r="C757" s="63">
        <v>3918065</v>
      </c>
      <c r="D757" s="61">
        <v>0</v>
      </c>
      <c r="E757" s="64" t="s">
        <v>645</v>
      </c>
      <c r="F757" s="64" t="str">
        <f t="shared" si="11"/>
        <v>Census Tract 3606.01 Marion County</v>
      </c>
      <c r="G757" s="61" t="s">
        <v>155</v>
      </c>
      <c r="H757" s="61" t="s">
        <v>464</v>
      </c>
      <c r="I757" s="61">
        <v>2024</v>
      </c>
      <c r="J757" s="61">
        <v>103</v>
      </c>
      <c r="K757" s="64">
        <v>7.3</v>
      </c>
      <c r="L757" s="61">
        <v>6642942.8125</v>
      </c>
      <c r="M757" s="61">
        <v>11254.1197036046</v>
      </c>
    </row>
    <row r="758" spans="1:13">
      <c r="A758" s="61">
        <v>44439</v>
      </c>
      <c r="B758" s="61">
        <v>18097360602</v>
      </c>
      <c r="C758" s="63">
        <v>4408763</v>
      </c>
      <c r="D758" s="61">
        <v>1208</v>
      </c>
      <c r="E758" s="64" t="s">
        <v>646</v>
      </c>
      <c r="F758" s="64" t="str">
        <f t="shared" si="11"/>
        <v>Census Tract 3606.02 Marion County</v>
      </c>
      <c r="G758" s="61" t="s">
        <v>155</v>
      </c>
      <c r="H758" s="61" t="s">
        <v>464</v>
      </c>
      <c r="I758" s="61">
        <v>2432</v>
      </c>
      <c r="J758" s="61">
        <v>155</v>
      </c>
      <c r="K758" s="64">
        <v>12.7</v>
      </c>
      <c r="L758" s="61">
        <v>7477085.87109375</v>
      </c>
      <c r="M758" s="61">
        <v>11340.7114847015</v>
      </c>
    </row>
    <row r="759" spans="1:13">
      <c r="A759" s="61">
        <v>44440</v>
      </c>
      <c r="B759" s="61">
        <v>18097360700</v>
      </c>
      <c r="C759" s="63">
        <v>2052682</v>
      </c>
      <c r="D759" s="61">
        <v>0</v>
      </c>
      <c r="E759" s="64" t="s">
        <v>647</v>
      </c>
      <c r="F759" s="64" t="str">
        <f t="shared" si="11"/>
        <v>Census Tract 3607 Marion County</v>
      </c>
      <c r="G759" s="61" t="s">
        <v>155</v>
      </c>
      <c r="H759" s="61" t="s">
        <v>464</v>
      </c>
      <c r="I759" s="61">
        <v>894</v>
      </c>
      <c r="J759" s="61">
        <v>66</v>
      </c>
      <c r="K759" s="64">
        <v>7.8</v>
      </c>
      <c r="L759" s="61">
        <v>3479427.08984375</v>
      </c>
      <c r="M759" s="61">
        <v>7922.1199398809804</v>
      </c>
    </row>
    <row r="760" spans="1:13">
      <c r="A760" s="61">
        <v>44441</v>
      </c>
      <c r="B760" s="61">
        <v>18097360800</v>
      </c>
      <c r="C760" s="63">
        <v>2632088</v>
      </c>
      <c r="D760" s="61">
        <v>0</v>
      </c>
      <c r="E760" s="64" t="s">
        <v>648</v>
      </c>
      <c r="F760" s="64" t="str">
        <f t="shared" si="11"/>
        <v>Census Tract 3608 Marion County</v>
      </c>
      <c r="G760" s="61" t="s">
        <v>155</v>
      </c>
      <c r="H760" s="61" t="s">
        <v>464</v>
      </c>
      <c r="I760" s="61">
        <v>1212</v>
      </c>
      <c r="J760" s="61">
        <v>128</v>
      </c>
      <c r="K760" s="64">
        <v>33.4</v>
      </c>
      <c r="L760" s="61">
        <v>4463254.359375</v>
      </c>
      <c r="M760" s="61">
        <v>8451.6746685625494</v>
      </c>
    </row>
    <row r="761" spans="1:13">
      <c r="A761" s="61">
        <v>44442</v>
      </c>
      <c r="B761" s="61">
        <v>18097360900</v>
      </c>
      <c r="C761" s="63">
        <v>2651086</v>
      </c>
      <c r="D761" s="61">
        <v>0</v>
      </c>
      <c r="E761" s="64" t="s">
        <v>649</v>
      </c>
      <c r="F761" s="64" t="str">
        <f t="shared" si="11"/>
        <v>Census Tract 3609 Marion County</v>
      </c>
      <c r="G761" s="61" t="s">
        <v>155</v>
      </c>
      <c r="H761" s="61" t="s">
        <v>464</v>
      </c>
      <c r="I761" s="61">
        <v>2467</v>
      </c>
      <c r="J761" s="61">
        <v>164</v>
      </c>
      <c r="K761" s="64">
        <v>22.7</v>
      </c>
      <c r="L761" s="61">
        <v>4495451.06640625</v>
      </c>
      <c r="M761" s="61">
        <v>8474.3444583436103</v>
      </c>
    </row>
    <row r="762" spans="1:13">
      <c r="A762" s="61">
        <v>44443</v>
      </c>
      <c r="B762" s="61">
        <v>18097361000</v>
      </c>
      <c r="C762" s="63">
        <v>1190284</v>
      </c>
      <c r="D762" s="61">
        <v>0</v>
      </c>
      <c r="E762" s="64" t="s">
        <v>650</v>
      </c>
      <c r="F762" s="64" t="str">
        <f t="shared" si="11"/>
        <v>Census Tract 3610 Marion County</v>
      </c>
      <c r="G762" s="61" t="s">
        <v>155</v>
      </c>
      <c r="H762" s="61" t="s">
        <v>464</v>
      </c>
      <c r="I762" s="61">
        <v>1052</v>
      </c>
      <c r="J762" s="61">
        <v>57</v>
      </c>
      <c r="K762" s="64">
        <v>1.5</v>
      </c>
      <c r="L762" s="61">
        <v>2017748.51171875</v>
      </c>
      <c r="M762" s="61">
        <v>6221.8711403696798</v>
      </c>
    </row>
    <row r="763" spans="1:13">
      <c r="A763" s="61">
        <v>44444</v>
      </c>
      <c r="B763" s="61">
        <v>18097361100</v>
      </c>
      <c r="C763" s="63">
        <v>1298830</v>
      </c>
      <c r="D763" s="61">
        <v>0</v>
      </c>
      <c r="E763" s="64" t="s">
        <v>651</v>
      </c>
      <c r="F763" s="64" t="str">
        <f t="shared" si="11"/>
        <v>Census Tract 3611 Marion County</v>
      </c>
      <c r="G763" s="61" t="s">
        <v>155</v>
      </c>
      <c r="H763" s="61" t="s">
        <v>464</v>
      </c>
      <c r="I763" s="61">
        <v>1652</v>
      </c>
      <c r="J763" s="61">
        <v>116</v>
      </c>
      <c r="K763" s="64">
        <v>16</v>
      </c>
      <c r="L763" s="61">
        <v>2201317.2109375</v>
      </c>
      <c r="M763" s="61">
        <v>6399.4598030800698</v>
      </c>
    </row>
    <row r="764" spans="1:13">
      <c r="A764" s="61">
        <v>44445</v>
      </c>
      <c r="B764" s="61">
        <v>18097361200</v>
      </c>
      <c r="C764" s="63">
        <v>2351849</v>
      </c>
      <c r="D764" s="61">
        <v>0</v>
      </c>
      <c r="E764" s="64" t="s">
        <v>652</v>
      </c>
      <c r="F764" s="64" t="str">
        <f t="shared" si="11"/>
        <v>Census Tract 3612 Marion County</v>
      </c>
      <c r="G764" s="61" t="s">
        <v>155</v>
      </c>
      <c r="H764" s="61" t="s">
        <v>464</v>
      </c>
      <c r="I764" s="61">
        <v>1415</v>
      </c>
      <c r="J764" s="61">
        <v>125</v>
      </c>
      <c r="K764" s="64">
        <v>10.7</v>
      </c>
      <c r="L764" s="61">
        <v>3984859.671875</v>
      </c>
      <c r="M764" s="61">
        <v>8012.7206920090102</v>
      </c>
    </row>
    <row r="765" spans="1:13">
      <c r="A765" s="61">
        <v>44446</v>
      </c>
      <c r="B765" s="61">
        <v>18097361300</v>
      </c>
      <c r="C765" s="63">
        <v>5230426</v>
      </c>
      <c r="D765" s="61">
        <v>0</v>
      </c>
      <c r="E765" s="64" t="s">
        <v>653</v>
      </c>
      <c r="F765" s="64" t="str">
        <f t="shared" si="11"/>
        <v>Census Tract 3613 Marion County</v>
      </c>
      <c r="G765" s="61" t="s">
        <v>155</v>
      </c>
      <c r="H765" s="61" t="s">
        <v>464</v>
      </c>
      <c r="I765" s="61">
        <v>1009</v>
      </c>
      <c r="J765" s="61">
        <v>97</v>
      </c>
      <c r="K765" s="64">
        <v>7.1</v>
      </c>
      <c r="L765" s="61">
        <v>8863570.8671875</v>
      </c>
      <c r="M765" s="61">
        <v>15448.717927821001</v>
      </c>
    </row>
    <row r="766" spans="1:13">
      <c r="A766" s="61">
        <v>44447</v>
      </c>
      <c r="B766" s="61">
        <v>18097361400</v>
      </c>
      <c r="C766" s="63">
        <v>24725359</v>
      </c>
      <c r="D766" s="61">
        <v>7499</v>
      </c>
      <c r="E766" s="64" t="s">
        <v>654</v>
      </c>
      <c r="F766" s="64" t="str">
        <f t="shared" si="11"/>
        <v>Census Tract 3614 Marion County</v>
      </c>
      <c r="G766" s="61" t="s">
        <v>155</v>
      </c>
      <c r="H766" s="61" t="s">
        <v>464</v>
      </c>
      <c r="I766" s="61">
        <v>4154</v>
      </c>
      <c r="J766" s="61">
        <v>317</v>
      </c>
      <c r="K766" s="64">
        <v>7</v>
      </c>
      <c r="L766" s="61">
        <v>41883388.46875</v>
      </c>
      <c r="M766" s="61">
        <v>27092.373867912102</v>
      </c>
    </row>
    <row r="767" spans="1:13">
      <c r="A767" s="61">
        <v>44448</v>
      </c>
      <c r="B767" s="61">
        <v>18097361600</v>
      </c>
      <c r="C767" s="63">
        <v>25670883</v>
      </c>
      <c r="D767" s="61">
        <v>122083</v>
      </c>
      <c r="E767" s="64" t="s">
        <v>655</v>
      </c>
      <c r="F767" s="64" t="str">
        <f t="shared" si="11"/>
        <v>Census Tract 3616 Marion County</v>
      </c>
      <c r="G767" s="61" t="s">
        <v>155</v>
      </c>
      <c r="H767" s="61" t="s">
        <v>464</v>
      </c>
      <c r="I767" s="61">
        <v>3293</v>
      </c>
      <c r="J767" s="61">
        <v>151</v>
      </c>
      <c r="K767" s="64">
        <v>1.2</v>
      </c>
      <c r="L767" s="61">
        <v>43688021.203125</v>
      </c>
      <c r="M767" s="61">
        <v>27865.668509017101</v>
      </c>
    </row>
    <row r="768" spans="1:13">
      <c r="A768" s="61">
        <v>43940</v>
      </c>
      <c r="B768" s="62">
        <v>18003003700</v>
      </c>
      <c r="C768" s="63">
        <v>4011925</v>
      </c>
      <c r="D768" s="61">
        <v>15190</v>
      </c>
      <c r="E768" s="64" t="s">
        <v>656</v>
      </c>
      <c r="F768" s="64" t="str">
        <f t="shared" si="11"/>
        <v>Census Tract 37 Allen County</v>
      </c>
      <c r="G768" s="61" t="s">
        <v>155</v>
      </c>
      <c r="H768" s="61" t="s">
        <v>156</v>
      </c>
      <c r="I768" s="61">
        <v>1156</v>
      </c>
      <c r="J768" s="61">
        <v>81</v>
      </c>
      <c r="K768" s="64">
        <v>5.4</v>
      </c>
      <c r="L768" s="61">
        <v>7084582.40234375</v>
      </c>
      <c r="M768" s="61">
        <v>13149.7279650404</v>
      </c>
    </row>
    <row r="769" spans="1:13">
      <c r="A769" s="61">
        <v>39179</v>
      </c>
      <c r="B769" s="62">
        <v>18163003701</v>
      </c>
      <c r="C769" s="63">
        <v>2557142</v>
      </c>
      <c r="D769" s="61">
        <v>14753</v>
      </c>
      <c r="E769" s="64" t="s">
        <v>657</v>
      </c>
      <c r="F769" s="64" t="str">
        <f t="shared" si="11"/>
        <v>Census Tract 37.01 Vanderburgh County</v>
      </c>
      <c r="G769" s="61" t="s">
        <v>155</v>
      </c>
      <c r="H769" s="61" t="s">
        <v>162</v>
      </c>
      <c r="I769" s="61">
        <v>734</v>
      </c>
      <c r="J769" s="61">
        <v>52</v>
      </c>
      <c r="K769" s="64">
        <v>1.6</v>
      </c>
      <c r="L769" s="61">
        <v>4145161.421875</v>
      </c>
      <c r="M769" s="61">
        <v>8165.7268139309399</v>
      </c>
    </row>
    <row r="770" spans="1:13">
      <c r="A770" s="61">
        <v>39180</v>
      </c>
      <c r="B770" s="62">
        <v>18163003702</v>
      </c>
      <c r="C770" s="63">
        <v>2604976</v>
      </c>
      <c r="D770" s="61">
        <v>0</v>
      </c>
      <c r="E770" s="64" t="s">
        <v>658</v>
      </c>
      <c r="F770" s="64" t="str">
        <f t="shared" ref="F770:F833" si="12">E770&amp;" "&amp;H770</f>
        <v>Census Tract 37.02 Vanderburgh County</v>
      </c>
      <c r="G770" s="61" t="s">
        <v>155</v>
      </c>
      <c r="H770" s="61" t="s">
        <v>162</v>
      </c>
      <c r="I770" s="61">
        <v>2321</v>
      </c>
      <c r="J770" s="61">
        <v>163</v>
      </c>
      <c r="K770" s="64">
        <v>21.3</v>
      </c>
      <c r="L770" s="61">
        <v>4196853.203125</v>
      </c>
      <c r="M770" s="61">
        <v>8205.4614607648109</v>
      </c>
    </row>
    <row r="771" spans="1:13">
      <c r="A771" s="61">
        <v>44449</v>
      </c>
      <c r="B771" s="61">
        <v>18097370201</v>
      </c>
      <c r="C771" s="63">
        <v>6639474</v>
      </c>
      <c r="D771" s="61">
        <v>0</v>
      </c>
      <c r="E771" s="64" t="s">
        <v>659</v>
      </c>
      <c r="F771" s="64" t="str">
        <f t="shared" si="12"/>
        <v>Census Tract 3702.01 Marion County</v>
      </c>
      <c r="G771" s="61" t="s">
        <v>155</v>
      </c>
      <c r="H771" s="61" t="s">
        <v>464</v>
      </c>
      <c r="I771" s="61">
        <v>1645</v>
      </c>
      <c r="J771" s="61">
        <v>85</v>
      </c>
      <c r="K771" s="64">
        <v>6.9</v>
      </c>
      <c r="L771" s="61">
        <v>11231280.7617188</v>
      </c>
      <c r="M771" s="61">
        <v>16151.872281472401</v>
      </c>
    </row>
    <row r="772" spans="1:13">
      <c r="A772" s="61">
        <v>44450</v>
      </c>
      <c r="B772" s="61">
        <v>18097370202</v>
      </c>
      <c r="C772" s="63">
        <v>8886492</v>
      </c>
      <c r="D772" s="61">
        <v>134495</v>
      </c>
      <c r="E772" s="64" t="s">
        <v>660</v>
      </c>
      <c r="F772" s="64" t="str">
        <f t="shared" si="12"/>
        <v>Census Tract 3702.02 Marion County</v>
      </c>
      <c r="G772" s="61" t="s">
        <v>155</v>
      </c>
      <c r="H772" s="61" t="s">
        <v>464</v>
      </c>
      <c r="I772" s="61">
        <v>2519</v>
      </c>
      <c r="J772" s="61">
        <v>152</v>
      </c>
      <c r="K772" s="64">
        <v>10.5</v>
      </c>
      <c r="L772" s="61">
        <v>15262042.3085938</v>
      </c>
      <c r="M772" s="61">
        <v>24517.913883574802</v>
      </c>
    </row>
    <row r="773" spans="1:13">
      <c r="A773" s="61">
        <v>44451</v>
      </c>
      <c r="B773" s="61">
        <v>18097370301</v>
      </c>
      <c r="C773" s="63">
        <v>30983299</v>
      </c>
      <c r="D773" s="61">
        <v>20278</v>
      </c>
      <c r="E773" s="64" t="s">
        <v>661</v>
      </c>
      <c r="F773" s="64" t="str">
        <f t="shared" si="12"/>
        <v>Census Tract 3703.01 Marion County</v>
      </c>
      <c r="G773" s="61" t="s">
        <v>155</v>
      </c>
      <c r="H773" s="61" t="s">
        <v>464</v>
      </c>
      <c r="I773" s="61">
        <v>3205</v>
      </c>
      <c r="J773" s="61">
        <v>192</v>
      </c>
      <c r="K773" s="64">
        <v>2</v>
      </c>
      <c r="L773" s="61">
        <v>52369232.40625</v>
      </c>
      <c r="M773" s="61">
        <v>36773.937031584603</v>
      </c>
    </row>
    <row r="774" spans="1:13">
      <c r="A774" s="61">
        <v>44452</v>
      </c>
      <c r="B774" s="61">
        <v>18097370302</v>
      </c>
      <c r="C774" s="63">
        <v>13661569</v>
      </c>
      <c r="D774" s="61">
        <v>0</v>
      </c>
      <c r="E774" s="64" t="s">
        <v>662</v>
      </c>
      <c r="F774" s="64" t="str">
        <f t="shared" si="12"/>
        <v>Census Tract 3703.02 Marion County</v>
      </c>
      <c r="G774" s="61" t="s">
        <v>155</v>
      </c>
      <c r="H774" s="61" t="s">
        <v>464</v>
      </c>
      <c r="I774" s="61">
        <v>2953</v>
      </c>
      <c r="J774" s="61">
        <v>151</v>
      </c>
      <c r="K774" s="64">
        <v>0.7</v>
      </c>
      <c r="L774" s="61">
        <v>23088786.3671875</v>
      </c>
      <c r="M774" s="61">
        <v>28822.043377874099</v>
      </c>
    </row>
    <row r="775" spans="1:13">
      <c r="A775" s="61">
        <v>43941</v>
      </c>
      <c r="B775" s="62">
        <v>18003003800</v>
      </c>
      <c r="C775" s="63">
        <v>3691312</v>
      </c>
      <c r="D775" s="61">
        <v>0</v>
      </c>
      <c r="E775" s="64" t="s">
        <v>663</v>
      </c>
      <c r="F775" s="64" t="str">
        <f t="shared" si="12"/>
        <v>Census Tract 38 Allen County</v>
      </c>
      <c r="G775" s="61" t="s">
        <v>155</v>
      </c>
      <c r="H775" s="61" t="s">
        <v>156</v>
      </c>
      <c r="I775" s="61">
        <v>1674</v>
      </c>
      <c r="J775" s="61">
        <v>120</v>
      </c>
      <c r="K775" s="64">
        <v>7.2</v>
      </c>
      <c r="L775" s="61">
        <v>6490009.4296875</v>
      </c>
      <c r="M775" s="61">
        <v>11157.848068098399</v>
      </c>
    </row>
    <row r="776" spans="1:13">
      <c r="A776" s="61">
        <v>39181</v>
      </c>
      <c r="B776" s="62">
        <v>18163003801</v>
      </c>
      <c r="C776" s="63">
        <v>3893476</v>
      </c>
      <c r="D776" s="61">
        <v>9990</v>
      </c>
      <c r="E776" s="64" t="s">
        <v>664</v>
      </c>
      <c r="F776" s="64" t="str">
        <f t="shared" si="12"/>
        <v>Census Tract 38.01 Vanderburgh County</v>
      </c>
      <c r="G776" s="61" t="s">
        <v>155</v>
      </c>
      <c r="H776" s="61" t="s">
        <v>162</v>
      </c>
      <c r="I776" s="61">
        <v>2648</v>
      </c>
      <c r="J776" s="61">
        <v>187</v>
      </c>
      <c r="K776" s="64">
        <v>15.8</v>
      </c>
      <c r="L776" s="61">
        <v>6290655.0078125</v>
      </c>
      <c r="M776" s="61">
        <v>10306.083627187099</v>
      </c>
    </row>
    <row r="777" spans="1:13">
      <c r="A777" s="61">
        <v>39182</v>
      </c>
      <c r="B777" s="62">
        <v>18163003803</v>
      </c>
      <c r="C777" s="63">
        <v>3831569</v>
      </c>
      <c r="D777" s="61">
        <v>86279</v>
      </c>
      <c r="E777" s="64" t="s">
        <v>665</v>
      </c>
      <c r="F777" s="64" t="str">
        <f t="shared" si="12"/>
        <v>Census Tract 38.03 Vanderburgh County</v>
      </c>
      <c r="G777" s="61" t="s">
        <v>155</v>
      </c>
      <c r="H777" s="61" t="s">
        <v>162</v>
      </c>
      <c r="I777" s="61">
        <v>2282</v>
      </c>
      <c r="J777" s="61">
        <v>122</v>
      </c>
      <c r="K777" s="64">
        <v>2.7</v>
      </c>
      <c r="L777" s="61">
        <v>6314250.33203125</v>
      </c>
      <c r="M777" s="61">
        <v>10294.4358861809</v>
      </c>
    </row>
    <row r="778" spans="1:13">
      <c r="A778" s="61">
        <v>39183</v>
      </c>
      <c r="B778" s="62">
        <v>18163003804</v>
      </c>
      <c r="C778" s="63">
        <v>10872770</v>
      </c>
      <c r="D778" s="61">
        <v>158299</v>
      </c>
      <c r="E778" s="64" t="s">
        <v>666</v>
      </c>
      <c r="F778" s="64" t="str">
        <f t="shared" si="12"/>
        <v>Census Tract 38.04 Vanderburgh County</v>
      </c>
      <c r="G778" s="61" t="s">
        <v>155</v>
      </c>
      <c r="H778" s="61" t="s">
        <v>162</v>
      </c>
      <c r="I778" s="61">
        <v>2728</v>
      </c>
      <c r="J778" s="61">
        <v>220</v>
      </c>
      <c r="K778" s="64">
        <v>3.1</v>
      </c>
      <c r="L778" s="61">
        <v>17766751.574218798</v>
      </c>
      <c r="M778" s="61">
        <v>17887.5473804498</v>
      </c>
    </row>
    <row r="779" spans="1:13">
      <c r="A779" s="61">
        <v>44453</v>
      </c>
      <c r="B779" s="61">
        <v>18097380100</v>
      </c>
      <c r="C779" s="63">
        <v>39759030</v>
      </c>
      <c r="D779" s="61">
        <v>224019</v>
      </c>
      <c r="E779" s="64" t="s">
        <v>667</v>
      </c>
      <c r="F779" s="64" t="str">
        <f t="shared" si="12"/>
        <v>Census Tract 3801 Marion County</v>
      </c>
      <c r="G779" s="61" t="s">
        <v>155</v>
      </c>
      <c r="H779" s="61" t="s">
        <v>464</v>
      </c>
      <c r="I779" s="61">
        <v>6801</v>
      </c>
      <c r="J779" s="61">
        <v>366</v>
      </c>
      <c r="K779" s="64">
        <v>1.8</v>
      </c>
      <c r="L779" s="61">
        <v>67571022.238281295</v>
      </c>
      <c r="M779" s="61">
        <v>44078.021211372703</v>
      </c>
    </row>
    <row r="780" spans="1:13">
      <c r="A780" s="61">
        <v>44454</v>
      </c>
      <c r="B780" s="61">
        <v>18097380200</v>
      </c>
      <c r="C780" s="63">
        <v>5291057</v>
      </c>
      <c r="D780" s="61">
        <v>0</v>
      </c>
      <c r="E780" s="64" t="s">
        <v>668</v>
      </c>
      <c r="F780" s="64" t="str">
        <f t="shared" si="12"/>
        <v>Census Tract 3802 Marion County</v>
      </c>
      <c r="G780" s="61" t="s">
        <v>155</v>
      </c>
      <c r="H780" s="61" t="s">
        <v>464</v>
      </c>
      <c r="I780" s="61">
        <v>1379</v>
      </c>
      <c r="J780" s="61">
        <v>97</v>
      </c>
      <c r="K780" s="64">
        <v>15.4</v>
      </c>
      <c r="L780" s="61">
        <v>8953010.2578125</v>
      </c>
      <c r="M780" s="61">
        <v>12658.381255861599</v>
      </c>
    </row>
    <row r="781" spans="1:13">
      <c r="A781" s="61">
        <v>44455</v>
      </c>
      <c r="B781" s="61">
        <v>18097380300</v>
      </c>
      <c r="C781" s="63">
        <v>3629257</v>
      </c>
      <c r="D781" s="61">
        <v>0</v>
      </c>
      <c r="E781" s="64" t="s">
        <v>669</v>
      </c>
      <c r="F781" s="64" t="str">
        <f t="shared" si="12"/>
        <v>Census Tract 3803 Marion County</v>
      </c>
      <c r="G781" s="61" t="s">
        <v>155</v>
      </c>
      <c r="H781" s="61" t="s">
        <v>464</v>
      </c>
      <c r="I781" s="61">
        <v>1505</v>
      </c>
      <c r="J781" s="61">
        <v>166</v>
      </c>
      <c r="K781" s="64">
        <v>8.4</v>
      </c>
      <c r="L781" s="61">
        <v>6141244.8359375</v>
      </c>
      <c r="M781" s="61">
        <v>10948.646336023499</v>
      </c>
    </row>
    <row r="782" spans="1:13">
      <c r="A782" s="61">
        <v>44456</v>
      </c>
      <c r="B782" s="61">
        <v>18097380402</v>
      </c>
      <c r="C782" s="63">
        <v>2239713</v>
      </c>
      <c r="D782" s="61">
        <v>0</v>
      </c>
      <c r="E782" s="64" t="s">
        <v>670</v>
      </c>
      <c r="F782" s="64" t="str">
        <f t="shared" si="12"/>
        <v>Census Tract 3804.02 Marion County</v>
      </c>
      <c r="G782" s="61" t="s">
        <v>155</v>
      </c>
      <c r="H782" s="61" t="s">
        <v>464</v>
      </c>
      <c r="I782" s="61">
        <v>2034</v>
      </c>
      <c r="J782" s="61">
        <v>138</v>
      </c>
      <c r="K782" s="64">
        <v>10.9</v>
      </c>
      <c r="L782" s="61">
        <v>3788076.82421875</v>
      </c>
      <c r="M782" s="61">
        <v>8262.3755042149205</v>
      </c>
    </row>
    <row r="783" spans="1:13">
      <c r="A783" s="61">
        <v>44457</v>
      </c>
      <c r="B783" s="61">
        <v>18097380403</v>
      </c>
      <c r="C783" s="63">
        <v>2089523</v>
      </c>
      <c r="D783" s="61">
        <v>0</v>
      </c>
      <c r="E783" s="64" t="s">
        <v>671</v>
      </c>
      <c r="F783" s="64" t="str">
        <f t="shared" si="12"/>
        <v>Census Tract 3804.03 Marion County</v>
      </c>
      <c r="G783" s="61" t="s">
        <v>155</v>
      </c>
      <c r="H783" s="61" t="s">
        <v>464</v>
      </c>
      <c r="I783" s="61">
        <v>1563</v>
      </c>
      <c r="J783" s="61">
        <v>116</v>
      </c>
      <c r="K783" s="64">
        <v>0.6</v>
      </c>
      <c r="L783" s="61">
        <v>3535621.26953125</v>
      </c>
      <c r="M783" s="61">
        <v>8880.1892059407292</v>
      </c>
    </row>
    <row r="784" spans="1:13">
      <c r="A784" s="61">
        <v>44458</v>
      </c>
      <c r="B784" s="61">
        <v>18097380404</v>
      </c>
      <c r="C784" s="63">
        <v>3511375</v>
      </c>
      <c r="D784" s="61">
        <v>0</v>
      </c>
      <c r="E784" s="64" t="s">
        <v>672</v>
      </c>
      <c r="F784" s="64" t="str">
        <f t="shared" si="12"/>
        <v>Census Tract 3804.04 Marion County</v>
      </c>
      <c r="G784" s="61" t="s">
        <v>155</v>
      </c>
      <c r="H784" s="61" t="s">
        <v>464</v>
      </c>
      <c r="I784" s="61">
        <v>1551</v>
      </c>
      <c r="J784" s="61">
        <v>137</v>
      </c>
      <c r="K784" s="64">
        <v>3.2</v>
      </c>
      <c r="L784" s="61">
        <v>5941269.29296875</v>
      </c>
      <c r="M784" s="61">
        <v>11613.344167020599</v>
      </c>
    </row>
    <row r="785" spans="1:13">
      <c r="A785" s="61">
        <v>44459</v>
      </c>
      <c r="B785" s="61">
        <v>18097380501</v>
      </c>
      <c r="C785" s="63">
        <v>2070366</v>
      </c>
      <c r="D785" s="61">
        <v>0</v>
      </c>
      <c r="E785" s="64" t="s">
        <v>673</v>
      </c>
      <c r="F785" s="64" t="str">
        <f t="shared" si="12"/>
        <v>Census Tract 3805.01 Marion County</v>
      </c>
      <c r="G785" s="61" t="s">
        <v>155</v>
      </c>
      <c r="H785" s="61" t="s">
        <v>464</v>
      </c>
      <c r="I785" s="61">
        <v>926</v>
      </c>
      <c r="J785" s="61">
        <v>94</v>
      </c>
      <c r="K785" s="64">
        <v>8.6999999999999993</v>
      </c>
      <c r="L785" s="61">
        <v>3501494.07421875</v>
      </c>
      <c r="M785" s="61">
        <v>8917.1384530258001</v>
      </c>
    </row>
    <row r="786" spans="1:13">
      <c r="A786" s="61">
        <v>44460</v>
      </c>
      <c r="B786" s="61">
        <v>18097380502</v>
      </c>
      <c r="C786" s="63">
        <v>2255765</v>
      </c>
      <c r="D786" s="61">
        <v>0</v>
      </c>
      <c r="E786" s="64" t="s">
        <v>674</v>
      </c>
      <c r="F786" s="64" t="str">
        <f t="shared" si="12"/>
        <v>Census Tract 3805.02 Marion County</v>
      </c>
      <c r="G786" s="61" t="s">
        <v>155</v>
      </c>
      <c r="H786" s="61" t="s">
        <v>464</v>
      </c>
      <c r="I786" s="61">
        <v>1494</v>
      </c>
      <c r="J786" s="61">
        <v>133</v>
      </c>
      <c r="K786" s="64">
        <v>7.8</v>
      </c>
      <c r="L786" s="61">
        <v>3815808.1015625</v>
      </c>
      <c r="M786" s="61">
        <v>9020.4552028485505</v>
      </c>
    </row>
    <row r="787" spans="1:13">
      <c r="A787" s="61">
        <v>44461</v>
      </c>
      <c r="B787" s="61">
        <v>18097380600</v>
      </c>
      <c r="C787" s="63">
        <v>5485620</v>
      </c>
      <c r="D787" s="61">
        <v>0</v>
      </c>
      <c r="E787" s="64" t="s">
        <v>675</v>
      </c>
      <c r="F787" s="64" t="str">
        <f t="shared" si="12"/>
        <v>Census Tract 3806 Marion County</v>
      </c>
      <c r="G787" s="61" t="s">
        <v>155</v>
      </c>
      <c r="H787" s="61" t="s">
        <v>464</v>
      </c>
      <c r="I787" s="61">
        <v>2190</v>
      </c>
      <c r="J787" s="61">
        <v>129</v>
      </c>
      <c r="K787" s="64">
        <v>7.4</v>
      </c>
      <c r="L787" s="61">
        <v>9278269.796875</v>
      </c>
      <c r="M787" s="61">
        <v>13376.154718927801</v>
      </c>
    </row>
    <row r="788" spans="1:13">
      <c r="A788" s="61">
        <v>44462</v>
      </c>
      <c r="B788" s="61">
        <v>18097380700</v>
      </c>
      <c r="C788" s="63">
        <v>5094294</v>
      </c>
      <c r="D788" s="61">
        <v>0</v>
      </c>
      <c r="E788" s="64" t="s">
        <v>676</v>
      </c>
      <c r="F788" s="64" t="str">
        <f t="shared" si="12"/>
        <v>Census Tract 3807 Marion County</v>
      </c>
      <c r="G788" s="61" t="s">
        <v>155</v>
      </c>
      <c r="H788" s="61" t="s">
        <v>464</v>
      </c>
      <c r="I788" s="61">
        <v>2245</v>
      </c>
      <c r="J788" s="61">
        <v>121</v>
      </c>
      <c r="K788" s="64">
        <v>12.6</v>
      </c>
      <c r="L788" s="61">
        <v>8612839.3671875</v>
      </c>
      <c r="M788" s="61">
        <v>13022.8547285078</v>
      </c>
    </row>
    <row r="789" spans="1:13">
      <c r="A789" s="61">
        <v>44463</v>
      </c>
      <c r="B789" s="61">
        <v>18097380800</v>
      </c>
      <c r="C789" s="63">
        <v>3726443</v>
      </c>
      <c r="D789" s="61">
        <v>0</v>
      </c>
      <c r="E789" s="64" t="s">
        <v>677</v>
      </c>
      <c r="F789" s="64" t="str">
        <f t="shared" si="12"/>
        <v>Census Tract 3808 Marion County</v>
      </c>
      <c r="G789" s="61" t="s">
        <v>155</v>
      </c>
      <c r="H789" s="61" t="s">
        <v>464</v>
      </c>
      <c r="I789" s="61">
        <v>1175</v>
      </c>
      <c r="J789" s="61">
        <v>76</v>
      </c>
      <c r="K789" s="64">
        <v>1.5</v>
      </c>
      <c r="L789" s="61">
        <v>6300355.13671875</v>
      </c>
      <c r="M789" s="61">
        <v>10252.854550657799</v>
      </c>
    </row>
    <row r="790" spans="1:13">
      <c r="A790" s="61">
        <v>44464</v>
      </c>
      <c r="B790" s="61">
        <v>18097380901</v>
      </c>
      <c r="C790" s="63">
        <v>5271279</v>
      </c>
      <c r="D790" s="61">
        <v>6172</v>
      </c>
      <c r="E790" s="64" t="s">
        <v>678</v>
      </c>
      <c r="F790" s="64" t="str">
        <f t="shared" si="12"/>
        <v>Census Tract 3809.01 Marion County</v>
      </c>
      <c r="G790" s="61" t="s">
        <v>155</v>
      </c>
      <c r="H790" s="61" t="s">
        <v>464</v>
      </c>
      <c r="I790" s="61">
        <v>1794</v>
      </c>
      <c r="J790" s="61">
        <v>103</v>
      </c>
      <c r="K790" s="64">
        <v>0.7</v>
      </c>
      <c r="L790" s="61">
        <v>8919504.1953125</v>
      </c>
      <c r="M790" s="61">
        <v>15942.0493029316</v>
      </c>
    </row>
    <row r="791" spans="1:13">
      <c r="A791" s="61">
        <v>44465</v>
      </c>
      <c r="B791" s="61">
        <v>18097380902</v>
      </c>
      <c r="C791" s="63">
        <v>6563333</v>
      </c>
      <c r="D791" s="61">
        <v>23890</v>
      </c>
      <c r="E791" s="64" t="s">
        <v>679</v>
      </c>
      <c r="F791" s="64" t="str">
        <f t="shared" si="12"/>
        <v>Census Tract 3809.02 Marion County</v>
      </c>
      <c r="G791" s="61" t="s">
        <v>155</v>
      </c>
      <c r="H791" s="61" t="s">
        <v>464</v>
      </c>
      <c r="I791" s="61">
        <v>2390</v>
      </c>
      <c r="J791" s="61">
        <v>157</v>
      </c>
      <c r="K791" s="64">
        <v>2</v>
      </c>
      <c r="L791" s="61">
        <v>11132203.8828125</v>
      </c>
      <c r="M791" s="61">
        <v>16942.234274220002</v>
      </c>
    </row>
    <row r="792" spans="1:13">
      <c r="A792" s="61">
        <v>44466</v>
      </c>
      <c r="B792" s="61">
        <v>18097381001</v>
      </c>
      <c r="C792" s="63">
        <v>3988739</v>
      </c>
      <c r="D792" s="61">
        <v>0</v>
      </c>
      <c r="E792" s="64" t="s">
        <v>680</v>
      </c>
      <c r="F792" s="64" t="str">
        <f t="shared" si="12"/>
        <v>Census Tract 3810.01 Marion County</v>
      </c>
      <c r="G792" s="61" t="s">
        <v>155</v>
      </c>
      <c r="H792" s="61" t="s">
        <v>464</v>
      </c>
      <c r="I792" s="61">
        <v>2585</v>
      </c>
      <c r="J792" s="61">
        <v>225</v>
      </c>
      <c r="K792" s="64">
        <v>15.6</v>
      </c>
      <c r="L792" s="61">
        <v>6738205.30078125</v>
      </c>
      <c r="M792" s="61">
        <v>10594.5315961256</v>
      </c>
    </row>
    <row r="793" spans="1:13">
      <c r="A793" s="61">
        <v>44467</v>
      </c>
      <c r="B793" s="61">
        <v>18097381002</v>
      </c>
      <c r="C793" s="63">
        <v>3978488</v>
      </c>
      <c r="D793" s="61">
        <v>0</v>
      </c>
      <c r="E793" s="64" t="s">
        <v>681</v>
      </c>
      <c r="F793" s="64" t="str">
        <f t="shared" si="12"/>
        <v>Census Tract 3810.02 Marion County</v>
      </c>
      <c r="G793" s="61" t="s">
        <v>155</v>
      </c>
      <c r="H793" s="61" t="s">
        <v>464</v>
      </c>
      <c r="I793" s="61">
        <v>1143</v>
      </c>
      <c r="J793" s="61">
        <v>76</v>
      </c>
      <c r="K793" s="64">
        <v>3.2</v>
      </c>
      <c r="L793" s="61">
        <v>6723726.29296875</v>
      </c>
      <c r="M793" s="61">
        <v>10615.9629294023</v>
      </c>
    </row>
    <row r="794" spans="1:13">
      <c r="A794" s="61">
        <v>44468</v>
      </c>
      <c r="B794" s="61">
        <v>18097381101</v>
      </c>
      <c r="C794" s="63">
        <v>5453658</v>
      </c>
      <c r="D794" s="61">
        <v>0</v>
      </c>
      <c r="E794" s="64" t="s">
        <v>682</v>
      </c>
      <c r="F794" s="64" t="str">
        <f t="shared" si="12"/>
        <v>Census Tract 3811.01 Marion County</v>
      </c>
      <c r="G794" s="61" t="s">
        <v>155</v>
      </c>
      <c r="H794" s="61" t="s">
        <v>464</v>
      </c>
      <c r="I794" s="61">
        <v>2444</v>
      </c>
      <c r="J794" s="61">
        <v>113</v>
      </c>
      <c r="K794" s="64">
        <v>6.7</v>
      </c>
      <c r="L794" s="61">
        <v>9216579.140625</v>
      </c>
      <c r="M794" s="61">
        <v>13189.9776171544</v>
      </c>
    </row>
    <row r="795" spans="1:13">
      <c r="A795" s="61">
        <v>44469</v>
      </c>
      <c r="B795" s="61">
        <v>18097381102</v>
      </c>
      <c r="C795" s="63">
        <v>4975383</v>
      </c>
      <c r="D795" s="61">
        <v>0</v>
      </c>
      <c r="E795" s="64" t="s">
        <v>683</v>
      </c>
      <c r="F795" s="64" t="str">
        <f t="shared" si="12"/>
        <v>Census Tract 3811.02 Marion County</v>
      </c>
      <c r="G795" s="61" t="s">
        <v>155</v>
      </c>
      <c r="H795" s="61" t="s">
        <v>464</v>
      </c>
      <c r="I795" s="61">
        <v>2359</v>
      </c>
      <c r="J795" s="61">
        <v>136</v>
      </c>
      <c r="K795" s="64">
        <v>3.6</v>
      </c>
      <c r="L795" s="61">
        <v>8404982.55078125</v>
      </c>
      <c r="M795" s="61">
        <v>13884.810038998599</v>
      </c>
    </row>
    <row r="796" spans="1:13">
      <c r="A796" s="61">
        <v>44470</v>
      </c>
      <c r="B796" s="61">
        <v>18097381201</v>
      </c>
      <c r="C796" s="63">
        <v>5905140</v>
      </c>
      <c r="D796" s="61">
        <v>0</v>
      </c>
      <c r="E796" s="64" t="s">
        <v>684</v>
      </c>
      <c r="F796" s="64" t="str">
        <f t="shared" si="12"/>
        <v>Census Tract 3812.01 Marion County</v>
      </c>
      <c r="G796" s="61" t="s">
        <v>155</v>
      </c>
      <c r="H796" s="61" t="s">
        <v>464</v>
      </c>
      <c r="I796" s="61">
        <v>2815</v>
      </c>
      <c r="J796" s="61">
        <v>178</v>
      </c>
      <c r="K796" s="64">
        <v>4.2</v>
      </c>
      <c r="L796" s="61">
        <v>9971495.61328125</v>
      </c>
      <c r="M796" s="61">
        <v>13540.3193621271</v>
      </c>
    </row>
    <row r="797" spans="1:13">
      <c r="A797" s="61">
        <v>44471</v>
      </c>
      <c r="B797" s="61">
        <v>18097381203</v>
      </c>
      <c r="C797" s="63">
        <v>1531564</v>
      </c>
      <c r="D797" s="61">
        <v>0</v>
      </c>
      <c r="E797" s="64" t="s">
        <v>685</v>
      </c>
      <c r="F797" s="64" t="str">
        <f t="shared" si="12"/>
        <v>Census Tract 3812.03 Marion County</v>
      </c>
      <c r="G797" s="61" t="s">
        <v>155</v>
      </c>
      <c r="H797" s="61" t="s">
        <v>464</v>
      </c>
      <c r="I797" s="61">
        <v>1021</v>
      </c>
      <c r="J797" s="61">
        <v>59</v>
      </c>
      <c r="K797" s="64">
        <v>18.5</v>
      </c>
      <c r="L797" s="61">
        <v>2586473.90625</v>
      </c>
      <c r="M797" s="61">
        <v>7357.4804802828703</v>
      </c>
    </row>
    <row r="798" spans="1:13">
      <c r="A798" s="61">
        <v>44472</v>
      </c>
      <c r="B798" s="61">
        <v>18097381204</v>
      </c>
      <c r="C798" s="63">
        <v>2010733</v>
      </c>
      <c r="D798" s="61">
        <v>2672</v>
      </c>
      <c r="E798" s="64" t="s">
        <v>686</v>
      </c>
      <c r="F798" s="64" t="str">
        <f t="shared" si="12"/>
        <v>Census Tract 3812.04 Marion County</v>
      </c>
      <c r="G798" s="61" t="s">
        <v>155</v>
      </c>
      <c r="H798" s="61" t="s">
        <v>464</v>
      </c>
      <c r="I798" s="61">
        <v>1569</v>
      </c>
      <c r="J798" s="61">
        <v>108</v>
      </c>
      <c r="K798" s="64">
        <v>26.1</v>
      </c>
      <c r="L798" s="61">
        <v>3399489.69921875</v>
      </c>
      <c r="M798" s="61">
        <v>8838.9374998418407</v>
      </c>
    </row>
    <row r="799" spans="1:13">
      <c r="A799" s="61">
        <v>44473</v>
      </c>
      <c r="B799" s="61">
        <v>18097381205</v>
      </c>
      <c r="C799" s="63">
        <v>4387068</v>
      </c>
      <c r="D799" s="61">
        <v>19226</v>
      </c>
      <c r="E799" s="64" t="s">
        <v>687</v>
      </c>
      <c r="F799" s="64" t="str">
        <f t="shared" si="12"/>
        <v>Census Tract 3812.05 Marion County</v>
      </c>
      <c r="G799" s="61" t="s">
        <v>155</v>
      </c>
      <c r="H799" s="61" t="s">
        <v>464</v>
      </c>
      <c r="I799" s="61">
        <v>2620</v>
      </c>
      <c r="J799" s="61">
        <v>116</v>
      </c>
      <c r="K799" s="64">
        <v>3</v>
      </c>
      <c r="L799" s="61">
        <v>7440592.1484375</v>
      </c>
      <c r="M799" s="61">
        <v>11318.091648228799</v>
      </c>
    </row>
    <row r="800" spans="1:13">
      <c r="A800" s="61">
        <v>39184</v>
      </c>
      <c r="B800" s="62">
        <v>18163003900</v>
      </c>
      <c r="C800" s="63">
        <v>3154376</v>
      </c>
      <c r="D800" s="61">
        <v>471</v>
      </c>
      <c r="E800" s="64" t="s">
        <v>688</v>
      </c>
      <c r="F800" s="64" t="str">
        <f t="shared" si="12"/>
        <v>Census Tract 39 Vanderburgh County</v>
      </c>
      <c r="G800" s="61" t="s">
        <v>155</v>
      </c>
      <c r="H800" s="61" t="s">
        <v>162</v>
      </c>
      <c r="I800" s="61">
        <v>1364</v>
      </c>
      <c r="J800" s="61">
        <v>95</v>
      </c>
      <c r="K800" s="64">
        <v>1.6</v>
      </c>
      <c r="L800" s="61">
        <v>5092534.06640625</v>
      </c>
      <c r="M800" s="61">
        <v>10163.1392634392</v>
      </c>
    </row>
    <row r="801" spans="1:13">
      <c r="A801" s="61">
        <v>43942</v>
      </c>
      <c r="B801" s="62">
        <v>18003003901</v>
      </c>
      <c r="C801" s="63">
        <v>4319972</v>
      </c>
      <c r="D801" s="61">
        <v>168525</v>
      </c>
      <c r="E801" s="64" t="s">
        <v>689</v>
      </c>
      <c r="F801" s="64" t="str">
        <f t="shared" si="12"/>
        <v>Census Tract 39.01 Allen County</v>
      </c>
      <c r="G801" s="61" t="s">
        <v>155</v>
      </c>
      <c r="H801" s="61" t="s">
        <v>156</v>
      </c>
      <c r="I801" s="61">
        <v>1618</v>
      </c>
      <c r="J801" s="61">
        <v>84</v>
      </c>
      <c r="K801" s="64">
        <v>8.3000000000000007</v>
      </c>
      <c r="L801" s="61">
        <v>7893254.6171875</v>
      </c>
      <c r="M801" s="61">
        <v>14451.0637127094</v>
      </c>
    </row>
    <row r="802" spans="1:13">
      <c r="A802" s="61">
        <v>43943</v>
      </c>
      <c r="B802" s="62">
        <v>18003003902</v>
      </c>
      <c r="C802" s="63">
        <v>4295813</v>
      </c>
      <c r="D802" s="61">
        <v>0</v>
      </c>
      <c r="E802" s="64" t="s">
        <v>690</v>
      </c>
      <c r="F802" s="64" t="str">
        <f t="shared" si="12"/>
        <v>Census Tract 39.02 Allen County</v>
      </c>
      <c r="G802" s="61" t="s">
        <v>155</v>
      </c>
      <c r="H802" s="61" t="s">
        <v>156</v>
      </c>
      <c r="I802" s="61">
        <v>1362</v>
      </c>
      <c r="J802" s="61">
        <v>87</v>
      </c>
      <c r="K802" s="64">
        <v>8.1</v>
      </c>
      <c r="L802" s="61">
        <v>7551731.140625</v>
      </c>
      <c r="M802" s="61">
        <v>14316.2120693414</v>
      </c>
    </row>
    <row r="803" spans="1:13">
      <c r="A803" s="61">
        <v>44474</v>
      </c>
      <c r="B803" s="61">
        <v>18097390101</v>
      </c>
      <c r="C803" s="63">
        <v>11198788</v>
      </c>
      <c r="D803" s="61">
        <v>0</v>
      </c>
      <c r="E803" s="64" t="s">
        <v>691</v>
      </c>
      <c r="F803" s="64" t="str">
        <f t="shared" si="12"/>
        <v>Census Tract 3901.01 Marion County</v>
      </c>
      <c r="G803" s="61" t="s">
        <v>155</v>
      </c>
      <c r="H803" s="61" t="s">
        <v>464</v>
      </c>
      <c r="I803" s="61">
        <v>2841</v>
      </c>
      <c r="J803" s="61">
        <v>111</v>
      </c>
      <c r="K803" s="64">
        <v>0.5</v>
      </c>
      <c r="L803" s="61">
        <v>18946172.957031298</v>
      </c>
      <c r="M803" s="61">
        <v>17700.371247618201</v>
      </c>
    </row>
    <row r="804" spans="1:13">
      <c r="A804" s="61">
        <v>44475</v>
      </c>
      <c r="B804" s="61">
        <v>18097390102</v>
      </c>
      <c r="C804" s="63">
        <v>6839808</v>
      </c>
      <c r="D804" s="61">
        <v>0</v>
      </c>
      <c r="E804" s="64" t="s">
        <v>692</v>
      </c>
      <c r="F804" s="64" t="str">
        <f t="shared" si="12"/>
        <v>Census Tract 3901.02 Marion County</v>
      </c>
      <c r="G804" s="61" t="s">
        <v>155</v>
      </c>
      <c r="H804" s="61" t="s">
        <v>464</v>
      </c>
      <c r="I804" s="61">
        <v>2027</v>
      </c>
      <c r="J804" s="61">
        <v>133</v>
      </c>
      <c r="K804" s="64">
        <v>11</v>
      </c>
      <c r="L804" s="61">
        <v>11572407.8085938</v>
      </c>
      <c r="M804" s="61">
        <v>15170.286912519599</v>
      </c>
    </row>
    <row r="805" spans="1:13">
      <c r="A805" s="61">
        <v>44476</v>
      </c>
      <c r="B805" s="61">
        <v>18097390200</v>
      </c>
      <c r="C805" s="63">
        <v>18488536</v>
      </c>
      <c r="D805" s="61">
        <v>0</v>
      </c>
      <c r="E805" s="64" t="s">
        <v>693</v>
      </c>
      <c r="F805" s="64" t="str">
        <f t="shared" si="12"/>
        <v>Census Tract 3902 Marion County</v>
      </c>
      <c r="G805" s="61" t="s">
        <v>155</v>
      </c>
      <c r="H805" s="61" t="s">
        <v>464</v>
      </c>
      <c r="I805" s="61">
        <v>1487</v>
      </c>
      <c r="J805" s="61">
        <v>142</v>
      </c>
      <c r="K805" s="64">
        <v>0</v>
      </c>
      <c r="L805" s="61">
        <v>31281022.3046875</v>
      </c>
      <c r="M805" s="61">
        <v>23387.4996338327</v>
      </c>
    </row>
    <row r="806" spans="1:13">
      <c r="A806" s="61">
        <v>44477</v>
      </c>
      <c r="B806" s="61">
        <v>18097390300</v>
      </c>
      <c r="C806" s="63">
        <v>37214440</v>
      </c>
      <c r="D806" s="61">
        <v>22840</v>
      </c>
      <c r="E806" s="64" t="s">
        <v>694</v>
      </c>
      <c r="F806" s="64" t="str">
        <f t="shared" si="12"/>
        <v>Census Tract 3903 Marion County</v>
      </c>
      <c r="G806" s="61" t="s">
        <v>155</v>
      </c>
      <c r="H806" s="61" t="s">
        <v>464</v>
      </c>
      <c r="I806" s="61">
        <v>1926</v>
      </c>
      <c r="J806" s="61">
        <v>82</v>
      </c>
      <c r="K806" s="64">
        <v>0</v>
      </c>
      <c r="L806" s="61">
        <v>62922655.121093802</v>
      </c>
      <c r="M806" s="61">
        <v>31822.425567497299</v>
      </c>
    </row>
    <row r="807" spans="1:13">
      <c r="A807" s="61">
        <v>44478</v>
      </c>
      <c r="B807" s="61">
        <v>18097390402</v>
      </c>
      <c r="C807" s="63">
        <v>10557022</v>
      </c>
      <c r="D807" s="61">
        <v>0</v>
      </c>
      <c r="E807" s="64" t="s">
        <v>695</v>
      </c>
      <c r="F807" s="64" t="str">
        <f t="shared" si="12"/>
        <v>Census Tract 3904.02 Marion County</v>
      </c>
      <c r="G807" s="61" t="s">
        <v>155</v>
      </c>
      <c r="H807" s="61" t="s">
        <v>464</v>
      </c>
      <c r="I807" s="61">
        <v>4154</v>
      </c>
      <c r="J807" s="61">
        <v>201</v>
      </c>
      <c r="K807" s="64">
        <v>2</v>
      </c>
      <c r="L807" s="61">
        <v>17838400.9921875</v>
      </c>
      <c r="M807" s="61">
        <v>21123.885285526801</v>
      </c>
    </row>
    <row r="808" spans="1:13">
      <c r="A808" s="61">
        <v>44479</v>
      </c>
      <c r="B808" s="61">
        <v>18097390403</v>
      </c>
      <c r="C808" s="63">
        <v>14413811</v>
      </c>
      <c r="D808" s="61">
        <v>0</v>
      </c>
      <c r="E808" s="64" t="s">
        <v>696</v>
      </c>
      <c r="F808" s="64" t="str">
        <f t="shared" si="12"/>
        <v>Census Tract 3904.03 Marion County</v>
      </c>
      <c r="G808" s="61" t="s">
        <v>155</v>
      </c>
      <c r="H808" s="61" t="s">
        <v>464</v>
      </c>
      <c r="I808" s="61">
        <v>3350</v>
      </c>
      <c r="J808" s="61">
        <v>129</v>
      </c>
      <c r="K808" s="64">
        <v>0.9</v>
      </c>
      <c r="L808" s="61">
        <v>24355746.449218798</v>
      </c>
      <c r="M808" s="61">
        <v>22866.264399027099</v>
      </c>
    </row>
    <row r="809" spans="1:13">
      <c r="A809" s="61">
        <v>44480</v>
      </c>
      <c r="B809" s="61">
        <v>18097390404</v>
      </c>
      <c r="C809" s="63">
        <v>4481142</v>
      </c>
      <c r="D809" s="61">
        <v>0</v>
      </c>
      <c r="E809" s="64" t="s">
        <v>697</v>
      </c>
      <c r="F809" s="64" t="str">
        <f t="shared" si="12"/>
        <v>Census Tract 3904.04 Marion County</v>
      </c>
      <c r="G809" s="61" t="s">
        <v>155</v>
      </c>
      <c r="H809" s="61" t="s">
        <v>464</v>
      </c>
      <c r="I809" s="61">
        <v>2146</v>
      </c>
      <c r="J809" s="61">
        <v>104</v>
      </c>
      <c r="K809" s="64">
        <v>2.2999999999999998</v>
      </c>
      <c r="L809" s="61">
        <v>7575407.63671875</v>
      </c>
      <c r="M809" s="61">
        <v>11984.174466939399</v>
      </c>
    </row>
    <row r="810" spans="1:13">
      <c r="A810" s="61">
        <v>44481</v>
      </c>
      <c r="B810" s="61">
        <v>18097390405</v>
      </c>
      <c r="C810" s="63">
        <v>6006823</v>
      </c>
      <c r="D810" s="61">
        <v>0</v>
      </c>
      <c r="E810" s="64" t="s">
        <v>698</v>
      </c>
      <c r="F810" s="64" t="str">
        <f t="shared" si="12"/>
        <v>Census Tract 3904.05 Marion County</v>
      </c>
      <c r="G810" s="61" t="s">
        <v>155</v>
      </c>
      <c r="H810" s="61" t="s">
        <v>464</v>
      </c>
      <c r="I810" s="61">
        <v>1873</v>
      </c>
      <c r="J810" s="61">
        <v>99</v>
      </c>
      <c r="K810" s="64">
        <v>7.2</v>
      </c>
      <c r="L810" s="61">
        <v>10146113.1484375</v>
      </c>
      <c r="M810" s="61">
        <v>14125.0913251071</v>
      </c>
    </row>
    <row r="811" spans="1:13">
      <c r="A811" s="61">
        <v>44482</v>
      </c>
      <c r="B811" s="61">
        <v>18097390500</v>
      </c>
      <c r="C811" s="63">
        <v>3340583</v>
      </c>
      <c r="D811" s="61">
        <v>0</v>
      </c>
      <c r="E811" s="64" t="s">
        <v>699</v>
      </c>
      <c r="F811" s="64" t="str">
        <f t="shared" si="12"/>
        <v>Census Tract 3905 Marion County</v>
      </c>
      <c r="G811" s="61" t="s">
        <v>155</v>
      </c>
      <c r="H811" s="61" t="s">
        <v>464</v>
      </c>
      <c r="I811" s="61">
        <v>826</v>
      </c>
      <c r="J811" s="61">
        <v>93</v>
      </c>
      <c r="K811" s="64">
        <v>15.4</v>
      </c>
      <c r="L811" s="61">
        <v>5669304.42578125</v>
      </c>
      <c r="M811" s="61">
        <v>10594.609549705099</v>
      </c>
    </row>
    <row r="812" spans="1:13">
      <c r="A812" s="61">
        <v>44483</v>
      </c>
      <c r="B812" s="61">
        <v>18097390600</v>
      </c>
      <c r="C812" s="63">
        <v>14386152</v>
      </c>
      <c r="D812" s="61">
        <v>0</v>
      </c>
      <c r="E812" s="64" t="s">
        <v>700</v>
      </c>
      <c r="F812" s="64" t="str">
        <f t="shared" si="12"/>
        <v>Census Tract 3906 Marion County</v>
      </c>
      <c r="G812" s="61" t="s">
        <v>155</v>
      </c>
      <c r="H812" s="61" t="s">
        <v>464</v>
      </c>
      <c r="I812" s="61">
        <v>2635</v>
      </c>
      <c r="J812" s="61">
        <v>178</v>
      </c>
      <c r="K812" s="64">
        <v>6.3</v>
      </c>
      <c r="L812" s="61">
        <v>24447742.4921875</v>
      </c>
      <c r="M812" s="61">
        <v>33569.450316504401</v>
      </c>
    </row>
    <row r="813" spans="1:13">
      <c r="A813" s="61">
        <v>44484</v>
      </c>
      <c r="B813" s="61">
        <v>18097390700</v>
      </c>
      <c r="C813" s="63">
        <v>1668887</v>
      </c>
      <c r="D813" s="61">
        <v>0</v>
      </c>
      <c r="E813" s="64" t="s">
        <v>701</v>
      </c>
      <c r="F813" s="64" t="str">
        <f t="shared" si="12"/>
        <v>Census Tract 3907 Marion County</v>
      </c>
      <c r="G813" s="61" t="s">
        <v>155</v>
      </c>
      <c r="H813" s="61" t="s">
        <v>464</v>
      </c>
      <c r="I813" s="61">
        <v>917</v>
      </c>
      <c r="J813" s="61">
        <v>118</v>
      </c>
      <c r="K813" s="64">
        <v>16.7</v>
      </c>
      <c r="L813" s="61">
        <v>2828428.0703125</v>
      </c>
      <c r="M813" s="61">
        <v>6970.5700960820996</v>
      </c>
    </row>
    <row r="814" spans="1:13">
      <c r="A814" s="61">
        <v>44485</v>
      </c>
      <c r="B814" s="61">
        <v>18097390800</v>
      </c>
      <c r="C814" s="63">
        <v>28362236</v>
      </c>
      <c r="D814" s="61">
        <v>9307</v>
      </c>
      <c r="E814" s="64" t="s">
        <v>702</v>
      </c>
      <c r="F814" s="64" t="str">
        <f t="shared" si="12"/>
        <v>Census Tract 3908 Marion County</v>
      </c>
      <c r="G814" s="61" t="s">
        <v>155</v>
      </c>
      <c r="H814" s="61" t="s">
        <v>464</v>
      </c>
      <c r="I814" s="61">
        <v>1297</v>
      </c>
      <c r="J814" s="61">
        <v>109</v>
      </c>
      <c r="K814" s="64">
        <v>1.9</v>
      </c>
      <c r="L814" s="61">
        <v>47993550.9375</v>
      </c>
      <c r="M814" s="61">
        <v>33270.508561887596</v>
      </c>
    </row>
    <row r="815" spans="1:13">
      <c r="A815" s="61">
        <v>44486</v>
      </c>
      <c r="B815" s="61">
        <v>18097390900</v>
      </c>
      <c r="C815" s="63">
        <v>1490208</v>
      </c>
      <c r="D815" s="61">
        <v>0</v>
      </c>
      <c r="E815" s="64" t="s">
        <v>703</v>
      </c>
      <c r="F815" s="64" t="str">
        <f t="shared" si="12"/>
        <v>Census Tract 3909 Marion County</v>
      </c>
      <c r="G815" s="61" t="s">
        <v>155</v>
      </c>
      <c r="H815" s="61" t="s">
        <v>464</v>
      </c>
      <c r="I815" s="61">
        <v>1351</v>
      </c>
      <c r="J815" s="61">
        <v>142</v>
      </c>
      <c r="K815" s="64">
        <v>15.2</v>
      </c>
      <c r="L815" s="61">
        <v>2526987.2265625</v>
      </c>
      <c r="M815" s="61">
        <v>6330.9922013291698</v>
      </c>
    </row>
    <row r="816" spans="1:13">
      <c r="A816" s="61">
        <v>44487</v>
      </c>
      <c r="B816" s="61">
        <v>18097391000</v>
      </c>
      <c r="C816" s="63">
        <v>6238106</v>
      </c>
      <c r="D816" s="61">
        <v>236519</v>
      </c>
      <c r="E816" s="64" t="s">
        <v>704</v>
      </c>
      <c r="F816" s="64" t="str">
        <f t="shared" si="12"/>
        <v>Census Tract 3910 Marion County</v>
      </c>
      <c r="G816" s="61" t="s">
        <v>155</v>
      </c>
      <c r="H816" s="61" t="s">
        <v>464</v>
      </c>
      <c r="I816" s="61">
        <v>3290</v>
      </c>
      <c r="J816" s="61">
        <v>225</v>
      </c>
      <c r="K816" s="64">
        <v>13.1</v>
      </c>
      <c r="L816" s="61">
        <v>10972818.7578125</v>
      </c>
      <c r="M816" s="61">
        <v>17670.849860759299</v>
      </c>
    </row>
    <row r="817" spans="1:13">
      <c r="A817" s="61">
        <v>43913</v>
      </c>
      <c r="B817" s="62">
        <v>18003000400</v>
      </c>
      <c r="C817" s="63">
        <v>3130804</v>
      </c>
      <c r="D817" s="61">
        <v>20033</v>
      </c>
      <c r="E817" s="64" t="s">
        <v>705</v>
      </c>
      <c r="F817" s="64" t="str">
        <f t="shared" si="12"/>
        <v>Census Tract 4 Allen County</v>
      </c>
      <c r="G817" s="61" t="s">
        <v>155</v>
      </c>
      <c r="H817" s="61" t="s">
        <v>156</v>
      </c>
      <c r="I817" s="61">
        <v>1244</v>
      </c>
      <c r="J817" s="61">
        <v>111</v>
      </c>
      <c r="K817" s="64">
        <v>8.6999999999999993</v>
      </c>
      <c r="L817" s="61">
        <v>5551353.984375</v>
      </c>
      <c r="M817" s="61">
        <v>13641.581337079901</v>
      </c>
    </row>
    <row r="818" spans="1:13">
      <c r="A818" s="61">
        <v>44023</v>
      </c>
      <c r="B818" s="62">
        <v>18035000400</v>
      </c>
      <c r="C818" s="63">
        <v>1147747</v>
      </c>
      <c r="D818" s="61">
        <v>0</v>
      </c>
      <c r="E818" s="64" t="s">
        <v>705</v>
      </c>
      <c r="F818" s="64" t="str">
        <f t="shared" si="12"/>
        <v>Census Tract 4 Delaware County</v>
      </c>
      <c r="G818" s="61" t="s">
        <v>155</v>
      </c>
      <c r="H818" s="61" t="s">
        <v>164</v>
      </c>
      <c r="I818" s="61">
        <v>617</v>
      </c>
      <c r="J818" s="61">
        <v>97</v>
      </c>
      <c r="K818" s="64">
        <v>19.600000000000001</v>
      </c>
      <c r="L818" s="61">
        <v>1968631.69921875</v>
      </c>
      <c r="M818" s="61">
        <v>6116.7026841095003</v>
      </c>
    </row>
    <row r="819" spans="1:13">
      <c r="A819" s="61">
        <v>57440</v>
      </c>
      <c r="B819" s="61">
        <v>18039000400</v>
      </c>
      <c r="C819" s="61">
        <v>27326462</v>
      </c>
      <c r="D819" s="61">
        <v>862544</v>
      </c>
      <c r="E819" s="64" t="s">
        <v>705</v>
      </c>
      <c r="F819" s="64" t="str">
        <f t="shared" si="12"/>
        <v>Census Tract 4 Elkhart County</v>
      </c>
      <c r="G819" s="61" t="s">
        <v>155</v>
      </c>
      <c r="H819" s="61" t="s">
        <v>157</v>
      </c>
      <c r="I819" s="61">
        <v>1749</v>
      </c>
      <c r="J819" s="61">
        <v>111</v>
      </c>
      <c r="K819" s="64">
        <v>1.9</v>
      </c>
      <c r="L819" s="61">
        <v>50368960.2265625</v>
      </c>
      <c r="M819" s="61">
        <v>28023.925221790101</v>
      </c>
    </row>
    <row r="820" spans="1:13">
      <c r="A820" s="61">
        <v>44072</v>
      </c>
      <c r="B820" s="62">
        <v>18053000400</v>
      </c>
      <c r="C820" s="63">
        <v>10078777</v>
      </c>
      <c r="D820" s="61">
        <v>74884</v>
      </c>
      <c r="E820" s="64" t="s">
        <v>705</v>
      </c>
      <c r="F820" s="64" t="str">
        <f t="shared" si="12"/>
        <v>Census Tract 4 Grant County</v>
      </c>
      <c r="G820" s="61" t="s">
        <v>155</v>
      </c>
      <c r="H820" s="61" t="s">
        <v>158</v>
      </c>
      <c r="I820" s="61">
        <v>1635</v>
      </c>
      <c r="J820" s="61">
        <v>168</v>
      </c>
      <c r="K820" s="64">
        <v>14.6</v>
      </c>
      <c r="L820" s="61">
        <v>17614557.8359375</v>
      </c>
      <c r="M820" s="61">
        <v>17575.006402091502</v>
      </c>
    </row>
    <row r="821" spans="1:13">
      <c r="A821" s="61">
        <v>44171</v>
      </c>
      <c r="B821" s="62">
        <v>18067000400</v>
      </c>
      <c r="C821" s="63">
        <v>2541563</v>
      </c>
      <c r="D821" s="61">
        <v>0</v>
      </c>
      <c r="E821" s="64" t="s">
        <v>705</v>
      </c>
      <c r="F821" s="64" t="str">
        <f t="shared" si="12"/>
        <v>Census Tract 4 Howard County</v>
      </c>
      <c r="G821" s="61" t="s">
        <v>155</v>
      </c>
      <c r="H821" s="61" t="s">
        <v>165</v>
      </c>
      <c r="I821" s="61">
        <v>1375</v>
      </c>
      <c r="J821" s="61">
        <v>127</v>
      </c>
      <c r="K821" s="64">
        <v>7.1</v>
      </c>
      <c r="L821" s="61">
        <v>4401116.32421875</v>
      </c>
      <c r="M821" s="61">
        <v>10521.4244087962</v>
      </c>
    </row>
    <row r="822" spans="1:13">
      <c r="A822" s="61">
        <v>44228</v>
      </c>
      <c r="B822" s="62">
        <v>18095000400</v>
      </c>
      <c r="C822" s="63">
        <v>1232504</v>
      </c>
      <c r="D822" s="61">
        <v>0</v>
      </c>
      <c r="E822" s="64" t="s">
        <v>705</v>
      </c>
      <c r="F822" s="64" t="str">
        <f t="shared" si="12"/>
        <v>Census Tract 4 Madison County</v>
      </c>
      <c r="G822" s="61" t="s">
        <v>155</v>
      </c>
      <c r="H822" s="61" t="s">
        <v>166</v>
      </c>
      <c r="I822" s="61">
        <v>896</v>
      </c>
      <c r="J822" s="61">
        <v>106</v>
      </c>
      <c r="K822" s="64">
        <v>17.100000000000001</v>
      </c>
      <c r="L822" s="61">
        <v>2109233.94921875</v>
      </c>
      <c r="M822" s="61">
        <v>6680.7354696512502</v>
      </c>
    </row>
    <row r="823" spans="1:13">
      <c r="A823" s="61">
        <v>57702</v>
      </c>
      <c r="B823" s="61">
        <v>18141000400</v>
      </c>
      <c r="C823" s="61">
        <v>1154676</v>
      </c>
      <c r="D823" s="61">
        <v>0</v>
      </c>
      <c r="E823" s="64" t="s">
        <v>705</v>
      </c>
      <c r="F823" s="64" t="str">
        <f t="shared" si="12"/>
        <v>Census Tract 4 St. Joseph County</v>
      </c>
      <c r="G823" s="61" t="s">
        <v>155</v>
      </c>
      <c r="H823" s="61" t="s">
        <v>160</v>
      </c>
      <c r="I823" s="61">
        <v>838</v>
      </c>
      <c r="J823" s="61">
        <v>81</v>
      </c>
      <c r="K823" s="64">
        <v>15.6</v>
      </c>
      <c r="L823" s="61">
        <v>2072320.8984375</v>
      </c>
      <c r="M823" s="61">
        <v>6665.04945854364</v>
      </c>
    </row>
    <row r="824" spans="1:13">
      <c r="A824" s="61">
        <v>44557</v>
      </c>
      <c r="B824" s="61">
        <v>18157000400</v>
      </c>
      <c r="C824" s="61">
        <v>1703041</v>
      </c>
      <c r="D824" s="61">
        <v>28384</v>
      </c>
      <c r="E824" s="64" t="s">
        <v>705</v>
      </c>
      <c r="F824" s="64" t="str">
        <f t="shared" si="12"/>
        <v>Census Tract 4 Tippecanoe County</v>
      </c>
      <c r="G824" s="61" t="s">
        <v>155</v>
      </c>
      <c r="H824" s="61" t="s">
        <v>161</v>
      </c>
      <c r="I824" s="61">
        <v>2104</v>
      </c>
      <c r="J824" s="61">
        <v>185</v>
      </c>
      <c r="K824" s="64">
        <v>29.8</v>
      </c>
      <c r="L824" s="61">
        <v>2991081.80859375</v>
      </c>
      <c r="M824" s="61">
        <v>8657.4893054466102</v>
      </c>
    </row>
    <row r="825" spans="1:13">
      <c r="A825" s="61">
        <v>39150</v>
      </c>
      <c r="B825" s="62">
        <v>18163000400</v>
      </c>
      <c r="C825" s="63">
        <v>1275396</v>
      </c>
      <c r="D825" s="61">
        <v>0</v>
      </c>
      <c r="E825" s="64" t="s">
        <v>705</v>
      </c>
      <c r="F825" s="64" t="str">
        <f t="shared" si="12"/>
        <v>Census Tract 4 Vanderburgh County</v>
      </c>
      <c r="G825" s="61" t="s">
        <v>155</v>
      </c>
      <c r="H825" s="61" t="s">
        <v>162</v>
      </c>
      <c r="I825" s="61">
        <v>1045</v>
      </c>
      <c r="J825" s="61">
        <v>70</v>
      </c>
      <c r="K825" s="64">
        <v>2.5</v>
      </c>
      <c r="L825" s="61">
        <v>2055788.640625</v>
      </c>
      <c r="M825" s="61">
        <v>6101.4214644110398</v>
      </c>
    </row>
    <row r="826" spans="1:13">
      <c r="A826" s="61">
        <v>44603</v>
      </c>
      <c r="B826" s="61">
        <v>18167000400</v>
      </c>
      <c r="C826" s="61">
        <v>1813282</v>
      </c>
      <c r="D826" s="61">
        <v>0</v>
      </c>
      <c r="E826" s="64" t="s">
        <v>705</v>
      </c>
      <c r="F826" s="64" t="str">
        <f t="shared" si="12"/>
        <v>Census Tract 4 Vigo County</v>
      </c>
      <c r="G826" s="61" t="s">
        <v>155</v>
      </c>
      <c r="H826" s="61" t="s">
        <v>167</v>
      </c>
      <c r="I826" s="61">
        <v>1058</v>
      </c>
      <c r="J826" s="61">
        <v>110</v>
      </c>
      <c r="K826" s="64">
        <v>23.3</v>
      </c>
      <c r="L826" s="61">
        <v>3047778.76953125</v>
      </c>
      <c r="M826" s="61">
        <v>8880.2906441152008</v>
      </c>
    </row>
    <row r="827" spans="1:13">
      <c r="A827" s="61">
        <v>44637</v>
      </c>
      <c r="B827" s="61">
        <v>18177000400</v>
      </c>
      <c r="C827" s="61">
        <v>15547825</v>
      </c>
      <c r="D827" s="61">
        <v>731181</v>
      </c>
      <c r="E827" s="64" t="s">
        <v>705</v>
      </c>
      <c r="F827" s="64" t="str">
        <f t="shared" si="12"/>
        <v>Census Tract 4 Wayne County</v>
      </c>
      <c r="G827" s="61" t="s">
        <v>155</v>
      </c>
      <c r="H827" s="61" t="s">
        <v>168</v>
      </c>
      <c r="I827" s="61">
        <v>1515</v>
      </c>
      <c r="J827" s="61">
        <v>117</v>
      </c>
      <c r="K827" s="64">
        <v>2.5</v>
      </c>
      <c r="L827" s="61">
        <v>27661684.847656298</v>
      </c>
      <c r="M827" s="61">
        <v>25622.439373872599</v>
      </c>
    </row>
    <row r="828" spans="1:13">
      <c r="A828" s="61">
        <v>39070</v>
      </c>
      <c r="B828" s="62">
        <v>18105000401</v>
      </c>
      <c r="C828" s="63">
        <v>3469266</v>
      </c>
      <c r="D828" s="61">
        <v>0</v>
      </c>
      <c r="E828" s="64" t="s">
        <v>706</v>
      </c>
      <c r="F828" s="64" t="str">
        <f t="shared" si="12"/>
        <v>Census Tract 4.01 Monroe County</v>
      </c>
      <c r="G828" s="61" t="s">
        <v>155</v>
      </c>
      <c r="H828" s="61" t="s">
        <v>159</v>
      </c>
      <c r="I828" s="61">
        <v>2145</v>
      </c>
      <c r="J828" s="61">
        <v>172</v>
      </c>
      <c r="K828" s="64">
        <v>8.6999999999999993</v>
      </c>
      <c r="L828" s="61">
        <v>5778091.5859375</v>
      </c>
      <c r="M828" s="61">
        <v>13340.200799665499</v>
      </c>
    </row>
    <row r="829" spans="1:13">
      <c r="A829" s="61">
        <v>39071</v>
      </c>
      <c r="B829" s="62">
        <v>18105000402</v>
      </c>
      <c r="C829" s="63">
        <v>5285864</v>
      </c>
      <c r="D829" s="61">
        <v>13178</v>
      </c>
      <c r="E829" s="64" t="s">
        <v>707</v>
      </c>
      <c r="F829" s="64" t="str">
        <f t="shared" si="12"/>
        <v>Census Tract 4.02 Monroe County</v>
      </c>
      <c r="G829" s="61" t="s">
        <v>155</v>
      </c>
      <c r="H829" s="61" t="s">
        <v>159</v>
      </c>
      <c r="I829" s="61">
        <v>2528</v>
      </c>
      <c r="J829" s="61">
        <v>155</v>
      </c>
      <c r="K829" s="64">
        <v>7.4</v>
      </c>
      <c r="L829" s="61">
        <v>8822375.50390625</v>
      </c>
      <c r="M829" s="61">
        <v>11455.4904159909</v>
      </c>
    </row>
    <row r="830" spans="1:13">
      <c r="A830" s="61">
        <v>43944</v>
      </c>
      <c r="B830" s="62">
        <v>18003004000</v>
      </c>
      <c r="C830" s="63">
        <v>2268322</v>
      </c>
      <c r="D830" s="61">
        <v>0</v>
      </c>
      <c r="E830" s="64" t="s">
        <v>708</v>
      </c>
      <c r="F830" s="64" t="str">
        <f t="shared" si="12"/>
        <v>Census Tract 40 Allen County</v>
      </c>
      <c r="G830" s="61" t="s">
        <v>155</v>
      </c>
      <c r="H830" s="61" t="s">
        <v>156</v>
      </c>
      <c r="I830" s="61">
        <v>1157</v>
      </c>
      <c r="J830" s="61">
        <v>117</v>
      </c>
      <c r="K830" s="64">
        <v>9.9</v>
      </c>
      <c r="L830" s="61">
        <v>3990920.28515625</v>
      </c>
      <c r="M830" s="61">
        <v>7995.2187562484896</v>
      </c>
    </row>
    <row r="831" spans="1:13">
      <c r="A831" s="61">
        <v>44010</v>
      </c>
      <c r="B831" s="62">
        <v>18021040100</v>
      </c>
      <c r="C831" s="63">
        <v>16853752</v>
      </c>
      <c r="D831" s="61">
        <v>146032</v>
      </c>
      <c r="E831" s="64" t="s">
        <v>709</v>
      </c>
      <c r="F831" s="64" t="str">
        <f t="shared" si="12"/>
        <v>Census Tract 401 Clay County</v>
      </c>
      <c r="G831" s="61" t="s">
        <v>155</v>
      </c>
      <c r="H831" s="61" t="s">
        <v>710</v>
      </c>
      <c r="I831" s="61">
        <v>2040</v>
      </c>
      <c r="J831" s="61">
        <v>179</v>
      </c>
      <c r="K831" s="64">
        <v>4.8</v>
      </c>
      <c r="L831" s="61">
        <v>28609917.4296875</v>
      </c>
      <c r="M831" s="61">
        <v>23805.8828454379</v>
      </c>
    </row>
    <row r="832" spans="1:13">
      <c r="A832" s="61">
        <v>57557</v>
      </c>
      <c r="B832" s="61">
        <v>18089040100</v>
      </c>
      <c r="C832" s="61">
        <v>3938769</v>
      </c>
      <c r="D832" s="61">
        <v>3701344</v>
      </c>
      <c r="E832" s="64" t="s">
        <v>709</v>
      </c>
      <c r="F832" s="64" t="str">
        <f t="shared" si="12"/>
        <v>Census Tract 401 Lake County</v>
      </c>
      <c r="G832" s="61" t="s">
        <v>155</v>
      </c>
      <c r="H832" s="61" t="s">
        <v>186</v>
      </c>
      <c r="I832" s="61">
        <v>512</v>
      </c>
      <c r="J832" s="61">
        <v>53</v>
      </c>
      <c r="K832" s="64">
        <v>6.1</v>
      </c>
      <c r="L832" s="61">
        <v>7064619.24609375</v>
      </c>
      <c r="M832" s="61">
        <v>19782.097736884502</v>
      </c>
    </row>
    <row r="833" spans="1:13">
      <c r="A833" s="61">
        <v>57616</v>
      </c>
      <c r="B833" s="61">
        <v>18091040100</v>
      </c>
      <c r="C833" s="61">
        <v>7506551</v>
      </c>
      <c r="D833" s="61">
        <v>1958914</v>
      </c>
      <c r="E833" s="64" t="s">
        <v>709</v>
      </c>
      <c r="F833" s="64" t="str">
        <f t="shared" si="12"/>
        <v>Census Tract 401 LaPorte County</v>
      </c>
      <c r="G833" s="61" t="s">
        <v>155</v>
      </c>
      <c r="H833" s="61" t="s">
        <v>711</v>
      </c>
      <c r="I833" s="61">
        <v>692</v>
      </c>
      <c r="J833" s="61">
        <v>62</v>
      </c>
      <c r="K833" s="64">
        <v>15.5</v>
      </c>
      <c r="L833" s="61">
        <v>13526310.9101563</v>
      </c>
      <c r="M833" s="61">
        <v>18951.651511417102</v>
      </c>
    </row>
    <row r="834" spans="1:13">
      <c r="A834" s="61">
        <v>39115</v>
      </c>
      <c r="B834" s="62">
        <v>18129040100</v>
      </c>
      <c r="C834" s="63">
        <v>254122257</v>
      </c>
      <c r="D834" s="61">
        <v>2220859</v>
      </c>
      <c r="E834" s="64" t="s">
        <v>709</v>
      </c>
      <c r="F834" s="64" t="str">
        <f t="shared" ref="F834:F897" si="13">E834&amp;" "&amp;H834</f>
        <v>Census Tract 401 Posey County</v>
      </c>
      <c r="G834" s="61" t="s">
        <v>155</v>
      </c>
      <c r="H834" s="61" t="s">
        <v>712</v>
      </c>
      <c r="I834" s="61">
        <v>2244</v>
      </c>
      <c r="J834" s="61">
        <v>121</v>
      </c>
      <c r="K834" s="64">
        <v>3.6</v>
      </c>
      <c r="L834" s="61">
        <v>412987148.88671899</v>
      </c>
      <c r="M834" s="61">
        <v>117623.287802463</v>
      </c>
    </row>
    <row r="835" spans="1:13">
      <c r="A835" s="61">
        <v>44653</v>
      </c>
      <c r="B835" s="61">
        <v>18179040100</v>
      </c>
      <c r="C835" s="61">
        <v>121680365</v>
      </c>
      <c r="D835" s="61">
        <v>382534</v>
      </c>
      <c r="E835" s="64" t="s">
        <v>709</v>
      </c>
      <c r="F835" s="64" t="str">
        <f t="shared" si="13"/>
        <v>Census Tract 401 Wells County</v>
      </c>
      <c r="G835" s="61" t="s">
        <v>155</v>
      </c>
      <c r="H835" s="61" t="s">
        <v>713</v>
      </c>
      <c r="I835" s="61">
        <v>2290</v>
      </c>
      <c r="J835" s="61">
        <v>133</v>
      </c>
      <c r="K835" s="64">
        <v>2.5</v>
      </c>
      <c r="L835" s="61">
        <v>213690608.25781301</v>
      </c>
      <c r="M835" s="61">
        <v>58994.302752615396</v>
      </c>
    </row>
    <row r="836" spans="1:13">
      <c r="A836" s="61">
        <v>44011</v>
      </c>
      <c r="B836" s="62">
        <v>18021040200</v>
      </c>
      <c r="C836" s="63">
        <v>19818126</v>
      </c>
      <c r="D836" s="61">
        <v>135048</v>
      </c>
      <c r="E836" s="64" t="s">
        <v>714</v>
      </c>
      <c r="F836" s="64" t="str">
        <f t="shared" si="13"/>
        <v>Census Tract 402 Clay County</v>
      </c>
      <c r="G836" s="61" t="s">
        <v>155</v>
      </c>
      <c r="H836" s="61" t="s">
        <v>710</v>
      </c>
      <c r="I836" s="61">
        <v>2497</v>
      </c>
      <c r="J836" s="61">
        <v>165</v>
      </c>
      <c r="K836" s="64">
        <v>4.8</v>
      </c>
      <c r="L836" s="61">
        <v>33581262.890625</v>
      </c>
      <c r="M836" s="61">
        <v>24806.243644339698</v>
      </c>
    </row>
    <row r="837" spans="1:13">
      <c r="A837" s="61">
        <v>57558</v>
      </c>
      <c r="B837" s="61">
        <v>18089040200</v>
      </c>
      <c r="C837" s="61">
        <v>720746</v>
      </c>
      <c r="D837" s="61">
        <v>0</v>
      </c>
      <c r="E837" s="64" t="s">
        <v>714</v>
      </c>
      <c r="F837" s="64" t="str">
        <f t="shared" si="13"/>
        <v>Census Tract 402 Lake County</v>
      </c>
      <c r="G837" s="61" t="s">
        <v>155</v>
      </c>
      <c r="H837" s="61" t="s">
        <v>186</v>
      </c>
      <c r="I837" s="61">
        <v>1228</v>
      </c>
      <c r="J837" s="61">
        <v>128</v>
      </c>
      <c r="K837" s="64">
        <v>14</v>
      </c>
      <c r="L837" s="61">
        <v>1293093.15625</v>
      </c>
      <c r="M837" s="61">
        <v>5396.0639661045298</v>
      </c>
    </row>
    <row r="838" spans="1:13">
      <c r="A838" s="61">
        <v>39116</v>
      </c>
      <c r="B838" s="62">
        <v>18129040200</v>
      </c>
      <c r="C838" s="63">
        <v>210687097</v>
      </c>
      <c r="D838" s="61">
        <v>4476531</v>
      </c>
      <c r="E838" s="64" t="s">
        <v>714</v>
      </c>
      <c r="F838" s="64" t="str">
        <f t="shared" si="13"/>
        <v>Census Tract 402 Posey County</v>
      </c>
      <c r="G838" s="61" t="s">
        <v>155</v>
      </c>
      <c r="H838" s="61" t="s">
        <v>712</v>
      </c>
      <c r="I838" s="61">
        <v>936</v>
      </c>
      <c r="J838" s="61">
        <v>79</v>
      </c>
      <c r="K838" s="64">
        <v>3.4</v>
      </c>
      <c r="L838" s="61">
        <v>341311330.96484399</v>
      </c>
      <c r="M838" s="61">
        <v>140661.56469412</v>
      </c>
    </row>
    <row r="839" spans="1:13">
      <c r="A839" s="61">
        <v>44654</v>
      </c>
      <c r="B839" s="61">
        <v>18179040200</v>
      </c>
      <c r="C839" s="61">
        <v>182802227</v>
      </c>
      <c r="D839" s="61">
        <v>1495477</v>
      </c>
      <c r="E839" s="64" t="s">
        <v>714</v>
      </c>
      <c r="F839" s="64" t="str">
        <f t="shared" si="13"/>
        <v>Census Tract 402 Wells County</v>
      </c>
      <c r="G839" s="61" t="s">
        <v>155</v>
      </c>
      <c r="H839" s="61" t="s">
        <v>713</v>
      </c>
      <c r="I839" s="61">
        <v>1400</v>
      </c>
      <c r="J839" s="61">
        <v>88</v>
      </c>
      <c r="K839" s="64">
        <v>3.9</v>
      </c>
      <c r="L839" s="61">
        <v>322218329.39453101</v>
      </c>
      <c r="M839" s="61">
        <v>76467.447810953599</v>
      </c>
    </row>
    <row r="840" spans="1:13">
      <c r="A840" s="61">
        <v>44012</v>
      </c>
      <c r="B840" s="62">
        <v>18021040300</v>
      </c>
      <c r="C840" s="63">
        <v>130287723</v>
      </c>
      <c r="D840" s="61">
        <v>1531962</v>
      </c>
      <c r="E840" s="64" t="s">
        <v>715</v>
      </c>
      <c r="F840" s="64" t="str">
        <f t="shared" si="13"/>
        <v>Census Tract 403 Clay County</v>
      </c>
      <c r="G840" s="61" t="s">
        <v>155</v>
      </c>
      <c r="H840" s="61" t="s">
        <v>710</v>
      </c>
      <c r="I840" s="61">
        <v>1288</v>
      </c>
      <c r="J840" s="61">
        <v>108</v>
      </c>
      <c r="K840" s="64">
        <v>1.3</v>
      </c>
      <c r="L840" s="61">
        <v>221899979.04296899</v>
      </c>
      <c r="M840" s="61">
        <v>78804.992940745098</v>
      </c>
    </row>
    <row r="841" spans="1:13">
      <c r="A841" s="61">
        <v>57559</v>
      </c>
      <c r="B841" s="61">
        <v>18089040300</v>
      </c>
      <c r="C841" s="61">
        <v>7302705</v>
      </c>
      <c r="D841" s="61">
        <v>60315</v>
      </c>
      <c r="E841" s="64" t="s">
        <v>715</v>
      </c>
      <c r="F841" s="64" t="str">
        <f t="shared" si="13"/>
        <v>Census Tract 403 Lake County</v>
      </c>
      <c r="G841" s="61" t="s">
        <v>155</v>
      </c>
      <c r="H841" s="61" t="s">
        <v>186</v>
      </c>
      <c r="I841" s="61">
        <v>3053</v>
      </c>
      <c r="J841" s="61">
        <v>139</v>
      </c>
      <c r="K841" s="64">
        <v>5.6</v>
      </c>
      <c r="L841" s="61">
        <v>13157400.453125</v>
      </c>
      <c r="M841" s="61">
        <v>20466.898721024601</v>
      </c>
    </row>
    <row r="842" spans="1:13">
      <c r="A842" s="61">
        <v>57617</v>
      </c>
      <c r="B842" s="61">
        <v>18091040300</v>
      </c>
      <c r="C842" s="61">
        <v>1809847</v>
      </c>
      <c r="D842" s="61">
        <v>0</v>
      </c>
      <c r="E842" s="64" t="s">
        <v>715</v>
      </c>
      <c r="F842" s="64" t="str">
        <f t="shared" si="13"/>
        <v>Census Tract 403 LaPorte County</v>
      </c>
      <c r="G842" s="61" t="s">
        <v>155</v>
      </c>
      <c r="H842" s="61" t="s">
        <v>711</v>
      </c>
      <c r="I842" s="61">
        <v>861</v>
      </c>
      <c r="J842" s="61">
        <v>142</v>
      </c>
      <c r="K842" s="64">
        <v>17.5</v>
      </c>
      <c r="L842" s="61">
        <v>3249731.99609375</v>
      </c>
      <c r="M842" s="61">
        <v>9209.8482094441497</v>
      </c>
    </row>
    <row r="843" spans="1:13">
      <c r="A843" s="61">
        <v>39117</v>
      </c>
      <c r="B843" s="62">
        <v>18129040300</v>
      </c>
      <c r="C843" s="63">
        <v>110669253</v>
      </c>
      <c r="D843" s="61">
        <v>54930</v>
      </c>
      <c r="E843" s="64" t="s">
        <v>715</v>
      </c>
      <c r="F843" s="64" t="str">
        <f t="shared" si="13"/>
        <v>Census Tract 403 Posey County</v>
      </c>
      <c r="G843" s="61" t="s">
        <v>155</v>
      </c>
      <c r="H843" s="61" t="s">
        <v>712</v>
      </c>
      <c r="I843" s="61">
        <v>919</v>
      </c>
      <c r="J843" s="61">
        <v>78</v>
      </c>
      <c r="K843" s="64">
        <v>1.3</v>
      </c>
      <c r="L843" s="61">
        <v>178887583.69921899</v>
      </c>
      <c r="M843" s="61">
        <v>61515.143233424998</v>
      </c>
    </row>
    <row r="844" spans="1:13">
      <c r="A844" s="61">
        <v>44655</v>
      </c>
      <c r="B844" s="61">
        <v>18179040300</v>
      </c>
      <c r="C844" s="61">
        <v>208522932</v>
      </c>
      <c r="D844" s="61">
        <v>1298994</v>
      </c>
      <c r="E844" s="64" t="s">
        <v>715</v>
      </c>
      <c r="F844" s="64" t="str">
        <f t="shared" si="13"/>
        <v>Census Tract 403 Wells County</v>
      </c>
      <c r="G844" s="61" t="s">
        <v>155</v>
      </c>
      <c r="H844" s="61" t="s">
        <v>713</v>
      </c>
      <c r="I844" s="61">
        <v>1495</v>
      </c>
      <c r="J844" s="61">
        <v>72</v>
      </c>
      <c r="K844" s="64">
        <v>1.9</v>
      </c>
      <c r="L844" s="61">
        <v>365883702.16406298</v>
      </c>
      <c r="M844" s="61">
        <v>121833.186774081</v>
      </c>
    </row>
    <row r="845" spans="1:13">
      <c r="A845" s="61">
        <v>44013</v>
      </c>
      <c r="B845" s="62">
        <v>18021040400</v>
      </c>
      <c r="C845" s="63">
        <v>119961701</v>
      </c>
      <c r="D845" s="61">
        <v>1614405</v>
      </c>
      <c r="E845" s="64" t="s">
        <v>716</v>
      </c>
      <c r="F845" s="64" t="str">
        <f t="shared" si="13"/>
        <v>Census Tract 404 Clay County</v>
      </c>
      <c r="G845" s="61" t="s">
        <v>155</v>
      </c>
      <c r="H845" s="61" t="s">
        <v>710</v>
      </c>
      <c r="I845" s="61">
        <v>1758</v>
      </c>
      <c r="J845" s="61">
        <v>157</v>
      </c>
      <c r="K845" s="64">
        <v>1.4</v>
      </c>
      <c r="L845" s="61">
        <v>204564253.28515601</v>
      </c>
      <c r="M845" s="61">
        <v>82281.723727592995</v>
      </c>
    </row>
    <row r="846" spans="1:13">
      <c r="A846" s="61">
        <v>57618</v>
      </c>
      <c r="B846" s="61">
        <v>18091040400</v>
      </c>
      <c r="C846" s="61">
        <v>2863259</v>
      </c>
      <c r="D846" s="61">
        <v>0</v>
      </c>
      <c r="E846" s="64" t="s">
        <v>716</v>
      </c>
      <c r="F846" s="64" t="str">
        <f t="shared" si="13"/>
        <v>Census Tract 404 LaPorte County</v>
      </c>
      <c r="G846" s="61" t="s">
        <v>155</v>
      </c>
      <c r="H846" s="61" t="s">
        <v>711</v>
      </c>
      <c r="I846" s="61">
        <v>1219</v>
      </c>
      <c r="J846" s="61">
        <v>97</v>
      </c>
      <c r="K846" s="64">
        <v>3.9</v>
      </c>
      <c r="L846" s="61">
        <v>5138637.00390625</v>
      </c>
      <c r="M846" s="61">
        <v>9099.2697029987794</v>
      </c>
    </row>
    <row r="847" spans="1:13">
      <c r="A847" s="61">
        <v>39118</v>
      </c>
      <c r="B847" s="62">
        <v>18129040400</v>
      </c>
      <c r="C847" s="63">
        <v>140538565</v>
      </c>
      <c r="D847" s="61">
        <v>1560641</v>
      </c>
      <c r="E847" s="64" t="s">
        <v>716</v>
      </c>
      <c r="F847" s="64" t="str">
        <f t="shared" si="13"/>
        <v>Census Tract 404 Posey County</v>
      </c>
      <c r="G847" s="61" t="s">
        <v>155</v>
      </c>
      <c r="H847" s="61" t="s">
        <v>712</v>
      </c>
      <c r="I847" s="61">
        <v>2109</v>
      </c>
      <c r="J847" s="61">
        <v>129</v>
      </c>
      <c r="K847" s="64">
        <v>1.7</v>
      </c>
      <c r="L847" s="61">
        <v>227657124.23046899</v>
      </c>
      <c r="M847" s="61">
        <v>62583.820354937103</v>
      </c>
    </row>
    <row r="848" spans="1:13">
      <c r="A848" s="61">
        <v>44656</v>
      </c>
      <c r="B848" s="61">
        <v>18179040400</v>
      </c>
      <c r="C848" s="61">
        <v>20861544</v>
      </c>
      <c r="D848" s="61">
        <v>474222</v>
      </c>
      <c r="E848" s="64" t="s">
        <v>716</v>
      </c>
      <c r="F848" s="64" t="str">
        <f t="shared" si="13"/>
        <v>Census Tract 404 Wells County</v>
      </c>
      <c r="G848" s="61" t="s">
        <v>155</v>
      </c>
      <c r="H848" s="61" t="s">
        <v>713</v>
      </c>
      <c r="I848" s="61">
        <v>1626</v>
      </c>
      <c r="J848" s="61">
        <v>136</v>
      </c>
      <c r="K848" s="64">
        <v>10.5</v>
      </c>
      <c r="L848" s="61">
        <v>37224851.011718802</v>
      </c>
      <c r="M848" s="61">
        <v>27817.138497488599</v>
      </c>
    </row>
    <row r="849" spans="1:13">
      <c r="A849" s="61">
        <v>57560</v>
      </c>
      <c r="B849" s="61">
        <v>18089040401</v>
      </c>
      <c r="C849" s="61">
        <v>4669301</v>
      </c>
      <c r="D849" s="61">
        <v>0</v>
      </c>
      <c r="E849" s="64" t="s">
        <v>717</v>
      </c>
      <c r="F849" s="64" t="str">
        <f t="shared" si="13"/>
        <v>Census Tract 404.01 Lake County</v>
      </c>
      <c r="G849" s="61" t="s">
        <v>155</v>
      </c>
      <c r="H849" s="61" t="s">
        <v>186</v>
      </c>
      <c r="I849" s="61">
        <v>1882</v>
      </c>
      <c r="J849" s="61">
        <v>93</v>
      </c>
      <c r="K849" s="64">
        <v>3.7</v>
      </c>
      <c r="L849" s="61">
        <v>8346282.7421875</v>
      </c>
      <c r="M849" s="61">
        <v>14821.478243977401</v>
      </c>
    </row>
    <row r="850" spans="1:13">
      <c r="A850" s="61">
        <v>57561</v>
      </c>
      <c r="B850" s="61">
        <v>18089040402</v>
      </c>
      <c r="C850" s="61">
        <v>4451135</v>
      </c>
      <c r="D850" s="61">
        <v>180012</v>
      </c>
      <c r="E850" s="64" t="s">
        <v>718</v>
      </c>
      <c r="F850" s="64" t="str">
        <f t="shared" si="13"/>
        <v>Census Tract 404.02 Lake County</v>
      </c>
      <c r="G850" s="61" t="s">
        <v>155</v>
      </c>
      <c r="H850" s="61" t="s">
        <v>186</v>
      </c>
      <c r="I850" s="61">
        <v>1580</v>
      </c>
      <c r="J850" s="61">
        <v>65</v>
      </c>
      <c r="K850" s="64">
        <v>0.4</v>
      </c>
      <c r="L850" s="61">
        <v>8270738.94140625</v>
      </c>
      <c r="M850" s="61">
        <v>12303.1119529885</v>
      </c>
    </row>
    <row r="851" spans="1:13">
      <c r="A851" s="61">
        <v>57562</v>
      </c>
      <c r="B851" s="61">
        <v>18089040403</v>
      </c>
      <c r="C851" s="61">
        <v>3117775</v>
      </c>
      <c r="D851" s="61">
        <v>0</v>
      </c>
      <c r="E851" s="64" t="s">
        <v>719</v>
      </c>
      <c r="F851" s="64" t="str">
        <f t="shared" si="13"/>
        <v>Census Tract 404.03 Lake County</v>
      </c>
      <c r="G851" s="61" t="s">
        <v>155</v>
      </c>
      <c r="H851" s="61" t="s">
        <v>186</v>
      </c>
      <c r="I851" s="61">
        <v>2120</v>
      </c>
      <c r="J851" s="61">
        <v>114</v>
      </c>
      <c r="K851" s="64">
        <v>1.9</v>
      </c>
      <c r="L851" s="61">
        <v>5570472.4765625</v>
      </c>
      <c r="M851" s="61">
        <v>9506.3833741522794</v>
      </c>
    </row>
    <row r="852" spans="1:13">
      <c r="A852" s="61">
        <v>73031</v>
      </c>
      <c r="B852" s="61">
        <v>18021040500</v>
      </c>
      <c r="C852" s="61">
        <v>362348295</v>
      </c>
      <c r="D852" s="61">
        <v>2127894</v>
      </c>
      <c r="E852" s="64" t="s">
        <v>720</v>
      </c>
      <c r="F852" s="64" t="str">
        <f t="shared" si="13"/>
        <v>Census Tract 405 Clay County</v>
      </c>
      <c r="G852" s="61" t="s">
        <v>155</v>
      </c>
      <c r="H852" s="61" t="s">
        <v>710</v>
      </c>
      <c r="I852" s="61">
        <v>1383</v>
      </c>
      <c r="J852" s="61">
        <v>126</v>
      </c>
      <c r="K852" s="64">
        <v>3</v>
      </c>
      <c r="L852" s="61">
        <v>611121848.078125</v>
      </c>
      <c r="M852" s="61">
        <v>115506.859945876</v>
      </c>
    </row>
    <row r="853" spans="1:13">
      <c r="A853" s="61">
        <v>57619</v>
      </c>
      <c r="B853" s="61">
        <v>18091040500</v>
      </c>
      <c r="C853" s="61">
        <v>3190241</v>
      </c>
      <c r="D853" s="61">
        <v>0</v>
      </c>
      <c r="E853" s="64" t="s">
        <v>720</v>
      </c>
      <c r="F853" s="64" t="str">
        <f t="shared" si="13"/>
        <v>Census Tract 405 LaPorte County</v>
      </c>
      <c r="G853" s="61" t="s">
        <v>155</v>
      </c>
      <c r="H853" s="61" t="s">
        <v>711</v>
      </c>
      <c r="I853" s="61">
        <v>1604</v>
      </c>
      <c r="J853" s="61">
        <v>121</v>
      </c>
      <c r="K853" s="64">
        <v>12.9</v>
      </c>
      <c r="L853" s="61">
        <v>5725680.40625</v>
      </c>
      <c r="M853" s="61">
        <v>9656.4359798409205</v>
      </c>
    </row>
    <row r="854" spans="1:13">
      <c r="A854" s="61">
        <v>39119</v>
      </c>
      <c r="B854" s="62">
        <v>18129040500</v>
      </c>
      <c r="C854" s="63">
        <v>332882879</v>
      </c>
      <c r="D854" s="61">
        <v>17312686</v>
      </c>
      <c r="E854" s="64" t="s">
        <v>720</v>
      </c>
      <c r="F854" s="64" t="str">
        <f t="shared" si="13"/>
        <v>Census Tract 405 Posey County</v>
      </c>
      <c r="G854" s="61" t="s">
        <v>155</v>
      </c>
      <c r="H854" s="61" t="s">
        <v>712</v>
      </c>
      <c r="I854" s="61">
        <v>1409</v>
      </c>
      <c r="J854" s="61">
        <v>116</v>
      </c>
      <c r="K854" s="64">
        <v>0</v>
      </c>
      <c r="L854" s="61">
        <v>538887059.21484399</v>
      </c>
      <c r="M854" s="61">
        <v>228648.07514420501</v>
      </c>
    </row>
    <row r="855" spans="1:13">
      <c r="A855" s="61">
        <v>44657</v>
      </c>
      <c r="B855" s="61">
        <v>18179040500</v>
      </c>
      <c r="C855" s="61">
        <v>8984520</v>
      </c>
      <c r="D855" s="61">
        <v>209773</v>
      </c>
      <c r="E855" s="64" t="s">
        <v>720</v>
      </c>
      <c r="F855" s="64" t="str">
        <f t="shared" si="13"/>
        <v>Census Tract 405 Wells County</v>
      </c>
      <c r="G855" s="61" t="s">
        <v>155</v>
      </c>
      <c r="H855" s="61" t="s">
        <v>713</v>
      </c>
      <c r="I855" s="61">
        <v>1135</v>
      </c>
      <c r="J855" s="61">
        <v>91</v>
      </c>
      <c r="K855" s="64">
        <v>4.5</v>
      </c>
      <c r="L855" s="61">
        <v>16026291.5664063</v>
      </c>
      <c r="M855" s="61">
        <v>16365.0152775938</v>
      </c>
    </row>
    <row r="856" spans="1:13">
      <c r="A856" s="61">
        <v>57563</v>
      </c>
      <c r="B856" s="61">
        <v>18089040501</v>
      </c>
      <c r="C856" s="61">
        <v>1939915</v>
      </c>
      <c r="D856" s="61">
        <v>3637</v>
      </c>
      <c r="E856" s="64" t="s">
        <v>721</v>
      </c>
      <c r="F856" s="64" t="str">
        <f t="shared" si="13"/>
        <v>Census Tract 405.01 Lake County</v>
      </c>
      <c r="G856" s="61" t="s">
        <v>155</v>
      </c>
      <c r="H856" s="61" t="s">
        <v>186</v>
      </c>
      <c r="I856" s="61">
        <v>1564</v>
      </c>
      <c r="J856" s="61">
        <v>98</v>
      </c>
      <c r="K856" s="64">
        <v>2.2000000000000002</v>
      </c>
      <c r="L856" s="61">
        <v>3472301.7890625</v>
      </c>
      <c r="M856" s="61">
        <v>7529.0857725462502</v>
      </c>
    </row>
    <row r="857" spans="1:13">
      <c r="A857" s="61">
        <v>57564</v>
      </c>
      <c r="B857" s="61">
        <v>18089040502</v>
      </c>
      <c r="C857" s="61">
        <v>3851179</v>
      </c>
      <c r="D857" s="61">
        <v>46725</v>
      </c>
      <c r="E857" s="64" t="s">
        <v>722</v>
      </c>
      <c r="F857" s="64" t="str">
        <f t="shared" si="13"/>
        <v>Census Tract 405.02 Lake County</v>
      </c>
      <c r="G857" s="61" t="s">
        <v>155</v>
      </c>
      <c r="H857" s="61" t="s">
        <v>186</v>
      </c>
      <c r="I857" s="61">
        <v>1553</v>
      </c>
      <c r="J857" s="61">
        <v>84</v>
      </c>
      <c r="K857" s="64">
        <v>2.8</v>
      </c>
      <c r="L857" s="61">
        <v>6961167.1953125</v>
      </c>
      <c r="M857" s="61">
        <v>10769.773978367901</v>
      </c>
    </row>
    <row r="858" spans="1:13">
      <c r="A858" s="61">
        <v>38945</v>
      </c>
      <c r="B858" s="62">
        <v>18021040600</v>
      </c>
      <c r="C858" s="63">
        <v>276916544</v>
      </c>
      <c r="D858" s="61">
        <v>1486515</v>
      </c>
      <c r="E858" s="64" t="s">
        <v>723</v>
      </c>
      <c r="F858" s="64" t="str">
        <f t="shared" si="13"/>
        <v>Census Tract 406 Clay County</v>
      </c>
      <c r="G858" s="61" t="s">
        <v>155</v>
      </c>
      <c r="H858" s="61" t="s">
        <v>710</v>
      </c>
      <c r="I858" s="61">
        <v>1577</v>
      </c>
      <c r="J858" s="61">
        <v>147</v>
      </c>
      <c r="K858" s="64">
        <v>1.9</v>
      </c>
      <c r="L858" s="61">
        <v>464857695.64453101</v>
      </c>
      <c r="M858" s="61">
        <v>93135.450259395002</v>
      </c>
    </row>
    <row r="859" spans="1:13">
      <c r="A859" s="61">
        <v>57565</v>
      </c>
      <c r="B859" s="61">
        <v>18089040600</v>
      </c>
      <c r="C859" s="61">
        <v>3622017</v>
      </c>
      <c r="D859" s="61">
        <v>36134</v>
      </c>
      <c r="E859" s="64" t="s">
        <v>723</v>
      </c>
      <c r="F859" s="64" t="str">
        <f t="shared" si="13"/>
        <v>Census Tract 406 Lake County</v>
      </c>
      <c r="G859" s="61" t="s">
        <v>155</v>
      </c>
      <c r="H859" s="61" t="s">
        <v>186</v>
      </c>
      <c r="I859" s="61">
        <v>1466</v>
      </c>
      <c r="J859" s="61">
        <v>82</v>
      </c>
      <c r="K859" s="64">
        <v>7.8</v>
      </c>
      <c r="L859" s="61">
        <v>6538715.2890625</v>
      </c>
      <c r="M859" s="61">
        <v>10593.967079612001</v>
      </c>
    </row>
    <row r="860" spans="1:13">
      <c r="A860" s="61">
        <v>57620</v>
      </c>
      <c r="B860" s="61">
        <v>18091040600</v>
      </c>
      <c r="C860" s="61">
        <v>6631290</v>
      </c>
      <c r="D860" s="61">
        <v>0</v>
      </c>
      <c r="E860" s="64" t="s">
        <v>723</v>
      </c>
      <c r="F860" s="64" t="str">
        <f t="shared" si="13"/>
        <v>Census Tract 406 LaPorte County</v>
      </c>
      <c r="G860" s="61" t="s">
        <v>155</v>
      </c>
      <c r="H860" s="61" t="s">
        <v>711</v>
      </c>
      <c r="I860" s="61">
        <v>2185</v>
      </c>
      <c r="J860" s="61">
        <v>124</v>
      </c>
      <c r="K860" s="64">
        <v>17.5</v>
      </c>
      <c r="L860" s="61">
        <v>11903409.1601563</v>
      </c>
      <c r="M860" s="61">
        <v>14766.5390414961</v>
      </c>
    </row>
    <row r="861" spans="1:13">
      <c r="A861" s="61">
        <v>39120</v>
      </c>
      <c r="B861" s="62">
        <v>18129040600</v>
      </c>
      <c r="C861" s="63">
        <v>4731469</v>
      </c>
      <c r="D861" s="61">
        <v>111675</v>
      </c>
      <c r="E861" s="64" t="s">
        <v>723</v>
      </c>
      <c r="F861" s="64" t="str">
        <f t="shared" si="13"/>
        <v>Census Tract 406 Posey County</v>
      </c>
      <c r="G861" s="61" t="s">
        <v>155</v>
      </c>
      <c r="H861" s="61" t="s">
        <v>712</v>
      </c>
      <c r="I861" s="61">
        <v>1323</v>
      </c>
      <c r="J861" s="61">
        <v>124</v>
      </c>
      <c r="K861" s="64">
        <v>9.3000000000000007</v>
      </c>
      <c r="L861" s="61">
        <v>7695453.46484375</v>
      </c>
      <c r="M861" s="61">
        <v>15670.4710661559</v>
      </c>
    </row>
    <row r="862" spans="1:13">
      <c r="A862" s="61">
        <v>44658</v>
      </c>
      <c r="B862" s="61">
        <v>18179040600</v>
      </c>
      <c r="C862" s="61">
        <v>8923196</v>
      </c>
      <c r="D862" s="61">
        <v>132486</v>
      </c>
      <c r="E862" s="64" t="s">
        <v>723</v>
      </c>
      <c r="F862" s="64" t="str">
        <f t="shared" si="13"/>
        <v>Census Tract 406 Wells County</v>
      </c>
      <c r="G862" s="61" t="s">
        <v>155</v>
      </c>
      <c r="H862" s="61" t="s">
        <v>713</v>
      </c>
      <c r="I862" s="61">
        <v>1545</v>
      </c>
      <c r="J862" s="61">
        <v>133</v>
      </c>
      <c r="K862" s="64">
        <v>6.8</v>
      </c>
      <c r="L862" s="61">
        <v>15784466.65625</v>
      </c>
      <c r="M862" s="61">
        <v>16714.825230235201</v>
      </c>
    </row>
    <row r="863" spans="1:13">
      <c r="A863" s="61">
        <v>57566</v>
      </c>
      <c r="B863" s="61">
        <v>18089040700</v>
      </c>
      <c r="C863" s="61">
        <v>3715329</v>
      </c>
      <c r="D863" s="61">
        <v>9130</v>
      </c>
      <c r="E863" s="64" t="s">
        <v>724</v>
      </c>
      <c r="F863" s="64" t="str">
        <f t="shared" si="13"/>
        <v>Census Tract 407 Lake County</v>
      </c>
      <c r="G863" s="61" t="s">
        <v>155</v>
      </c>
      <c r="H863" s="61" t="s">
        <v>186</v>
      </c>
      <c r="I863" s="61">
        <v>1834</v>
      </c>
      <c r="J863" s="61">
        <v>84</v>
      </c>
      <c r="K863" s="64">
        <v>1.9</v>
      </c>
      <c r="L863" s="61">
        <v>6658001.1171875</v>
      </c>
      <c r="M863" s="61">
        <v>10949.2855720957</v>
      </c>
    </row>
    <row r="864" spans="1:13">
      <c r="A864" s="61">
        <v>57621</v>
      </c>
      <c r="B864" s="61">
        <v>18091040700</v>
      </c>
      <c r="C864" s="61">
        <v>1114724</v>
      </c>
      <c r="D864" s="61">
        <v>0</v>
      </c>
      <c r="E864" s="64" t="s">
        <v>724</v>
      </c>
      <c r="F864" s="64" t="str">
        <f t="shared" si="13"/>
        <v>Census Tract 407 LaPorte County</v>
      </c>
      <c r="G864" s="61" t="s">
        <v>155</v>
      </c>
      <c r="H864" s="61" t="s">
        <v>711</v>
      </c>
      <c r="I864" s="61">
        <v>600</v>
      </c>
      <c r="J864" s="61">
        <v>50</v>
      </c>
      <c r="K864" s="64">
        <v>5.3</v>
      </c>
      <c r="L864" s="61">
        <v>2001523.73828125</v>
      </c>
      <c r="M864" s="61">
        <v>5985.6006207766404</v>
      </c>
    </row>
    <row r="865" spans="1:13">
      <c r="A865" s="61">
        <v>39121</v>
      </c>
      <c r="B865" s="62">
        <v>18129040700</v>
      </c>
      <c r="C865" s="63">
        <v>6628088</v>
      </c>
      <c r="D865" s="61">
        <v>50234</v>
      </c>
      <c r="E865" s="64" t="s">
        <v>724</v>
      </c>
      <c r="F865" s="64" t="str">
        <f t="shared" si="13"/>
        <v>Census Tract 407 Posey County</v>
      </c>
      <c r="G865" s="61" t="s">
        <v>155</v>
      </c>
      <c r="H865" s="61" t="s">
        <v>712</v>
      </c>
      <c r="I865" s="61">
        <v>1215</v>
      </c>
      <c r="J865" s="61">
        <v>117</v>
      </c>
      <c r="K865" s="64">
        <v>10.9</v>
      </c>
      <c r="L865" s="61">
        <v>10676068.96875</v>
      </c>
      <c r="M865" s="61">
        <v>16346.5888067042</v>
      </c>
    </row>
    <row r="866" spans="1:13">
      <c r="A866" s="61">
        <v>44659</v>
      </c>
      <c r="B866" s="61">
        <v>18179040700</v>
      </c>
      <c r="C866" s="61">
        <v>401566494</v>
      </c>
      <c r="D866" s="61">
        <v>1602891</v>
      </c>
      <c r="E866" s="64" t="s">
        <v>724</v>
      </c>
      <c r="F866" s="64" t="str">
        <f t="shared" si="13"/>
        <v>Census Tract 407 Wells County</v>
      </c>
      <c r="G866" s="61" t="s">
        <v>155</v>
      </c>
      <c r="H866" s="61" t="s">
        <v>713</v>
      </c>
      <c r="I866" s="61">
        <v>1397</v>
      </c>
      <c r="J866" s="61">
        <v>92</v>
      </c>
      <c r="K866" s="64">
        <v>1.3</v>
      </c>
      <c r="L866" s="61">
        <v>700722902.19531298</v>
      </c>
      <c r="M866" s="61">
        <v>136092.13379870201</v>
      </c>
    </row>
    <row r="867" spans="1:13">
      <c r="A867" s="61">
        <v>57622</v>
      </c>
      <c r="B867" s="61">
        <v>18091040800</v>
      </c>
      <c r="C867" s="61">
        <v>1241705</v>
      </c>
      <c r="D867" s="61">
        <v>0</v>
      </c>
      <c r="E867" s="64" t="s">
        <v>725</v>
      </c>
      <c r="F867" s="64" t="str">
        <f t="shared" si="13"/>
        <v>Census Tract 408 LaPorte County</v>
      </c>
      <c r="G867" s="61" t="s">
        <v>155</v>
      </c>
      <c r="H867" s="61" t="s">
        <v>711</v>
      </c>
      <c r="I867" s="61">
        <v>1052</v>
      </c>
      <c r="J867" s="61">
        <v>115</v>
      </c>
      <c r="K867" s="64">
        <v>10.8</v>
      </c>
      <c r="L867" s="61">
        <v>2229653.859375</v>
      </c>
      <c r="M867" s="61">
        <v>6307.1295758787801</v>
      </c>
    </row>
    <row r="868" spans="1:13">
      <c r="A868" s="61">
        <v>57567</v>
      </c>
      <c r="B868" s="61">
        <v>18089040801</v>
      </c>
      <c r="C868" s="61">
        <v>2810069</v>
      </c>
      <c r="D868" s="61">
        <v>0</v>
      </c>
      <c r="E868" s="64" t="s">
        <v>726</v>
      </c>
      <c r="F868" s="64" t="str">
        <f t="shared" si="13"/>
        <v>Census Tract 408.01 Lake County</v>
      </c>
      <c r="G868" s="61" t="s">
        <v>155</v>
      </c>
      <c r="H868" s="61" t="s">
        <v>186</v>
      </c>
      <c r="I868" s="61">
        <v>1450</v>
      </c>
      <c r="J868" s="61">
        <v>61</v>
      </c>
      <c r="K868" s="64">
        <v>1.9</v>
      </c>
      <c r="L868" s="61">
        <v>5021379.1015625</v>
      </c>
      <c r="M868" s="61">
        <v>11628.810877214501</v>
      </c>
    </row>
    <row r="869" spans="1:13">
      <c r="A869" s="61">
        <v>57568</v>
      </c>
      <c r="B869" s="61">
        <v>18089040802</v>
      </c>
      <c r="C869" s="61">
        <v>2076849</v>
      </c>
      <c r="D869" s="61">
        <v>0</v>
      </c>
      <c r="E869" s="64" t="s">
        <v>727</v>
      </c>
      <c r="F869" s="64" t="str">
        <f t="shared" si="13"/>
        <v>Census Tract 408.02 Lake County</v>
      </c>
      <c r="G869" s="61" t="s">
        <v>155</v>
      </c>
      <c r="H869" s="61" t="s">
        <v>186</v>
      </c>
      <c r="I869" s="61">
        <v>1507</v>
      </c>
      <c r="J869" s="61">
        <v>66</v>
      </c>
      <c r="K869" s="64">
        <v>3</v>
      </c>
      <c r="L869" s="61">
        <v>3710387.0234375</v>
      </c>
      <c r="M869" s="61">
        <v>8590.99291479772</v>
      </c>
    </row>
    <row r="870" spans="1:13">
      <c r="A870" s="61">
        <v>57569</v>
      </c>
      <c r="B870" s="61">
        <v>18089040900</v>
      </c>
      <c r="C870" s="61">
        <v>9332142</v>
      </c>
      <c r="D870" s="61">
        <v>0</v>
      </c>
      <c r="E870" s="64" t="s">
        <v>728</v>
      </c>
      <c r="F870" s="64" t="str">
        <f t="shared" si="13"/>
        <v>Census Tract 409 Lake County</v>
      </c>
      <c r="G870" s="61" t="s">
        <v>155</v>
      </c>
      <c r="H870" s="61" t="s">
        <v>186</v>
      </c>
      <c r="I870" s="61">
        <v>2576</v>
      </c>
      <c r="J870" s="61">
        <v>138</v>
      </c>
      <c r="K870" s="64">
        <v>1.7</v>
      </c>
      <c r="L870" s="61">
        <v>16661291.1992188</v>
      </c>
      <c r="M870" s="61">
        <v>17446.0693018067</v>
      </c>
    </row>
    <row r="871" spans="1:13">
      <c r="A871" s="61">
        <v>57623</v>
      </c>
      <c r="B871" s="61">
        <v>18091040900</v>
      </c>
      <c r="C871" s="61">
        <v>1873970</v>
      </c>
      <c r="D871" s="61">
        <v>0</v>
      </c>
      <c r="E871" s="64" t="s">
        <v>728</v>
      </c>
      <c r="F871" s="64" t="str">
        <f t="shared" si="13"/>
        <v>Census Tract 409 LaPorte County</v>
      </c>
      <c r="G871" s="61" t="s">
        <v>155</v>
      </c>
      <c r="H871" s="61" t="s">
        <v>711</v>
      </c>
      <c r="I871" s="61">
        <v>1019</v>
      </c>
      <c r="J871" s="61">
        <v>124</v>
      </c>
      <c r="K871" s="64">
        <v>9.5</v>
      </c>
      <c r="L871" s="61">
        <v>3365738.2890625</v>
      </c>
      <c r="M871" s="61">
        <v>9309.14485132974</v>
      </c>
    </row>
    <row r="872" spans="1:13">
      <c r="A872" s="61">
        <v>57408</v>
      </c>
      <c r="B872" s="61">
        <v>18003004101</v>
      </c>
      <c r="C872" s="61">
        <v>3660243</v>
      </c>
      <c r="D872" s="61">
        <v>41631</v>
      </c>
      <c r="E872" s="64" t="s">
        <v>729</v>
      </c>
      <c r="F872" s="64" t="str">
        <f t="shared" si="13"/>
        <v>Census Tract 41.01 Allen County</v>
      </c>
      <c r="G872" s="61" t="s">
        <v>155</v>
      </c>
      <c r="H872" s="61" t="s">
        <v>156</v>
      </c>
      <c r="I872" s="61">
        <v>956</v>
      </c>
      <c r="J872" s="61">
        <v>62</v>
      </c>
      <c r="K872" s="64">
        <v>9.5</v>
      </c>
      <c r="L872" s="61">
        <v>6533302.734375</v>
      </c>
      <c r="M872" s="61">
        <v>12211.6387048172</v>
      </c>
    </row>
    <row r="873" spans="1:13">
      <c r="A873" s="61">
        <v>73279</v>
      </c>
      <c r="B873" s="61">
        <v>18003004103</v>
      </c>
      <c r="C873" s="61">
        <v>2196471</v>
      </c>
      <c r="D873" s="61">
        <v>0</v>
      </c>
      <c r="E873" s="64" t="s">
        <v>730</v>
      </c>
      <c r="F873" s="64" t="str">
        <f t="shared" si="13"/>
        <v>Census Tract 41.03 Allen County</v>
      </c>
      <c r="G873" s="61" t="s">
        <v>155</v>
      </c>
      <c r="H873" s="61" t="s">
        <v>156</v>
      </c>
      <c r="I873" s="61">
        <v>2777</v>
      </c>
      <c r="J873" s="61">
        <v>136</v>
      </c>
      <c r="K873" s="64">
        <v>8.6999999999999993</v>
      </c>
      <c r="L873" s="61">
        <v>3874821.12109375</v>
      </c>
      <c r="M873" s="61">
        <v>11330.636960654199</v>
      </c>
    </row>
    <row r="874" spans="1:13">
      <c r="A874" s="61">
        <v>57570</v>
      </c>
      <c r="B874" s="61">
        <v>18089041001</v>
      </c>
      <c r="C874" s="61">
        <v>4124085</v>
      </c>
      <c r="D874" s="61">
        <v>0</v>
      </c>
      <c r="E874" s="64" t="s">
        <v>731</v>
      </c>
      <c r="F874" s="64" t="str">
        <f t="shared" si="13"/>
        <v>Census Tract 410.01 Lake County</v>
      </c>
      <c r="G874" s="61" t="s">
        <v>155</v>
      </c>
      <c r="H874" s="61" t="s">
        <v>186</v>
      </c>
      <c r="I874" s="61">
        <v>2058</v>
      </c>
      <c r="J874" s="61">
        <v>160</v>
      </c>
      <c r="K874" s="64">
        <v>9.9</v>
      </c>
      <c r="L874" s="61">
        <v>7370673.31640625</v>
      </c>
      <c r="M874" s="61">
        <v>11154.025737771901</v>
      </c>
    </row>
    <row r="875" spans="1:13">
      <c r="A875" s="61">
        <v>57571</v>
      </c>
      <c r="B875" s="61">
        <v>18089041002</v>
      </c>
      <c r="C875" s="61">
        <v>2419760</v>
      </c>
      <c r="D875" s="61">
        <v>0</v>
      </c>
      <c r="E875" s="64" t="s">
        <v>732</v>
      </c>
      <c r="F875" s="64" t="str">
        <f t="shared" si="13"/>
        <v>Census Tract 410.02 Lake County</v>
      </c>
      <c r="G875" s="61" t="s">
        <v>155</v>
      </c>
      <c r="H875" s="61" t="s">
        <v>186</v>
      </c>
      <c r="I875" s="61">
        <v>1915</v>
      </c>
      <c r="J875" s="61">
        <v>101</v>
      </c>
      <c r="K875" s="64">
        <v>2.8</v>
      </c>
      <c r="L875" s="61">
        <v>4322261.61328125</v>
      </c>
      <c r="M875" s="61">
        <v>8501.5788012561607</v>
      </c>
    </row>
    <row r="876" spans="1:13">
      <c r="A876" s="61">
        <v>44125</v>
      </c>
      <c r="B876" s="62">
        <v>18059410100</v>
      </c>
      <c r="C876" s="63">
        <v>157994981</v>
      </c>
      <c r="D876" s="61">
        <v>466715</v>
      </c>
      <c r="E876" s="64" t="s">
        <v>733</v>
      </c>
      <c r="F876" s="64" t="str">
        <f t="shared" si="13"/>
        <v>Census Tract 4101 Hancock County</v>
      </c>
      <c r="G876" s="61" t="s">
        <v>155</v>
      </c>
      <c r="H876" s="61" t="s">
        <v>734</v>
      </c>
      <c r="I876" s="61">
        <v>1554</v>
      </c>
      <c r="J876" s="61">
        <v>89</v>
      </c>
      <c r="K876" s="64">
        <v>2.4</v>
      </c>
      <c r="L876" s="61">
        <v>269637661.359375</v>
      </c>
      <c r="M876" s="61">
        <v>72193.901607219595</v>
      </c>
    </row>
    <row r="877" spans="1:13">
      <c r="A877" s="61">
        <v>44126</v>
      </c>
      <c r="B877" s="62">
        <v>18059410200</v>
      </c>
      <c r="C877" s="63">
        <v>80865492</v>
      </c>
      <c r="D877" s="61">
        <v>274285</v>
      </c>
      <c r="E877" s="64" t="s">
        <v>735</v>
      </c>
      <c r="F877" s="64" t="str">
        <f t="shared" si="13"/>
        <v>Census Tract 4102 Hancock County</v>
      </c>
      <c r="G877" s="61" t="s">
        <v>155</v>
      </c>
      <c r="H877" s="61" t="s">
        <v>734</v>
      </c>
      <c r="I877" s="61">
        <v>4922</v>
      </c>
      <c r="J877" s="61">
        <v>272</v>
      </c>
      <c r="K877" s="64">
        <v>3.8</v>
      </c>
      <c r="L877" s="61">
        <v>138044531.6875</v>
      </c>
      <c r="M877" s="61">
        <v>50554.970307044598</v>
      </c>
    </row>
    <row r="878" spans="1:13">
      <c r="A878" s="61">
        <v>44127</v>
      </c>
      <c r="B878" s="62">
        <v>18059410300</v>
      </c>
      <c r="C878" s="63">
        <v>114971314</v>
      </c>
      <c r="D878" s="61">
        <v>958426</v>
      </c>
      <c r="E878" s="64" t="s">
        <v>736</v>
      </c>
      <c r="F878" s="64" t="str">
        <f t="shared" si="13"/>
        <v>Census Tract 4103 Hancock County</v>
      </c>
      <c r="G878" s="61" t="s">
        <v>155</v>
      </c>
      <c r="H878" s="61" t="s">
        <v>734</v>
      </c>
      <c r="I878" s="61">
        <v>4742</v>
      </c>
      <c r="J878" s="61">
        <v>300</v>
      </c>
      <c r="K878" s="64">
        <v>1.2</v>
      </c>
      <c r="L878" s="61">
        <v>196761686.125</v>
      </c>
      <c r="M878" s="61">
        <v>88410.893378190507</v>
      </c>
    </row>
    <row r="879" spans="1:13">
      <c r="A879" s="61">
        <v>44128</v>
      </c>
      <c r="B879" s="62">
        <v>18059410400</v>
      </c>
      <c r="C879" s="63">
        <v>6780623</v>
      </c>
      <c r="D879" s="61">
        <v>26975</v>
      </c>
      <c r="E879" s="64" t="s">
        <v>737</v>
      </c>
      <c r="F879" s="64" t="str">
        <f t="shared" si="13"/>
        <v>Census Tract 4104 Hancock County</v>
      </c>
      <c r="G879" s="61" t="s">
        <v>155</v>
      </c>
      <c r="H879" s="61" t="s">
        <v>734</v>
      </c>
      <c r="I879" s="61">
        <v>2739</v>
      </c>
      <c r="J879" s="61">
        <v>232</v>
      </c>
      <c r="K879" s="64">
        <v>1.8</v>
      </c>
      <c r="L879" s="61">
        <v>11546315.5546875</v>
      </c>
      <c r="M879" s="61">
        <v>16433.4068847936</v>
      </c>
    </row>
    <row r="880" spans="1:13">
      <c r="A880" s="61">
        <v>44129</v>
      </c>
      <c r="B880" s="62">
        <v>18059410500</v>
      </c>
      <c r="C880" s="63">
        <v>5375901</v>
      </c>
      <c r="D880" s="61">
        <v>5093</v>
      </c>
      <c r="E880" s="64" t="s">
        <v>738</v>
      </c>
      <c r="F880" s="64" t="str">
        <f t="shared" si="13"/>
        <v>Census Tract 4105 Hancock County</v>
      </c>
      <c r="G880" s="61" t="s">
        <v>155</v>
      </c>
      <c r="H880" s="61" t="s">
        <v>734</v>
      </c>
      <c r="I880" s="61">
        <v>1215</v>
      </c>
      <c r="J880" s="61">
        <v>116</v>
      </c>
      <c r="K880" s="64">
        <v>2.5</v>
      </c>
      <c r="L880" s="61">
        <v>9121999.9609375</v>
      </c>
      <c r="M880" s="61">
        <v>16870.761187298998</v>
      </c>
    </row>
    <row r="881" spans="1:13">
      <c r="A881" s="61">
        <v>44130</v>
      </c>
      <c r="B881" s="62">
        <v>18059410600</v>
      </c>
      <c r="C881" s="63">
        <v>4810839</v>
      </c>
      <c r="D881" s="61">
        <v>204468</v>
      </c>
      <c r="E881" s="64" t="s">
        <v>739</v>
      </c>
      <c r="F881" s="64" t="str">
        <f t="shared" si="13"/>
        <v>Census Tract 4106 Hancock County</v>
      </c>
      <c r="G881" s="61" t="s">
        <v>155</v>
      </c>
      <c r="H881" s="61" t="s">
        <v>734</v>
      </c>
      <c r="I881" s="61">
        <v>2359</v>
      </c>
      <c r="J881" s="61">
        <v>170</v>
      </c>
      <c r="K881" s="64">
        <v>10</v>
      </c>
      <c r="L881" s="61">
        <v>8506724.23046875</v>
      </c>
      <c r="M881" s="61">
        <v>13446.621402477</v>
      </c>
    </row>
    <row r="882" spans="1:13">
      <c r="A882" s="61">
        <v>44131</v>
      </c>
      <c r="B882" s="62">
        <v>18059410700</v>
      </c>
      <c r="C882" s="63">
        <v>237137035</v>
      </c>
      <c r="D882" s="61">
        <v>352089</v>
      </c>
      <c r="E882" s="64" t="s">
        <v>740</v>
      </c>
      <c r="F882" s="64" t="str">
        <f t="shared" si="13"/>
        <v>Census Tract 4107 Hancock County</v>
      </c>
      <c r="G882" s="61" t="s">
        <v>155</v>
      </c>
      <c r="H882" s="61" t="s">
        <v>734</v>
      </c>
      <c r="I882" s="61">
        <v>2237</v>
      </c>
      <c r="J882" s="61">
        <v>167</v>
      </c>
      <c r="K882" s="64">
        <v>3.8</v>
      </c>
      <c r="L882" s="61">
        <v>402534987.77343798</v>
      </c>
      <c r="M882" s="61">
        <v>104577.34143477</v>
      </c>
    </row>
    <row r="883" spans="1:13">
      <c r="A883" s="61">
        <v>44132</v>
      </c>
      <c r="B883" s="62">
        <v>18059410800</v>
      </c>
      <c r="C883" s="63">
        <v>45430519</v>
      </c>
      <c r="D883" s="61">
        <v>12043</v>
      </c>
      <c r="E883" s="64" t="s">
        <v>741</v>
      </c>
      <c r="F883" s="64" t="str">
        <f t="shared" si="13"/>
        <v>Census Tract 4108 Hancock County</v>
      </c>
      <c r="G883" s="61" t="s">
        <v>155</v>
      </c>
      <c r="H883" s="61" t="s">
        <v>734</v>
      </c>
      <c r="I883" s="61">
        <v>3258</v>
      </c>
      <c r="J883" s="61">
        <v>132</v>
      </c>
      <c r="K883" s="64">
        <v>1.6</v>
      </c>
      <c r="L883" s="61">
        <v>76948801.2734375</v>
      </c>
      <c r="M883" s="61">
        <v>37245.728833650901</v>
      </c>
    </row>
    <row r="884" spans="1:13">
      <c r="A884" s="61">
        <v>44133</v>
      </c>
      <c r="B884" s="62">
        <v>18059410900</v>
      </c>
      <c r="C884" s="63">
        <v>92922748</v>
      </c>
      <c r="D884" s="61">
        <v>224454</v>
      </c>
      <c r="E884" s="64" t="s">
        <v>742</v>
      </c>
      <c r="F884" s="64" t="str">
        <f t="shared" si="13"/>
        <v>Census Tract 4109 Hancock County</v>
      </c>
      <c r="G884" s="61" t="s">
        <v>155</v>
      </c>
      <c r="H884" s="61" t="s">
        <v>734</v>
      </c>
      <c r="I884" s="61">
        <v>3260</v>
      </c>
      <c r="J884" s="61">
        <v>197</v>
      </c>
      <c r="K884" s="64">
        <v>0.3</v>
      </c>
      <c r="L884" s="61">
        <v>158123170.71875</v>
      </c>
      <c r="M884" s="61">
        <v>50294.165020155102</v>
      </c>
    </row>
    <row r="885" spans="1:13">
      <c r="A885" s="61">
        <v>57572</v>
      </c>
      <c r="B885" s="61">
        <v>18089041100</v>
      </c>
      <c r="C885" s="61">
        <v>4360923</v>
      </c>
      <c r="D885" s="61">
        <v>0</v>
      </c>
      <c r="E885" s="64" t="s">
        <v>743</v>
      </c>
      <c r="F885" s="64" t="str">
        <f t="shared" si="13"/>
        <v>Census Tract 411 Lake County</v>
      </c>
      <c r="G885" s="61" t="s">
        <v>155</v>
      </c>
      <c r="H885" s="61" t="s">
        <v>186</v>
      </c>
      <c r="I885" s="61">
        <v>809</v>
      </c>
      <c r="J885" s="61">
        <v>85</v>
      </c>
      <c r="K885" s="64">
        <v>3.8</v>
      </c>
      <c r="L885" s="61">
        <v>7798193.7578125</v>
      </c>
      <c r="M885" s="61">
        <v>12310.130600988299</v>
      </c>
    </row>
    <row r="886" spans="1:13">
      <c r="A886" s="61">
        <v>57624</v>
      </c>
      <c r="B886" s="61">
        <v>18091041100</v>
      </c>
      <c r="C886" s="61">
        <v>5822897</v>
      </c>
      <c r="D886" s="61">
        <v>1947280</v>
      </c>
      <c r="E886" s="64" t="s">
        <v>743</v>
      </c>
      <c r="F886" s="64" t="str">
        <f t="shared" si="13"/>
        <v>Census Tract 411 LaPorte County</v>
      </c>
      <c r="G886" s="61" t="s">
        <v>155</v>
      </c>
      <c r="H886" s="61" t="s">
        <v>711</v>
      </c>
      <c r="I886" s="61">
        <v>1216</v>
      </c>
      <c r="J886" s="61">
        <v>108</v>
      </c>
      <c r="K886" s="64">
        <v>3.3</v>
      </c>
      <c r="L886" s="61">
        <v>10700944.8320313</v>
      </c>
      <c r="M886" s="61">
        <v>19956.1667207586</v>
      </c>
    </row>
    <row r="887" spans="1:13">
      <c r="A887" s="61">
        <v>44134</v>
      </c>
      <c r="B887" s="62">
        <v>18059411000</v>
      </c>
      <c r="C887" s="63">
        <v>46134535</v>
      </c>
      <c r="D887" s="61">
        <v>242765</v>
      </c>
      <c r="E887" s="64" t="s">
        <v>744</v>
      </c>
      <c r="F887" s="64" t="str">
        <f t="shared" si="13"/>
        <v>Census Tract 4110 Hancock County</v>
      </c>
      <c r="G887" s="61" t="s">
        <v>155</v>
      </c>
      <c r="H887" s="61" t="s">
        <v>734</v>
      </c>
      <c r="I887" s="61">
        <v>2454</v>
      </c>
      <c r="J887" s="61">
        <v>148</v>
      </c>
      <c r="K887" s="64">
        <v>4.0999999999999996</v>
      </c>
      <c r="L887" s="61">
        <v>78533972.785156295</v>
      </c>
      <c r="M887" s="61">
        <v>38456.858656025499</v>
      </c>
    </row>
    <row r="888" spans="1:13">
      <c r="A888" s="61">
        <v>57573</v>
      </c>
      <c r="B888" s="61">
        <v>18089041200</v>
      </c>
      <c r="C888" s="61">
        <v>11517269</v>
      </c>
      <c r="D888" s="61">
        <v>30977</v>
      </c>
      <c r="E888" s="64" t="s">
        <v>745</v>
      </c>
      <c r="F888" s="64" t="str">
        <f t="shared" si="13"/>
        <v>Census Tract 412 Lake County</v>
      </c>
      <c r="G888" s="61" t="s">
        <v>155</v>
      </c>
      <c r="H888" s="61" t="s">
        <v>186</v>
      </c>
      <c r="I888" s="61">
        <v>949</v>
      </c>
      <c r="J888" s="61">
        <v>125</v>
      </c>
      <c r="K888" s="64">
        <v>13.2</v>
      </c>
      <c r="L888" s="61">
        <v>20642593.628906298</v>
      </c>
      <c r="M888" s="61">
        <v>22828.793614714501</v>
      </c>
    </row>
    <row r="889" spans="1:13">
      <c r="A889" s="61">
        <v>57625</v>
      </c>
      <c r="B889" s="61">
        <v>18091041200</v>
      </c>
      <c r="C889" s="61">
        <v>3200319</v>
      </c>
      <c r="D889" s="61">
        <v>427355</v>
      </c>
      <c r="E889" s="64" t="s">
        <v>745</v>
      </c>
      <c r="F889" s="64" t="str">
        <f t="shared" si="13"/>
        <v>Census Tract 412 LaPorte County</v>
      </c>
      <c r="G889" s="61" t="s">
        <v>155</v>
      </c>
      <c r="H889" s="61" t="s">
        <v>711</v>
      </c>
      <c r="I889" s="61">
        <v>469</v>
      </c>
      <c r="J889" s="61">
        <v>49</v>
      </c>
      <c r="K889" s="64">
        <v>0.9</v>
      </c>
      <c r="L889" s="61">
        <v>5779446.37109375</v>
      </c>
      <c r="M889" s="61">
        <v>11180.9440702586</v>
      </c>
    </row>
    <row r="890" spans="1:13">
      <c r="A890" s="61">
        <v>57626</v>
      </c>
      <c r="B890" s="61">
        <v>18091041300</v>
      </c>
      <c r="C890" s="61">
        <v>16941508</v>
      </c>
      <c r="D890" s="61">
        <v>0</v>
      </c>
      <c r="E890" s="64" t="s">
        <v>746</v>
      </c>
      <c r="F890" s="64" t="str">
        <f t="shared" si="13"/>
        <v>Census Tract 413 LaPorte County</v>
      </c>
      <c r="G890" s="61" t="s">
        <v>155</v>
      </c>
      <c r="H890" s="61" t="s">
        <v>711</v>
      </c>
      <c r="I890" s="61">
        <v>971</v>
      </c>
      <c r="J890" s="61">
        <v>92</v>
      </c>
      <c r="K890" s="64">
        <v>10.9</v>
      </c>
      <c r="L890" s="61">
        <v>30433575.65625</v>
      </c>
      <c r="M890" s="61">
        <v>26733.567920668102</v>
      </c>
    </row>
    <row r="891" spans="1:13">
      <c r="A891" s="61">
        <v>57574</v>
      </c>
      <c r="B891" s="61">
        <v>18089041302</v>
      </c>
      <c r="C891" s="61">
        <v>5662449</v>
      </c>
      <c r="D891" s="61">
        <v>0</v>
      </c>
      <c r="E891" s="64" t="s">
        <v>747</v>
      </c>
      <c r="F891" s="64" t="str">
        <f t="shared" si="13"/>
        <v>Census Tract 413.02 Lake County</v>
      </c>
      <c r="G891" s="61" t="s">
        <v>155</v>
      </c>
      <c r="H891" s="61" t="s">
        <v>186</v>
      </c>
      <c r="I891" s="61">
        <v>1002</v>
      </c>
      <c r="J891" s="61">
        <v>103</v>
      </c>
      <c r="K891" s="64">
        <v>2.2000000000000002</v>
      </c>
      <c r="L891" s="61">
        <v>10116353.1601563</v>
      </c>
      <c r="M891" s="61">
        <v>16337.29707307</v>
      </c>
    </row>
    <row r="892" spans="1:13">
      <c r="A892" s="61">
        <v>57575</v>
      </c>
      <c r="B892" s="61">
        <v>18089041400</v>
      </c>
      <c r="C892" s="61">
        <v>7073559</v>
      </c>
      <c r="D892" s="61">
        <v>32460</v>
      </c>
      <c r="E892" s="64" t="s">
        <v>748</v>
      </c>
      <c r="F892" s="64" t="str">
        <f t="shared" si="13"/>
        <v>Census Tract 414 Lake County</v>
      </c>
      <c r="G892" s="61" t="s">
        <v>155</v>
      </c>
      <c r="H892" s="61" t="s">
        <v>186</v>
      </c>
      <c r="I892" s="61">
        <v>1091</v>
      </c>
      <c r="J892" s="61">
        <v>93</v>
      </c>
      <c r="K892" s="64">
        <v>8.1999999999999993</v>
      </c>
      <c r="L892" s="61">
        <v>12690301.78125</v>
      </c>
      <c r="M892" s="61">
        <v>16049.261603741101</v>
      </c>
    </row>
    <row r="893" spans="1:13">
      <c r="A893" s="61">
        <v>57627</v>
      </c>
      <c r="B893" s="61">
        <v>18091041400</v>
      </c>
      <c r="C893" s="61">
        <v>21437775</v>
      </c>
      <c r="D893" s="61">
        <v>83719</v>
      </c>
      <c r="E893" s="64" t="s">
        <v>748</v>
      </c>
      <c r="F893" s="64" t="str">
        <f t="shared" si="13"/>
        <v>Census Tract 414 LaPorte County</v>
      </c>
      <c r="G893" s="61" t="s">
        <v>155</v>
      </c>
      <c r="H893" s="61" t="s">
        <v>711</v>
      </c>
      <c r="I893" s="61">
        <v>2024</v>
      </c>
      <c r="J893" s="61">
        <v>160</v>
      </c>
      <c r="K893" s="64">
        <v>11.3</v>
      </c>
      <c r="L893" s="61">
        <v>38605597.4140625</v>
      </c>
      <c r="M893" s="61">
        <v>33249.229836255698</v>
      </c>
    </row>
    <row r="894" spans="1:13">
      <c r="A894" s="61">
        <v>57576</v>
      </c>
      <c r="B894" s="61">
        <v>18089041500</v>
      </c>
      <c r="C894" s="61">
        <v>1962405</v>
      </c>
      <c r="D894" s="61">
        <v>0</v>
      </c>
      <c r="E894" s="64" t="s">
        <v>749</v>
      </c>
      <c r="F894" s="64" t="str">
        <f t="shared" si="13"/>
        <v>Census Tract 415 Lake County</v>
      </c>
      <c r="G894" s="61" t="s">
        <v>155</v>
      </c>
      <c r="H894" s="61" t="s">
        <v>186</v>
      </c>
      <c r="I894" s="61">
        <v>605</v>
      </c>
      <c r="J894" s="61">
        <v>62</v>
      </c>
      <c r="K894" s="64">
        <v>14.7</v>
      </c>
      <c r="L894" s="61">
        <v>3504642.85546875</v>
      </c>
      <c r="M894" s="61">
        <v>9723.0222073103905</v>
      </c>
    </row>
    <row r="895" spans="1:13">
      <c r="A895" s="61">
        <v>57628</v>
      </c>
      <c r="B895" s="61">
        <v>18091041500</v>
      </c>
      <c r="C895" s="61">
        <v>72470450</v>
      </c>
      <c r="D895" s="61">
        <v>248275</v>
      </c>
      <c r="E895" s="64" t="s">
        <v>749</v>
      </c>
      <c r="F895" s="64" t="str">
        <f t="shared" si="13"/>
        <v>Census Tract 415 LaPorte County</v>
      </c>
      <c r="G895" s="61" t="s">
        <v>155</v>
      </c>
      <c r="H895" s="61" t="s">
        <v>711</v>
      </c>
      <c r="I895" s="61">
        <v>2114</v>
      </c>
      <c r="J895" s="61">
        <v>150</v>
      </c>
      <c r="K895" s="64">
        <v>2</v>
      </c>
      <c r="L895" s="61">
        <v>130266888.949219</v>
      </c>
      <c r="M895" s="61">
        <v>50421.942054310399</v>
      </c>
    </row>
    <row r="896" spans="1:13">
      <c r="A896" s="61">
        <v>57577</v>
      </c>
      <c r="B896" s="61">
        <v>18089041600</v>
      </c>
      <c r="C896" s="61">
        <v>5963797</v>
      </c>
      <c r="D896" s="61">
        <v>216471</v>
      </c>
      <c r="E896" s="64" t="s">
        <v>750</v>
      </c>
      <c r="F896" s="64" t="str">
        <f t="shared" si="13"/>
        <v>Census Tract 416 Lake County</v>
      </c>
      <c r="G896" s="61" t="s">
        <v>155</v>
      </c>
      <c r="H896" s="61" t="s">
        <v>186</v>
      </c>
      <c r="I896" s="61">
        <v>1529</v>
      </c>
      <c r="J896" s="61">
        <v>119</v>
      </c>
      <c r="K896" s="64">
        <v>8.4</v>
      </c>
      <c r="L896" s="61">
        <v>11046554.2304688</v>
      </c>
      <c r="M896" s="61">
        <v>18119.417195419399</v>
      </c>
    </row>
    <row r="897" spans="1:13">
      <c r="A897" s="61">
        <v>57629</v>
      </c>
      <c r="B897" s="61">
        <v>18091041600</v>
      </c>
      <c r="C897" s="61">
        <v>86946298</v>
      </c>
      <c r="D897" s="61">
        <v>0</v>
      </c>
      <c r="E897" s="64" t="s">
        <v>750</v>
      </c>
      <c r="F897" s="64" t="str">
        <f t="shared" si="13"/>
        <v>Census Tract 416 LaPorte County</v>
      </c>
      <c r="G897" s="61" t="s">
        <v>155</v>
      </c>
      <c r="H897" s="61" t="s">
        <v>711</v>
      </c>
      <c r="I897" s="61">
        <v>2820</v>
      </c>
      <c r="J897" s="61">
        <v>198</v>
      </c>
      <c r="K897" s="64">
        <v>3.8</v>
      </c>
      <c r="L897" s="61">
        <v>156109984.171875</v>
      </c>
      <c r="M897" s="61">
        <v>54417.227606498898</v>
      </c>
    </row>
    <row r="898" spans="1:13">
      <c r="A898" s="61">
        <v>57578</v>
      </c>
      <c r="B898" s="61">
        <v>18089041700</v>
      </c>
      <c r="C898" s="61">
        <v>9415236</v>
      </c>
      <c r="D898" s="61">
        <v>116264</v>
      </c>
      <c r="E898" s="64" t="s">
        <v>751</v>
      </c>
      <c r="F898" s="64" t="str">
        <f t="shared" ref="F898:F961" si="14">E898&amp;" "&amp;H898</f>
        <v>Census Tract 417 Lake County</v>
      </c>
      <c r="G898" s="61" t="s">
        <v>155</v>
      </c>
      <c r="H898" s="61" t="s">
        <v>186</v>
      </c>
      <c r="I898" s="61">
        <v>1490</v>
      </c>
      <c r="J898" s="61">
        <v>128</v>
      </c>
      <c r="K898" s="64">
        <v>4.2</v>
      </c>
      <c r="L898" s="61">
        <v>17047420.769531298</v>
      </c>
      <c r="M898" s="61">
        <v>20517.430439123498</v>
      </c>
    </row>
    <row r="899" spans="1:13">
      <c r="A899" s="61">
        <v>57630</v>
      </c>
      <c r="B899" s="61">
        <v>18091041700</v>
      </c>
      <c r="C899" s="61">
        <v>108540709</v>
      </c>
      <c r="D899" s="61">
        <v>1147187</v>
      </c>
      <c r="E899" s="64" t="s">
        <v>751</v>
      </c>
      <c r="F899" s="64" t="str">
        <f t="shared" si="14"/>
        <v>Census Tract 417 LaPorte County</v>
      </c>
      <c r="G899" s="61" t="s">
        <v>155</v>
      </c>
      <c r="H899" s="61" t="s">
        <v>711</v>
      </c>
      <c r="I899" s="61">
        <v>1269</v>
      </c>
      <c r="J899" s="61">
        <v>106</v>
      </c>
      <c r="K899" s="64">
        <v>5.3</v>
      </c>
      <c r="L899" s="61">
        <v>197064872.48828101</v>
      </c>
      <c r="M899" s="61">
        <v>67538.648175521797</v>
      </c>
    </row>
    <row r="900" spans="1:13">
      <c r="A900" s="61">
        <v>57579</v>
      </c>
      <c r="B900" s="61">
        <v>18089041800</v>
      </c>
      <c r="C900" s="61">
        <v>11666132</v>
      </c>
      <c r="D900" s="61">
        <v>12912</v>
      </c>
      <c r="E900" s="64" t="s">
        <v>752</v>
      </c>
      <c r="F900" s="64" t="str">
        <f t="shared" si="14"/>
        <v>Census Tract 418 Lake County</v>
      </c>
      <c r="G900" s="61" t="s">
        <v>155</v>
      </c>
      <c r="H900" s="61" t="s">
        <v>186</v>
      </c>
      <c r="I900" s="61">
        <v>2243</v>
      </c>
      <c r="J900" s="61">
        <v>171</v>
      </c>
      <c r="K900" s="64">
        <v>8.9</v>
      </c>
      <c r="L900" s="61">
        <v>20869994.328125</v>
      </c>
      <c r="M900" s="61">
        <v>21499.9318995426</v>
      </c>
    </row>
    <row r="901" spans="1:13">
      <c r="A901" s="61">
        <v>57631</v>
      </c>
      <c r="B901" s="61">
        <v>18091041800</v>
      </c>
      <c r="C901" s="61">
        <v>103109467</v>
      </c>
      <c r="D901" s="61">
        <v>2990803</v>
      </c>
      <c r="E901" s="64" t="s">
        <v>752</v>
      </c>
      <c r="F901" s="64" t="str">
        <f t="shared" si="14"/>
        <v>Census Tract 418 LaPorte County</v>
      </c>
      <c r="G901" s="61" t="s">
        <v>155</v>
      </c>
      <c r="H901" s="61" t="s">
        <v>711</v>
      </c>
      <c r="I901" s="61">
        <v>2177</v>
      </c>
      <c r="J901" s="61">
        <v>205</v>
      </c>
      <c r="K901" s="64">
        <v>3.4</v>
      </c>
      <c r="L901" s="61">
        <v>190309263.84765601</v>
      </c>
      <c r="M901" s="61">
        <v>68336.792388537695</v>
      </c>
    </row>
    <row r="902" spans="1:13">
      <c r="A902" s="61">
        <v>57580</v>
      </c>
      <c r="B902" s="61">
        <v>18089041900</v>
      </c>
      <c r="C902" s="61">
        <v>6531699</v>
      </c>
      <c r="D902" s="61">
        <v>37763</v>
      </c>
      <c r="E902" s="64" t="s">
        <v>753</v>
      </c>
      <c r="F902" s="64" t="str">
        <f t="shared" si="14"/>
        <v>Census Tract 419 Lake County</v>
      </c>
      <c r="G902" s="61" t="s">
        <v>155</v>
      </c>
      <c r="H902" s="61" t="s">
        <v>186</v>
      </c>
      <c r="I902" s="61">
        <v>1728</v>
      </c>
      <c r="J902" s="61">
        <v>106</v>
      </c>
      <c r="K902" s="64">
        <v>3.3</v>
      </c>
      <c r="L902" s="61">
        <v>11735448.7226563</v>
      </c>
      <c r="M902" s="61">
        <v>15297.9493288094</v>
      </c>
    </row>
    <row r="903" spans="1:13">
      <c r="A903" s="61">
        <v>57632</v>
      </c>
      <c r="B903" s="61">
        <v>18091041900</v>
      </c>
      <c r="C903" s="61">
        <v>227721017</v>
      </c>
      <c r="D903" s="61">
        <v>2813261</v>
      </c>
      <c r="E903" s="64" t="s">
        <v>753</v>
      </c>
      <c r="F903" s="64" t="str">
        <f t="shared" si="14"/>
        <v>Census Tract 419 LaPorte County</v>
      </c>
      <c r="G903" s="61" t="s">
        <v>155</v>
      </c>
      <c r="H903" s="61" t="s">
        <v>711</v>
      </c>
      <c r="I903" s="61">
        <v>2128</v>
      </c>
      <c r="J903" s="61">
        <v>169</v>
      </c>
      <c r="K903" s="64">
        <v>1.6</v>
      </c>
      <c r="L903" s="61">
        <v>412187735.63281298</v>
      </c>
      <c r="M903" s="61">
        <v>122016.509004969</v>
      </c>
    </row>
    <row r="904" spans="1:13">
      <c r="A904" s="61">
        <v>57581</v>
      </c>
      <c r="B904" s="61">
        <v>18089042000</v>
      </c>
      <c r="C904" s="61">
        <v>12341186</v>
      </c>
      <c r="D904" s="61">
        <v>305251</v>
      </c>
      <c r="E904" s="64" t="s">
        <v>754</v>
      </c>
      <c r="F904" s="64" t="str">
        <f t="shared" si="14"/>
        <v>Census Tract 420 Lake County</v>
      </c>
      <c r="G904" s="61" t="s">
        <v>155</v>
      </c>
      <c r="H904" s="61" t="s">
        <v>186</v>
      </c>
      <c r="I904" s="61">
        <v>2591</v>
      </c>
      <c r="J904" s="61">
        <v>163</v>
      </c>
      <c r="K904" s="64">
        <v>2.4</v>
      </c>
      <c r="L904" s="61">
        <v>22576518.667968798</v>
      </c>
      <c r="M904" s="61">
        <v>21423.541016281401</v>
      </c>
    </row>
    <row r="905" spans="1:13">
      <c r="A905" s="61">
        <v>57633</v>
      </c>
      <c r="B905" s="61">
        <v>18091042000</v>
      </c>
      <c r="C905" s="61">
        <v>28195117</v>
      </c>
      <c r="D905" s="61">
        <v>1248344</v>
      </c>
      <c r="E905" s="64" t="s">
        <v>754</v>
      </c>
      <c r="F905" s="64" t="str">
        <f t="shared" si="14"/>
        <v>Census Tract 420 LaPorte County</v>
      </c>
      <c r="G905" s="61" t="s">
        <v>155</v>
      </c>
      <c r="H905" s="61" t="s">
        <v>711</v>
      </c>
      <c r="I905" s="61">
        <v>1016</v>
      </c>
      <c r="J905" s="61">
        <v>87</v>
      </c>
      <c r="K905" s="64">
        <v>8.6999999999999993</v>
      </c>
      <c r="L905" s="61">
        <v>52772239.097656302</v>
      </c>
      <c r="M905" s="61">
        <v>30900.5089077661</v>
      </c>
    </row>
    <row r="906" spans="1:13">
      <c r="A906" s="61">
        <v>57582</v>
      </c>
      <c r="B906" s="61">
        <v>18089042100</v>
      </c>
      <c r="C906" s="61">
        <v>5217726</v>
      </c>
      <c r="D906" s="61">
        <v>0</v>
      </c>
      <c r="E906" s="64" t="s">
        <v>755</v>
      </c>
      <c r="F906" s="64" t="str">
        <f t="shared" si="14"/>
        <v>Census Tract 421 Lake County</v>
      </c>
      <c r="G906" s="61" t="s">
        <v>155</v>
      </c>
      <c r="H906" s="61" t="s">
        <v>186</v>
      </c>
      <c r="I906" s="61">
        <v>2064</v>
      </c>
      <c r="J906" s="61">
        <v>125</v>
      </c>
      <c r="K906" s="64">
        <v>5.4</v>
      </c>
      <c r="L906" s="61">
        <v>9322832.1328125</v>
      </c>
      <c r="M906" s="61">
        <v>20002.677549312899</v>
      </c>
    </row>
    <row r="907" spans="1:13">
      <c r="A907" s="61">
        <v>57634</v>
      </c>
      <c r="B907" s="61">
        <v>18091042100</v>
      </c>
      <c r="C907" s="61">
        <v>9478742</v>
      </c>
      <c r="D907" s="61">
        <v>241175</v>
      </c>
      <c r="E907" s="64" t="s">
        <v>755</v>
      </c>
      <c r="F907" s="64" t="str">
        <f t="shared" si="14"/>
        <v>Census Tract 421 LaPorte County</v>
      </c>
      <c r="G907" s="61" t="s">
        <v>155</v>
      </c>
      <c r="H907" s="61" t="s">
        <v>711</v>
      </c>
      <c r="I907" s="61">
        <v>2513</v>
      </c>
      <c r="J907" s="61">
        <v>176</v>
      </c>
      <c r="K907" s="64">
        <v>12.3</v>
      </c>
      <c r="L907" s="61">
        <v>17402722.964843798</v>
      </c>
      <c r="M907" s="61">
        <v>19096.078961434901</v>
      </c>
    </row>
    <row r="908" spans="1:13">
      <c r="A908" s="61">
        <v>57583</v>
      </c>
      <c r="B908" s="61">
        <v>18089042200</v>
      </c>
      <c r="C908" s="61">
        <v>14109262</v>
      </c>
      <c r="D908" s="61">
        <v>627726</v>
      </c>
      <c r="E908" s="64" t="s">
        <v>756</v>
      </c>
      <c r="F908" s="64" t="str">
        <f t="shared" si="14"/>
        <v>Census Tract 422 Lake County</v>
      </c>
      <c r="G908" s="61" t="s">
        <v>155</v>
      </c>
      <c r="H908" s="61" t="s">
        <v>186</v>
      </c>
      <c r="I908" s="61">
        <v>2306</v>
      </c>
      <c r="J908" s="61">
        <v>160</v>
      </c>
      <c r="K908" s="64">
        <v>1.6</v>
      </c>
      <c r="L908" s="61">
        <v>26316647.550781298</v>
      </c>
      <c r="M908" s="61">
        <v>27574.364395975899</v>
      </c>
    </row>
    <row r="909" spans="1:13">
      <c r="A909" s="61">
        <v>57635</v>
      </c>
      <c r="B909" s="61">
        <v>18091042200</v>
      </c>
      <c r="C909" s="61">
        <v>18971921</v>
      </c>
      <c r="D909" s="61">
        <v>93768</v>
      </c>
      <c r="E909" s="64" t="s">
        <v>756</v>
      </c>
      <c r="F909" s="64" t="str">
        <f t="shared" si="14"/>
        <v>Census Tract 422 LaPorte County</v>
      </c>
      <c r="G909" s="61" t="s">
        <v>155</v>
      </c>
      <c r="H909" s="61" t="s">
        <v>711</v>
      </c>
      <c r="I909" s="61">
        <v>1429</v>
      </c>
      <c r="J909" s="61">
        <v>106</v>
      </c>
      <c r="K909" s="64">
        <v>10.1</v>
      </c>
      <c r="L909" s="61">
        <v>34104281.050781302</v>
      </c>
      <c r="M909" s="61">
        <v>27191.461198569301</v>
      </c>
    </row>
    <row r="910" spans="1:13">
      <c r="A910" s="61">
        <v>57584</v>
      </c>
      <c r="B910" s="61">
        <v>18089042300</v>
      </c>
      <c r="C910" s="61">
        <v>68523192</v>
      </c>
      <c r="D910" s="61">
        <v>26299</v>
      </c>
      <c r="E910" s="64" t="s">
        <v>757</v>
      </c>
      <c r="F910" s="64" t="str">
        <f t="shared" si="14"/>
        <v>Census Tract 423 Lake County</v>
      </c>
      <c r="G910" s="61" t="s">
        <v>155</v>
      </c>
      <c r="H910" s="61" t="s">
        <v>186</v>
      </c>
      <c r="I910" s="61">
        <v>2680</v>
      </c>
      <c r="J910" s="61">
        <v>232</v>
      </c>
      <c r="K910" s="64">
        <v>7.4</v>
      </c>
      <c r="L910" s="61">
        <v>122197793.83593801</v>
      </c>
      <c r="M910" s="61">
        <v>44064.616825138997</v>
      </c>
    </row>
    <row r="911" spans="1:13">
      <c r="A911" s="61">
        <v>57636</v>
      </c>
      <c r="B911" s="61">
        <v>18091042300</v>
      </c>
      <c r="C911" s="61">
        <v>980874</v>
      </c>
      <c r="D911" s="61">
        <v>0</v>
      </c>
      <c r="E911" s="64" t="s">
        <v>757</v>
      </c>
      <c r="F911" s="64" t="str">
        <f t="shared" si="14"/>
        <v>Census Tract 423 LaPorte County</v>
      </c>
      <c r="G911" s="61" t="s">
        <v>155</v>
      </c>
      <c r="H911" s="61" t="s">
        <v>711</v>
      </c>
      <c r="I911" s="61">
        <v>937</v>
      </c>
      <c r="J911" s="61">
        <v>107</v>
      </c>
      <c r="K911" s="64">
        <v>25.9</v>
      </c>
      <c r="L911" s="61">
        <v>1756033.3046875</v>
      </c>
      <c r="M911" s="61">
        <v>6296.3061563963201</v>
      </c>
    </row>
    <row r="912" spans="1:13">
      <c r="A912" s="61">
        <v>57637</v>
      </c>
      <c r="B912" s="61">
        <v>18091042400</v>
      </c>
      <c r="C912" s="61">
        <v>20002209</v>
      </c>
      <c r="D912" s="61">
        <v>174572</v>
      </c>
      <c r="E912" s="64" t="s">
        <v>758</v>
      </c>
      <c r="F912" s="64" t="str">
        <f t="shared" si="14"/>
        <v>Census Tract 424 LaPorte County</v>
      </c>
      <c r="G912" s="61" t="s">
        <v>155</v>
      </c>
      <c r="H912" s="61" t="s">
        <v>711</v>
      </c>
      <c r="I912" s="61">
        <v>3265</v>
      </c>
      <c r="J912" s="61">
        <v>184</v>
      </c>
      <c r="K912" s="64">
        <v>10.5</v>
      </c>
      <c r="L912" s="61">
        <v>36097285.433593802</v>
      </c>
      <c r="M912" s="61">
        <v>32393.145880020202</v>
      </c>
    </row>
    <row r="913" spans="1:13">
      <c r="A913" s="61">
        <v>57585</v>
      </c>
      <c r="B913" s="61">
        <v>18089042401</v>
      </c>
      <c r="C913" s="61">
        <v>7297671</v>
      </c>
      <c r="D913" s="61">
        <v>54423</v>
      </c>
      <c r="E913" s="64" t="s">
        <v>759</v>
      </c>
      <c r="F913" s="64" t="str">
        <f t="shared" si="14"/>
        <v>Census Tract 424.01 Lake County</v>
      </c>
      <c r="G913" s="61" t="s">
        <v>155</v>
      </c>
      <c r="H913" s="61" t="s">
        <v>186</v>
      </c>
      <c r="I913" s="61">
        <v>2344</v>
      </c>
      <c r="J913" s="61">
        <v>142</v>
      </c>
      <c r="K913" s="64">
        <v>5.5</v>
      </c>
      <c r="L913" s="61">
        <v>13123368.7734375</v>
      </c>
      <c r="M913" s="61">
        <v>15886.171614255099</v>
      </c>
    </row>
    <row r="914" spans="1:13">
      <c r="A914" s="61">
        <v>57586</v>
      </c>
      <c r="B914" s="61">
        <v>18089042402</v>
      </c>
      <c r="C914" s="61">
        <v>12223291</v>
      </c>
      <c r="D914" s="61">
        <v>21582</v>
      </c>
      <c r="E914" s="64" t="s">
        <v>760</v>
      </c>
      <c r="F914" s="64" t="str">
        <f t="shared" si="14"/>
        <v>Census Tract 424.02 Lake County</v>
      </c>
      <c r="G914" s="61" t="s">
        <v>155</v>
      </c>
      <c r="H914" s="61" t="s">
        <v>186</v>
      </c>
      <c r="I914" s="61">
        <v>2474</v>
      </c>
      <c r="J914" s="61">
        <v>194</v>
      </c>
      <c r="K914" s="64">
        <v>7.6</v>
      </c>
      <c r="L914" s="61">
        <v>21844266.746093798</v>
      </c>
      <c r="M914" s="61">
        <v>22324.256637897401</v>
      </c>
    </row>
    <row r="915" spans="1:13">
      <c r="A915" s="61">
        <v>57587</v>
      </c>
      <c r="B915" s="61">
        <v>18089042403</v>
      </c>
      <c r="C915" s="61">
        <v>5823890</v>
      </c>
      <c r="D915" s="61">
        <v>0</v>
      </c>
      <c r="E915" s="64" t="s">
        <v>761</v>
      </c>
      <c r="F915" s="64" t="str">
        <f t="shared" si="14"/>
        <v>Census Tract 424.03 Lake County</v>
      </c>
      <c r="G915" s="61" t="s">
        <v>155</v>
      </c>
      <c r="H915" s="61" t="s">
        <v>186</v>
      </c>
      <c r="I915" s="61">
        <v>1650</v>
      </c>
      <c r="J915" s="61">
        <v>102</v>
      </c>
      <c r="K915" s="64">
        <v>11.7</v>
      </c>
      <c r="L915" s="61">
        <v>10394685.6484375</v>
      </c>
      <c r="M915" s="61">
        <v>13140.212224245701</v>
      </c>
    </row>
    <row r="916" spans="1:13">
      <c r="A916" s="61">
        <v>57638</v>
      </c>
      <c r="B916" s="61">
        <v>18091042500</v>
      </c>
      <c r="C916" s="61">
        <v>20283521</v>
      </c>
      <c r="D916" s="61">
        <v>3786033</v>
      </c>
      <c r="E916" s="64" t="s">
        <v>762</v>
      </c>
      <c r="F916" s="64" t="str">
        <f t="shared" si="14"/>
        <v>Census Tract 425 LaPorte County</v>
      </c>
      <c r="G916" s="61" t="s">
        <v>155</v>
      </c>
      <c r="H916" s="61" t="s">
        <v>711</v>
      </c>
      <c r="I916" s="61">
        <v>2053</v>
      </c>
      <c r="J916" s="61">
        <v>184</v>
      </c>
      <c r="K916" s="64">
        <v>5.6</v>
      </c>
      <c r="L916" s="61">
        <v>43106893.3671875</v>
      </c>
      <c r="M916" s="61">
        <v>26839.074167678598</v>
      </c>
    </row>
    <row r="917" spans="1:13">
      <c r="A917" s="61">
        <v>57588</v>
      </c>
      <c r="B917" s="61">
        <v>18089042501</v>
      </c>
      <c r="C917" s="61">
        <v>3695928</v>
      </c>
      <c r="D917" s="61">
        <v>0</v>
      </c>
      <c r="E917" s="64" t="s">
        <v>763</v>
      </c>
      <c r="F917" s="64" t="str">
        <f t="shared" si="14"/>
        <v>Census Tract 425.01 Lake County</v>
      </c>
      <c r="G917" s="61" t="s">
        <v>155</v>
      </c>
      <c r="H917" s="61" t="s">
        <v>186</v>
      </c>
      <c r="I917" s="61">
        <v>2186</v>
      </c>
      <c r="J917" s="61">
        <v>126</v>
      </c>
      <c r="K917" s="64">
        <v>1.8</v>
      </c>
      <c r="L917" s="61">
        <v>6590059.7734375</v>
      </c>
      <c r="M917" s="61">
        <v>10372.5262377158</v>
      </c>
    </row>
    <row r="918" spans="1:13">
      <c r="A918" s="61">
        <v>57589</v>
      </c>
      <c r="B918" s="61">
        <v>18089042503</v>
      </c>
      <c r="C918" s="61">
        <v>5635033</v>
      </c>
      <c r="D918" s="61">
        <v>0</v>
      </c>
      <c r="E918" s="64" t="s">
        <v>764</v>
      </c>
      <c r="F918" s="64" t="str">
        <f t="shared" si="14"/>
        <v>Census Tract 425.03 Lake County</v>
      </c>
      <c r="G918" s="61" t="s">
        <v>155</v>
      </c>
      <c r="H918" s="61" t="s">
        <v>186</v>
      </c>
      <c r="I918" s="61">
        <v>1423</v>
      </c>
      <c r="J918" s="61">
        <v>111</v>
      </c>
      <c r="K918" s="64">
        <v>17.5</v>
      </c>
      <c r="L918" s="61">
        <v>10047491.0664063</v>
      </c>
      <c r="M918" s="61">
        <v>13776.348146674</v>
      </c>
    </row>
    <row r="919" spans="1:13">
      <c r="A919" s="61">
        <v>57590</v>
      </c>
      <c r="B919" s="61">
        <v>18089042504</v>
      </c>
      <c r="C919" s="61">
        <v>9504735</v>
      </c>
      <c r="D919" s="61">
        <v>0</v>
      </c>
      <c r="E919" s="64" t="s">
        <v>765</v>
      </c>
      <c r="F919" s="64" t="str">
        <f t="shared" si="14"/>
        <v>Census Tract 425.04 Lake County</v>
      </c>
      <c r="G919" s="61" t="s">
        <v>155</v>
      </c>
      <c r="H919" s="61" t="s">
        <v>186</v>
      </c>
      <c r="I919" s="61">
        <v>3102</v>
      </c>
      <c r="J919" s="61">
        <v>195</v>
      </c>
      <c r="K919" s="64">
        <v>4.5999999999999996</v>
      </c>
      <c r="L919" s="61">
        <v>16928497.5625</v>
      </c>
      <c r="M919" s="61">
        <v>19989.698262429902</v>
      </c>
    </row>
    <row r="920" spans="1:13">
      <c r="A920" s="61">
        <v>57591</v>
      </c>
      <c r="B920" s="61">
        <v>18089042505</v>
      </c>
      <c r="C920" s="61">
        <v>14312985</v>
      </c>
      <c r="D920" s="61">
        <v>32474</v>
      </c>
      <c r="E920" s="64" t="s">
        <v>766</v>
      </c>
      <c r="F920" s="64" t="str">
        <f t="shared" si="14"/>
        <v>Census Tract 425.05 Lake County</v>
      </c>
      <c r="G920" s="61" t="s">
        <v>155</v>
      </c>
      <c r="H920" s="61" t="s">
        <v>186</v>
      </c>
      <c r="I920" s="61">
        <v>3387</v>
      </c>
      <c r="J920" s="61">
        <v>191</v>
      </c>
      <c r="K920" s="64">
        <v>8.5</v>
      </c>
      <c r="L920" s="61">
        <v>25564367.609375</v>
      </c>
      <c r="M920" s="61">
        <v>22533.530928251999</v>
      </c>
    </row>
    <row r="921" spans="1:13">
      <c r="A921" s="61">
        <v>57639</v>
      </c>
      <c r="B921" s="61">
        <v>18091042600</v>
      </c>
      <c r="C921" s="61">
        <v>103842173</v>
      </c>
      <c r="D921" s="61">
        <v>368819</v>
      </c>
      <c r="E921" s="64" t="s">
        <v>767</v>
      </c>
      <c r="F921" s="64" t="str">
        <f t="shared" si="14"/>
        <v>Census Tract 426 LaPorte County</v>
      </c>
      <c r="G921" s="61" t="s">
        <v>155</v>
      </c>
      <c r="H921" s="61" t="s">
        <v>711</v>
      </c>
      <c r="I921" s="61">
        <v>1727</v>
      </c>
      <c r="J921" s="61">
        <v>188</v>
      </c>
      <c r="K921" s="64">
        <v>1.4</v>
      </c>
      <c r="L921" s="61">
        <v>186286846.80859399</v>
      </c>
      <c r="M921" s="61">
        <v>58276.291083568802</v>
      </c>
    </row>
    <row r="922" spans="1:13">
      <c r="A922" s="61">
        <v>57592</v>
      </c>
      <c r="B922" s="61">
        <v>18089042602</v>
      </c>
      <c r="C922" s="61">
        <v>13460123</v>
      </c>
      <c r="D922" s="61">
        <v>60305</v>
      </c>
      <c r="E922" s="64" t="s">
        <v>768</v>
      </c>
      <c r="F922" s="64" t="str">
        <f t="shared" si="14"/>
        <v>Census Tract 426.02 Lake County</v>
      </c>
      <c r="G922" s="61" t="s">
        <v>155</v>
      </c>
      <c r="H922" s="61" t="s">
        <v>186</v>
      </c>
      <c r="I922" s="61">
        <v>2313</v>
      </c>
      <c r="J922" s="61">
        <v>136</v>
      </c>
      <c r="K922" s="64">
        <v>5.8</v>
      </c>
      <c r="L922" s="61">
        <v>24121241.5390625</v>
      </c>
      <c r="M922" s="61">
        <v>22198.8618018077</v>
      </c>
    </row>
    <row r="923" spans="1:13">
      <c r="A923" s="61">
        <v>57593</v>
      </c>
      <c r="B923" s="61">
        <v>18089042605</v>
      </c>
      <c r="C923" s="61">
        <v>21163121</v>
      </c>
      <c r="D923" s="61">
        <v>282920</v>
      </c>
      <c r="E923" s="64" t="s">
        <v>769</v>
      </c>
      <c r="F923" s="64" t="str">
        <f t="shared" si="14"/>
        <v>Census Tract 426.05 Lake County</v>
      </c>
      <c r="G923" s="61" t="s">
        <v>155</v>
      </c>
      <c r="H923" s="61" t="s">
        <v>186</v>
      </c>
      <c r="I923" s="61">
        <v>3012</v>
      </c>
      <c r="J923" s="61">
        <v>136</v>
      </c>
      <c r="K923" s="64">
        <v>1.4</v>
      </c>
      <c r="L923" s="61">
        <v>38209783.582031302</v>
      </c>
      <c r="M923" s="61">
        <v>30868.2715758663</v>
      </c>
    </row>
    <row r="924" spans="1:13">
      <c r="A924" s="61">
        <v>57594</v>
      </c>
      <c r="B924" s="61">
        <v>18089042606</v>
      </c>
      <c r="C924" s="61">
        <v>1831622</v>
      </c>
      <c r="D924" s="61">
        <v>0</v>
      </c>
      <c r="E924" s="64" t="s">
        <v>770</v>
      </c>
      <c r="F924" s="64" t="str">
        <f t="shared" si="14"/>
        <v>Census Tract 426.06 Lake County</v>
      </c>
      <c r="G924" s="61" t="s">
        <v>155</v>
      </c>
      <c r="H924" s="61" t="s">
        <v>186</v>
      </c>
      <c r="I924" s="61">
        <v>1273</v>
      </c>
      <c r="J924" s="61">
        <v>84</v>
      </c>
      <c r="K924" s="64">
        <v>1.8</v>
      </c>
      <c r="L924" s="61">
        <v>3264414.171875</v>
      </c>
      <c r="M924" s="61">
        <v>8241.5382837946308</v>
      </c>
    </row>
    <row r="925" spans="1:13">
      <c r="A925" s="61">
        <v>57595</v>
      </c>
      <c r="B925" s="61">
        <v>18089042607</v>
      </c>
      <c r="C925" s="61">
        <v>7585836</v>
      </c>
      <c r="D925" s="61">
        <v>0</v>
      </c>
      <c r="E925" s="64" t="s">
        <v>771</v>
      </c>
      <c r="F925" s="64" t="str">
        <f t="shared" si="14"/>
        <v>Census Tract 426.07 Lake County</v>
      </c>
      <c r="G925" s="61" t="s">
        <v>155</v>
      </c>
      <c r="H925" s="61" t="s">
        <v>186</v>
      </c>
      <c r="I925" s="61">
        <v>2423</v>
      </c>
      <c r="J925" s="61">
        <v>122</v>
      </c>
      <c r="K925" s="64">
        <v>3.4</v>
      </c>
      <c r="L925" s="61">
        <v>13520151.5820313</v>
      </c>
      <c r="M925" s="61">
        <v>15305.8497930132</v>
      </c>
    </row>
    <row r="926" spans="1:13">
      <c r="A926" s="61">
        <v>57596</v>
      </c>
      <c r="B926" s="61">
        <v>18089042608</v>
      </c>
      <c r="C926" s="61">
        <v>7845181</v>
      </c>
      <c r="D926" s="61">
        <v>0</v>
      </c>
      <c r="E926" s="64" t="s">
        <v>772</v>
      </c>
      <c r="F926" s="64" t="str">
        <f t="shared" si="14"/>
        <v>Census Tract 426.08 Lake County</v>
      </c>
      <c r="G926" s="61" t="s">
        <v>155</v>
      </c>
      <c r="H926" s="61" t="s">
        <v>186</v>
      </c>
      <c r="I926" s="61">
        <v>1705</v>
      </c>
      <c r="J926" s="61">
        <v>100</v>
      </c>
      <c r="K926" s="64">
        <v>1.6</v>
      </c>
      <c r="L926" s="61">
        <v>13973174.1992188</v>
      </c>
      <c r="M926" s="61">
        <v>17906.852360646499</v>
      </c>
    </row>
    <row r="927" spans="1:13">
      <c r="A927" s="61">
        <v>57597</v>
      </c>
      <c r="B927" s="61">
        <v>18089042609</v>
      </c>
      <c r="C927" s="61">
        <v>14567035</v>
      </c>
      <c r="D927" s="61">
        <v>0</v>
      </c>
      <c r="E927" s="64" t="s">
        <v>773</v>
      </c>
      <c r="F927" s="64" t="str">
        <f t="shared" si="14"/>
        <v>Census Tract 426.09 Lake County</v>
      </c>
      <c r="G927" s="61" t="s">
        <v>155</v>
      </c>
      <c r="H927" s="61" t="s">
        <v>186</v>
      </c>
      <c r="I927" s="61">
        <v>3053</v>
      </c>
      <c r="J927" s="61">
        <v>156</v>
      </c>
      <c r="K927" s="64">
        <v>0.9</v>
      </c>
      <c r="L927" s="61">
        <v>25962779.832031298</v>
      </c>
      <c r="M927" s="61">
        <v>21043.3622514907</v>
      </c>
    </row>
    <row r="928" spans="1:13">
      <c r="A928" s="61">
        <v>57640</v>
      </c>
      <c r="B928" s="61">
        <v>18091042700</v>
      </c>
      <c r="C928" s="61">
        <v>223216099</v>
      </c>
      <c r="D928" s="61">
        <v>571919</v>
      </c>
      <c r="E928" s="64" t="s">
        <v>774</v>
      </c>
      <c r="F928" s="64" t="str">
        <f t="shared" si="14"/>
        <v>Census Tract 427 LaPorte County</v>
      </c>
      <c r="G928" s="61" t="s">
        <v>155</v>
      </c>
      <c r="H928" s="61" t="s">
        <v>711</v>
      </c>
      <c r="I928" s="61">
        <v>1876</v>
      </c>
      <c r="J928" s="61">
        <v>128</v>
      </c>
      <c r="K928" s="64">
        <v>1.2</v>
      </c>
      <c r="L928" s="61">
        <v>399217582.90234399</v>
      </c>
      <c r="M928" s="61">
        <v>97795.838408930402</v>
      </c>
    </row>
    <row r="929" spans="1:13">
      <c r="A929" s="61">
        <v>57598</v>
      </c>
      <c r="B929" s="61">
        <v>18089042702</v>
      </c>
      <c r="C929" s="61">
        <v>4843611</v>
      </c>
      <c r="D929" s="61">
        <v>73312</v>
      </c>
      <c r="E929" s="64" t="s">
        <v>775</v>
      </c>
      <c r="F929" s="64" t="str">
        <f t="shared" si="14"/>
        <v>Census Tract 427.02 Lake County</v>
      </c>
      <c r="G929" s="61" t="s">
        <v>155</v>
      </c>
      <c r="H929" s="61" t="s">
        <v>186</v>
      </c>
      <c r="I929" s="61">
        <v>2152</v>
      </c>
      <c r="J929" s="61">
        <v>125</v>
      </c>
      <c r="K929" s="64">
        <v>10.199999999999999</v>
      </c>
      <c r="L929" s="61">
        <v>8768596.2109375</v>
      </c>
      <c r="M929" s="61">
        <v>15436.421829941801</v>
      </c>
    </row>
    <row r="930" spans="1:13">
      <c r="A930" s="61">
        <v>57599</v>
      </c>
      <c r="B930" s="61">
        <v>18089042703</v>
      </c>
      <c r="C930" s="61">
        <v>5658086</v>
      </c>
      <c r="D930" s="61">
        <v>0</v>
      </c>
      <c r="E930" s="64" t="s">
        <v>776</v>
      </c>
      <c r="F930" s="64" t="str">
        <f t="shared" si="14"/>
        <v>Census Tract 427.03 Lake County</v>
      </c>
      <c r="G930" s="61" t="s">
        <v>155</v>
      </c>
      <c r="H930" s="61" t="s">
        <v>186</v>
      </c>
      <c r="I930" s="61">
        <v>2203</v>
      </c>
      <c r="J930" s="61">
        <v>126</v>
      </c>
      <c r="K930" s="64">
        <v>3.2</v>
      </c>
      <c r="L930" s="61">
        <v>10097420.2539063</v>
      </c>
      <c r="M930" s="61">
        <v>13861.164133255499</v>
      </c>
    </row>
    <row r="931" spans="1:13">
      <c r="A931" s="61">
        <v>57600</v>
      </c>
      <c r="B931" s="61">
        <v>18089042704</v>
      </c>
      <c r="C931" s="61">
        <v>10320807</v>
      </c>
      <c r="D931" s="61">
        <v>0</v>
      </c>
      <c r="E931" s="64" t="s">
        <v>777</v>
      </c>
      <c r="F931" s="64" t="str">
        <f t="shared" si="14"/>
        <v>Census Tract 427.04 Lake County</v>
      </c>
      <c r="G931" s="61" t="s">
        <v>155</v>
      </c>
      <c r="H931" s="61" t="s">
        <v>186</v>
      </c>
      <c r="I931" s="61">
        <v>1699</v>
      </c>
      <c r="J931" s="61">
        <v>91</v>
      </c>
      <c r="K931" s="64">
        <v>5.4</v>
      </c>
      <c r="L931" s="61">
        <v>18415622.25</v>
      </c>
      <c r="M931" s="61">
        <v>19854.632615534101</v>
      </c>
    </row>
    <row r="932" spans="1:13">
      <c r="A932" s="61">
        <v>57641</v>
      </c>
      <c r="B932" s="61">
        <v>18091042800</v>
      </c>
      <c r="C932" s="61">
        <v>160845818</v>
      </c>
      <c r="D932" s="61">
        <v>171743</v>
      </c>
      <c r="E932" s="64" t="s">
        <v>778</v>
      </c>
      <c r="F932" s="64" t="str">
        <f t="shared" si="14"/>
        <v>Census Tract 428 LaPorte County</v>
      </c>
      <c r="G932" s="61" t="s">
        <v>155</v>
      </c>
      <c r="H932" s="61" t="s">
        <v>711</v>
      </c>
      <c r="I932" s="61">
        <v>1095</v>
      </c>
      <c r="J932" s="61">
        <v>83</v>
      </c>
      <c r="K932" s="64">
        <v>0</v>
      </c>
      <c r="L932" s="61">
        <v>287041571.96484399</v>
      </c>
      <c r="M932" s="61">
        <v>72954.695349682996</v>
      </c>
    </row>
    <row r="933" spans="1:13">
      <c r="A933" s="61">
        <v>57601</v>
      </c>
      <c r="B933" s="61">
        <v>18089042801</v>
      </c>
      <c r="C933" s="61">
        <v>9905436</v>
      </c>
      <c r="D933" s="61">
        <v>0</v>
      </c>
      <c r="E933" s="64" t="s">
        <v>779</v>
      </c>
      <c r="F933" s="64" t="str">
        <f t="shared" si="14"/>
        <v>Census Tract 428.01 Lake County</v>
      </c>
      <c r="G933" s="61" t="s">
        <v>155</v>
      </c>
      <c r="H933" s="61" t="s">
        <v>186</v>
      </c>
      <c r="I933" s="61">
        <v>3855</v>
      </c>
      <c r="J933" s="61">
        <v>193</v>
      </c>
      <c r="K933" s="64">
        <v>4.4000000000000004</v>
      </c>
      <c r="L933" s="61">
        <v>17677673.296875</v>
      </c>
      <c r="M933" s="61">
        <v>16865.3826921611</v>
      </c>
    </row>
    <row r="934" spans="1:13">
      <c r="A934" s="61">
        <v>57602</v>
      </c>
      <c r="B934" s="61">
        <v>18089042802</v>
      </c>
      <c r="C934" s="61">
        <v>4521458</v>
      </c>
      <c r="D934" s="61">
        <v>0</v>
      </c>
      <c r="E934" s="64" t="s">
        <v>780</v>
      </c>
      <c r="F934" s="64" t="str">
        <f t="shared" si="14"/>
        <v>Census Tract 428.02 Lake County</v>
      </c>
      <c r="G934" s="61" t="s">
        <v>155</v>
      </c>
      <c r="H934" s="61" t="s">
        <v>186</v>
      </c>
      <c r="I934" s="61">
        <v>1889</v>
      </c>
      <c r="J934" s="61">
        <v>92</v>
      </c>
      <c r="K934" s="64">
        <v>0.6</v>
      </c>
      <c r="L934" s="61">
        <v>8063809.70703125</v>
      </c>
      <c r="M934" s="61">
        <v>12195.9709713884</v>
      </c>
    </row>
    <row r="935" spans="1:13">
      <c r="A935" s="61">
        <v>57642</v>
      </c>
      <c r="B935" s="61">
        <v>18091042900</v>
      </c>
      <c r="C935" s="61">
        <v>286641699</v>
      </c>
      <c r="D935" s="61">
        <v>264508</v>
      </c>
      <c r="E935" s="64" t="s">
        <v>781</v>
      </c>
      <c r="F935" s="64" t="str">
        <f t="shared" si="14"/>
        <v>Census Tract 429 LaPorte County</v>
      </c>
      <c r="G935" s="61" t="s">
        <v>155</v>
      </c>
      <c r="H935" s="61" t="s">
        <v>711</v>
      </c>
      <c r="I935" s="61">
        <v>1517</v>
      </c>
      <c r="J935" s="61">
        <v>100</v>
      </c>
      <c r="K935" s="64">
        <v>5.4</v>
      </c>
      <c r="L935" s="61">
        <v>509577683.58984399</v>
      </c>
      <c r="M935" s="61">
        <v>94381.447212119499</v>
      </c>
    </row>
    <row r="936" spans="1:13">
      <c r="A936" s="61">
        <v>57603</v>
      </c>
      <c r="B936" s="61">
        <v>18089042901</v>
      </c>
      <c r="C936" s="61">
        <v>18747815</v>
      </c>
      <c r="D936" s="61">
        <v>2250564</v>
      </c>
      <c r="E936" s="64" t="s">
        <v>782</v>
      </c>
      <c r="F936" s="64" t="str">
        <f t="shared" si="14"/>
        <v>Census Tract 429.01 Lake County</v>
      </c>
      <c r="G936" s="61" t="s">
        <v>155</v>
      </c>
      <c r="H936" s="61" t="s">
        <v>186</v>
      </c>
      <c r="I936" s="61">
        <v>2395</v>
      </c>
      <c r="J936" s="61">
        <v>218</v>
      </c>
      <c r="K936" s="64">
        <v>3.8</v>
      </c>
      <c r="L936" s="61">
        <v>37325445.582031302</v>
      </c>
      <c r="M936" s="61">
        <v>25929.889100332501</v>
      </c>
    </row>
    <row r="937" spans="1:13">
      <c r="A937" s="61">
        <v>57604</v>
      </c>
      <c r="B937" s="61">
        <v>18089042902</v>
      </c>
      <c r="C937" s="61">
        <v>55754581</v>
      </c>
      <c r="D937" s="61">
        <v>96989</v>
      </c>
      <c r="E937" s="64" t="s">
        <v>783</v>
      </c>
      <c r="F937" s="64" t="str">
        <f t="shared" si="14"/>
        <v>Census Tract 429.02 Lake County</v>
      </c>
      <c r="G937" s="61" t="s">
        <v>155</v>
      </c>
      <c r="H937" s="61" t="s">
        <v>186</v>
      </c>
      <c r="I937" s="61">
        <v>2417</v>
      </c>
      <c r="J937" s="61">
        <v>136</v>
      </c>
      <c r="K937" s="64">
        <v>2.8</v>
      </c>
      <c r="L937" s="61">
        <v>99338787.3046875</v>
      </c>
      <c r="M937" s="61">
        <v>47036.8216440576</v>
      </c>
    </row>
    <row r="938" spans="1:13">
      <c r="A938" s="61">
        <v>43945</v>
      </c>
      <c r="B938" s="62">
        <v>18003004300</v>
      </c>
      <c r="C938" s="63">
        <v>3754140</v>
      </c>
      <c r="D938" s="61">
        <v>0</v>
      </c>
      <c r="E938" s="64" t="s">
        <v>784</v>
      </c>
      <c r="F938" s="64" t="str">
        <f t="shared" si="14"/>
        <v>Census Tract 43 Allen County</v>
      </c>
      <c r="G938" s="61" t="s">
        <v>155</v>
      </c>
      <c r="H938" s="61" t="s">
        <v>156</v>
      </c>
      <c r="I938" s="61">
        <v>920</v>
      </c>
      <c r="J938" s="61">
        <v>87</v>
      </c>
      <c r="K938" s="64">
        <v>18.399999999999999</v>
      </c>
      <c r="L938" s="61">
        <v>6612564.765625</v>
      </c>
      <c r="M938" s="61">
        <v>12171.3438947588</v>
      </c>
    </row>
    <row r="939" spans="1:13">
      <c r="A939" s="61">
        <v>57643</v>
      </c>
      <c r="B939" s="61">
        <v>18091043000</v>
      </c>
      <c r="C939" s="61">
        <v>4632432</v>
      </c>
      <c r="D939" s="61">
        <v>1867929</v>
      </c>
      <c r="E939" s="64" t="s">
        <v>785</v>
      </c>
      <c r="F939" s="64" t="str">
        <f t="shared" si="14"/>
        <v>Census Tract 430 LaPorte County</v>
      </c>
      <c r="G939" s="61" t="s">
        <v>155</v>
      </c>
      <c r="H939" s="61" t="s">
        <v>711</v>
      </c>
      <c r="I939" s="61">
        <v>1191</v>
      </c>
      <c r="J939" s="61">
        <v>137</v>
      </c>
      <c r="K939" s="64">
        <v>19.2</v>
      </c>
      <c r="L939" s="61">
        <v>8327899.83984375</v>
      </c>
      <c r="M939" s="61">
        <v>15598.2227772609</v>
      </c>
    </row>
    <row r="940" spans="1:13">
      <c r="A940" s="61">
        <v>57605</v>
      </c>
      <c r="B940" s="61">
        <v>18089043001</v>
      </c>
      <c r="C940" s="61">
        <v>10684261</v>
      </c>
      <c r="D940" s="61">
        <v>0</v>
      </c>
      <c r="E940" s="64" t="s">
        <v>786</v>
      </c>
      <c r="F940" s="64" t="str">
        <f t="shared" si="14"/>
        <v>Census Tract 430.01 Lake County</v>
      </c>
      <c r="G940" s="61" t="s">
        <v>155</v>
      </c>
      <c r="H940" s="61" t="s">
        <v>186</v>
      </c>
      <c r="I940" s="61">
        <v>1687</v>
      </c>
      <c r="J940" s="61">
        <v>83</v>
      </c>
      <c r="K940" s="64">
        <v>2.8</v>
      </c>
      <c r="L940" s="61">
        <v>19021379.621093798</v>
      </c>
      <c r="M940" s="61">
        <v>27132.024412392599</v>
      </c>
    </row>
    <row r="941" spans="1:13">
      <c r="A941" s="61">
        <v>57606</v>
      </c>
      <c r="B941" s="61">
        <v>18089043002</v>
      </c>
      <c r="C941" s="61">
        <v>5469246</v>
      </c>
      <c r="D941" s="61">
        <v>22170</v>
      </c>
      <c r="E941" s="64" t="s">
        <v>787</v>
      </c>
      <c r="F941" s="64" t="str">
        <f t="shared" si="14"/>
        <v>Census Tract 430.02 Lake County</v>
      </c>
      <c r="G941" s="61" t="s">
        <v>155</v>
      </c>
      <c r="H941" s="61" t="s">
        <v>186</v>
      </c>
      <c r="I941" s="61">
        <v>2304</v>
      </c>
      <c r="J941" s="61">
        <v>129</v>
      </c>
      <c r="K941" s="64">
        <v>7</v>
      </c>
      <c r="L941" s="61">
        <v>9773852.8828125</v>
      </c>
      <c r="M941" s="61">
        <v>16928.484537301501</v>
      </c>
    </row>
    <row r="942" spans="1:13">
      <c r="A942" s="61">
        <v>57607</v>
      </c>
      <c r="B942" s="61">
        <v>18089043101</v>
      </c>
      <c r="C942" s="61">
        <v>12782862</v>
      </c>
      <c r="D942" s="61">
        <v>457090</v>
      </c>
      <c r="E942" s="64" t="s">
        <v>788</v>
      </c>
      <c r="F942" s="64" t="str">
        <f t="shared" si="14"/>
        <v>Census Tract 431.01 Lake County</v>
      </c>
      <c r="G942" s="61" t="s">
        <v>155</v>
      </c>
      <c r="H942" s="61" t="s">
        <v>186</v>
      </c>
      <c r="I942" s="61">
        <v>1133</v>
      </c>
      <c r="J942" s="61">
        <v>96</v>
      </c>
      <c r="K942" s="64">
        <v>2.9</v>
      </c>
      <c r="L942" s="61">
        <v>23548378.910156298</v>
      </c>
      <c r="M942" s="61">
        <v>20977.374754391101</v>
      </c>
    </row>
    <row r="943" spans="1:13">
      <c r="A943" s="61">
        <v>57608</v>
      </c>
      <c r="B943" s="61">
        <v>18089043102</v>
      </c>
      <c r="C943" s="61">
        <v>15551780</v>
      </c>
      <c r="D943" s="61">
        <v>253482</v>
      </c>
      <c r="E943" s="64" t="s">
        <v>789</v>
      </c>
      <c r="F943" s="64" t="str">
        <f t="shared" si="14"/>
        <v>Census Tract 431.02 Lake County</v>
      </c>
      <c r="G943" s="61" t="s">
        <v>155</v>
      </c>
      <c r="H943" s="61" t="s">
        <v>186</v>
      </c>
      <c r="I943" s="61">
        <v>2943</v>
      </c>
      <c r="J943" s="61">
        <v>125</v>
      </c>
      <c r="K943" s="64">
        <v>5</v>
      </c>
      <c r="L943" s="61">
        <v>28112403.339843798</v>
      </c>
      <c r="M943" s="61">
        <v>25998.1802018294</v>
      </c>
    </row>
    <row r="944" spans="1:13">
      <c r="A944" s="61">
        <v>57609</v>
      </c>
      <c r="B944" s="61">
        <v>18089043201</v>
      </c>
      <c r="C944" s="61">
        <v>10705959</v>
      </c>
      <c r="D944" s="61">
        <v>858655</v>
      </c>
      <c r="E944" s="64" t="s">
        <v>790</v>
      </c>
      <c r="F944" s="64" t="str">
        <f t="shared" si="14"/>
        <v>Census Tract 432.01 Lake County</v>
      </c>
      <c r="G944" s="61" t="s">
        <v>155</v>
      </c>
      <c r="H944" s="61" t="s">
        <v>186</v>
      </c>
      <c r="I944" s="61">
        <v>1362</v>
      </c>
      <c r="J944" s="61">
        <v>136</v>
      </c>
      <c r="K944" s="64">
        <v>2.9</v>
      </c>
      <c r="L944" s="61">
        <v>20547490.578125</v>
      </c>
      <c r="M944" s="61">
        <v>18295.719608577099</v>
      </c>
    </row>
    <row r="945" spans="1:13">
      <c r="A945" s="61">
        <v>57610</v>
      </c>
      <c r="B945" s="61">
        <v>18089043202</v>
      </c>
      <c r="C945" s="61">
        <v>46611869</v>
      </c>
      <c r="D945" s="61">
        <v>59038</v>
      </c>
      <c r="E945" s="64" t="s">
        <v>791</v>
      </c>
      <c r="F945" s="64" t="str">
        <f t="shared" si="14"/>
        <v>Census Tract 432.02 Lake County</v>
      </c>
      <c r="G945" s="61" t="s">
        <v>155</v>
      </c>
      <c r="H945" s="61" t="s">
        <v>186</v>
      </c>
      <c r="I945" s="61">
        <v>3064</v>
      </c>
      <c r="J945" s="61">
        <v>149</v>
      </c>
      <c r="K945" s="64">
        <v>2.1</v>
      </c>
      <c r="L945" s="61">
        <v>82983648.050781295</v>
      </c>
      <c r="M945" s="61">
        <v>46941.695474115797</v>
      </c>
    </row>
    <row r="946" spans="1:13">
      <c r="A946" s="61">
        <v>57611</v>
      </c>
      <c r="B946" s="61">
        <v>18089043300</v>
      </c>
      <c r="C946" s="61">
        <v>64082432</v>
      </c>
      <c r="D946" s="61">
        <v>826340</v>
      </c>
      <c r="E946" s="64" t="s">
        <v>792</v>
      </c>
      <c r="F946" s="64" t="str">
        <f t="shared" si="14"/>
        <v>Census Tract 433 Lake County</v>
      </c>
      <c r="G946" s="61" t="s">
        <v>155</v>
      </c>
      <c r="H946" s="61" t="s">
        <v>186</v>
      </c>
      <c r="I946" s="61">
        <v>3600</v>
      </c>
      <c r="J946" s="61">
        <v>191</v>
      </c>
      <c r="K946" s="64">
        <v>2.2999999999999998</v>
      </c>
      <c r="L946" s="61">
        <v>115417310.785156</v>
      </c>
      <c r="M946" s="61">
        <v>47316.505628926403</v>
      </c>
    </row>
    <row r="947" spans="1:13">
      <c r="A947" s="61">
        <v>57612</v>
      </c>
      <c r="B947" s="61">
        <v>18089043401</v>
      </c>
      <c r="C947" s="61">
        <v>160485771</v>
      </c>
      <c r="D947" s="61">
        <v>304272</v>
      </c>
      <c r="E947" s="64" t="s">
        <v>793</v>
      </c>
      <c r="F947" s="64" t="str">
        <f t="shared" si="14"/>
        <v>Census Tract 434.01 Lake County</v>
      </c>
      <c r="G947" s="61" t="s">
        <v>155</v>
      </c>
      <c r="H947" s="61" t="s">
        <v>186</v>
      </c>
      <c r="I947" s="61">
        <v>2496</v>
      </c>
      <c r="J947" s="61">
        <v>155</v>
      </c>
      <c r="K947" s="64">
        <v>2.2000000000000002</v>
      </c>
      <c r="L947" s="61">
        <v>284780799.61328101</v>
      </c>
      <c r="M947" s="61">
        <v>75476.280945889099</v>
      </c>
    </row>
    <row r="948" spans="1:13">
      <c r="A948" s="61">
        <v>57613</v>
      </c>
      <c r="B948" s="61">
        <v>18089043403</v>
      </c>
      <c r="C948" s="61">
        <v>14010283</v>
      </c>
      <c r="D948" s="61">
        <v>270968</v>
      </c>
      <c r="E948" s="64" t="s">
        <v>794</v>
      </c>
      <c r="F948" s="64" t="str">
        <f t="shared" si="14"/>
        <v>Census Tract 434.03 Lake County</v>
      </c>
      <c r="G948" s="61" t="s">
        <v>155</v>
      </c>
      <c r="H948" s="61" t="s">
        <v>186</v>
      </c>
      <c r="I948" s="61">
        <v>2473</v>
      </c>
      <c r="J948" s="61">
        <v>189</v>
      </c>
      <c r="K948" s="64">
        <v>2.2999999999999998</v>
      </c>
      <c r="L948" s="61">
        <v>25317577.5859375</v>
      </c>
      <c r="M948" s="61">
        <v>22285.425091872301</v>
      </c>
    </row>
    <row r="949" spans="1:13">
      <c r="A949" s="61">
        <v>57614</v>
      </c>
      <c r="B949" s="61">
        <v>18089043404</v>
      </c>
      <c r="C949" s="61">
        <v>144630348</v>
      </c>
      <c r="D949" s="61">
        <v>423087</v>
      </c>
      <c r="E949" s="64" t="s">
        <v>795</v>
      </c>
      <c r="F949" s="64" t="str">
        <f t="shared" si="14"/>
        <v>Census Tract 434.04 Lake County</v>
      </c>
      <c r="G949" s="61" t="s">
        <v>155</v>
      </c>
      <c r="H949" s="61" t="s">
        <v>186</v>
      </c>
      <c r="I949" s="61">
        <v>655</v>
      </c>
      <c r="J949" s="61">
        <v>86</v>
      </c>
      <c r="K949" s="64">
        <v>5.2</v>
      </c>
      <c r="L949" s="61">
        <v>257091113.734375</v>
      </c>
      <c r="M949" s="61">
        <v>73054.647022724501</v>
      </c>
    </row>
    <row r="950" spans="1:13">
      <c r="A950" s="61">
        <v>57615</v>
      </c>
      <c r="B950" s="61">
        <v>18089043405</v>
      </c>
      <c r="C950" s="61">
        <v>141357402</v>
      </c>
      <c r="D950" s="61">
        <v>1239495</v>
      </c>
      <c r="E950" s="64" t="s">
        <v>796</v>
      </c>
      <c r="F950" s="64" t="str">
        <f t="shared" si="14"/>
        <v>Census Tract 434.05 Lake County</v>
      </c>
      <c r="G950" s="61" t="s">
        <v>155</v>
      </c>
      <c r="H950" s="61" t="s">
        <v>186</v>
      </c>
      <c r="I950" s="61">
        <v>1932</v>
      </c>
      <c r="J950" s="61">
        <v>172</v>
      </c>
      <c r="K950" s="64">
        <v>2.2999999999999998</v>
      </c>
      <c r="L950" s="61">
        <v>252541398.15234399</v>
      </c>
      <c r="M950" s="61">
        <v>81803.183890659202</v>
      </c>
    </row>
    <row r="951" spans="1:13">
      <c r="A951" s="61">
        <v>43946</v>
      </c>
      <c r="B951" s="62">
        <v>18003004400</v>
      </c>
      <c r="C951" s="63">
        <v>1904707</v>
      </c>
      <c r="D951" s="61">
        <v>11902</v>
      </c>
      <c r="E951" s="64" t="s">
        <v>797</v>
      </c>
      <c r="F951" s="64" t="str">
        <f t="shared" si="14"/>
        <v>Census Tract 44 Allen County</v>
      </c>
      <c r="G951" s="61" t="s">
        <v>155</v>
      </c>
      <c r="H951" s="61" t="s">
        <v>156</v>
      </c>
      <c r="I951" s="61">
        <v>1209</v>
      </c>
      <c r="J951" s="61">
        <v>102</v>
      </c>
      <c r="K951" s="64">
        <v>12.8</v>
      </c>
      <c r="L951" s="61">
        <v>3374263.90625</v>
      </c>
      <c r="M951" s="61">
        <v>8455.4754339125502</v>
      </c>
    </row>
    <row r="952" spans="1:13">
      <c r="A952" s="61">
        <v>43914</v>
      </c>
      <c r="B952" s="62">
        <v>18003000500</v>
      </c>
      <c r="C952" s="63">
        <v>2033875</v>
      </c>
      <c r="D952" s="61">
        <v>0</v>
      </c>
      <c r="E952" s="64" t="s">
        <v>798</v>
      </c>
      <c r="F952" s="64" t="str">
        <f t="shared" si="14"/>
        <v>Census Tract 5 Allen County</v>
      </c>
      <c r="G952" s="61" t="s">
        <v>155</v>
      </c>
      <c r="H952" s="61" t="s">
        <v>156</v>
      </c>
      <c r="I952" s="61">
        <v>1265</v>
      </c>
      <c r="J952" s="61">
        <v>110</v>
      </c>
      <c r="K952" s="64">
        <v>17.7</v>
      </c>
      <c r="L952" s="61">
        <v>3584455.67578125</v>
      </c>
      <c r="M952" s="61">
        <v>10890.5345742837</v>
      </c>
    </row>
    <row r="953" spans="1:13">
      <c r="A953" s="61">
        <v>44024</v>
      </c>
      <c r="B953" s="62">
        <v>18035000500</v>
      </c>
      <c r="C953" s="63">
        <v>5709845</v>
      </c>
      <c r="D953" s="61">
        <v>55670</v>
      </c>
      <c r="E953" s="64" t="s">
        <v>798</v>
      </c>
      <c r="F953" s="64" t="str">
        <f t="shared" si="14"/>
        <v>Census Tract 5 Delaware County</v>
      </c>
      <c r="G953" s="61" t="s">
        <v>155</v>
      </c>
      <c r="H953" s="61" t="s">
        <v>164</v>
      </c>
      <c r="I953" s="61">
        <v>1569</v>
      </c>
      <c r="J953" s="61">
        <v>141</v>
      </c>
      <c r="K953" s="64">
        <v>9.8000000000000007</v>
      </c>
      <c r="L953" s="61">
        <v>9887876.43359375</v>
      </c>
      <c r="M953" s="61">
        <v>15451.9308993666</v>
      </c>
    </row>
    <row r="954" spans="1:13">
      <c r="A954" s="61">
        <v>44073</v>
      </c>
      <c r="B954" s="62">
        <v>18053000500</v>
      </c>
      <c r="C954" s="63">
        <v>14240233</v>
      </c>
      <c r="D954" s="61">
        <v>242577</v>
      </c>
      <c r="E954" s="64" t="s">
        <v>798</v>
      </c>
      <c r="F954" s="64" t="str">
        <f t="shared" si="14"/>
        <v>Census Tract 5 Grant County</v>
      </c>
      <c r="G954" s="61" t="s">
        <v>155</v>
      </c>
      <c r="H954" s="61" t="s">
        <v>158</v>
      </c>
      <c r="I954" s="61">
        <v>2131</v>
      </c>
      <c r="J954" s="61">
        <v>199</v>
      </c>
      <c r="K954" s="64">
        <v>7.1</v>
      </c>
      <c r="L954" s="61">
        <v>25139701.4296875</v>
      </c>
      <c r="M954" s="61">
        <v>26362.494110006199</v>
      </c>
    </row>
    <row r="955" spans="1:13">
      <c r="A955" s="61">
        <v>44172</v>
      </c>
      <c r="B955" s="62">
        <v>18067000500</v>
      </c>
      <c r="C955" s="63">
        <v>1839940</v>
      </c>
      <c r="D955" s="61">
        <v>0</v>
      </c>
      <c r="E955" s="64" t="s">
        <v>798</v>
      </c>
      <c r="F955" s="64" t="str">
        <f t="shared" si="14"/>
        <v>Census Tract 5 Howard County</v>
      </c>
      <c r="G955" s="61" t="s">
        <v>155</v>
      </c>
      <c r="H955" s="61" t="s">
        <v>165</v>
      </c>
      <c r="I955" s="61">
        <v>1585</v>
      </c>
      <c r="J955" s="61">
        <v>134</v>
      </c>
      <c r="K955" s="64">
        <v>6.7</v>
      </c>
      <c r="L955" s="61">
        <v>3184623.5625</v>
      </c>
      <c r="M955" s="61">
        <v>7985.9862322175904</v>
      </c>
    </row>
    <row r="956" spans="1:13">
      <c r="A956" s="61">
        <v>44229</v>
      </c>
      <c r="B956" s="62">
        <v>18095000500</v>
      </c>
      <c r="C956" s="63">
        <v>4667234</v>
      </c>
      <c r="D956" s="61">
        <v>0</v>
      </c>
      <c r="E956" s="64" t="s">
        <v>798</v>
      </c>
      <c r="F956" s="64" t="str">
        <f t="shared" si="14"/>
        <v>Census Tract 5 Madison County</v>
      </c>
      <c r="G956" s="61" t="s">
        <v>155</v>
      </c>
      <c r="H956" s="61" t="s">
        <v>166</v>
      </c>
      <c r="I956" s="61">
        <v>1183</v>
      </c>
      <c r="J956" s="61">
        <v>140</v>
      </c>
      <c r="K956" s="64">
        <v>21.4</v>
      </c>
      <c r="L956" s="61">
        <v>7983414.6796875</v>
      </c>
      <c r="M956" s="61">
        <v>11858.1029080476</v>
      </c>
    </row>
    <row r="957" spans="1:13">
      <c r="A957" s="61">
        <v>57703</v>
      </c>
      <c r="B957" s="61">
        <v>18141000500</v>
      </c>
      <c r="C957" s="61">
        <v>1139256</v>
      </c>
      <c r="D957" s="61">
        <v>0</v>
      </c>
      <c r="E957" s="64" t="s">
        <v>798</v>
      </c>
      <c r="F957" s="64" t="str">
        <f t="shared" si="14"/>
        <v>Census Tract 5 St. Joseph County</v>
      </c>
      <c r="G957" s="61" t="s">
        <v>155</v>
      </c>
      <c r="H957" s="61" t="s">
        <v>160</v>
      </c>
      <c r="I957" s="61">
        <v>596</v>
      </c>
      <c r="J957" s="61">
        <v>73</v>
      </c>
      <c r="K957" s="64">
        <v>15.4</v>
      </c>
      <c r="L957" s="61">
        <v>2044306.0703125</v>
      </c>
      <c r="M957" s="61">
        <v>7748.5727050873902</v>
      </c>
    </row>
    <row r="958" spans="1:13">
      <c r="A958" s="61">
        <v>39151</v>
      </c>
      <c r="B958" s="62">
        <v>18163000500</v>
      </c>
      <c r="C958" s="63">
        <v>1296406</v>
      </c>
      <c r="D958" s="61">
        <v>0</v>
      </c>
      <c r="E958" s="64" t="s">
        <v>798</v>
      </c>
      <c r="F958" s="64" t="str">
        <f t="shared" si="14"/>
        <v>Census Tract 5 Vanderburgh County</v>
      </c>
      <c r="G958" s="61" t="s">
        <v>155</v>
      </c>
      <c r="H958" s="61" t="s">
        <v>162</v>
      </c>
      <c r="I958" s="61">
        <v>964</v>
      </c>
      <c r="J958" s="61">
        <v>35</v>
      </c>
      <c r="K958" s="64">
        <v>1.2</v>
      </c>
      <c r="L958" s="61">
        <v>2089243.33203125</v>
      </c>
      <c r="M958" s="61">
        <v>6156.0549817045303</v>
      </c>
    </row>
    <row r="959" spans="1:13">
      <c r="A959" s="61">
        <v>44604</v>
      </c>
      <c r="B959" s="61">
        <v>18167000500</v>
      </c>
      <c r="C959" s="61">
        <v>1141997</v>
      </c>
      <c r="D959" s="61">
        <v>0</v>
      </c>
      <c r="E959" s="64" t="s">
        <v>798</v>
      </c>
      <c r="F959" s="64" t="str">
        <f t="shared" si="14"/>
        <v>Census Tract 5 Vigo County</v>
      </c>
      <c r="G959" s="61" t="s">
        <v>155</v>
      </c>
      <c r="H959" s="61" t="s">
        <v>167</v>
      </c>
      <c r="I959" s="61">
        <v>746</v>
      </c>
      <c r="J959" s="61">
        <v>94</v>
      </c>
      <c r="K959" s="64">
        <v>24.9</v>
      </c>
      <c r="L959" s="61">
        <v>1919112.578125</v>
      </c>
      <c r="M959" s="61">
        <v>6983.0607215096697</v>
      </c>
    </row>
    <row r="960" spans="1:13">
      <c r="A960" s="61">
        <v>44638</v>
      </c>
      <c r="B960" s="61">
        <v>18177000500</v>
      </c>
      <c r="C960" s="61">
        <v>3418562</v>
      </c>
      <c r="D960" s="61">
        <v>72834</v>
      </c>
      <c r="E960" s="64" t="s">
        <v>798</v>
      </c>
      <c r="F960" s="64" t="str">
        <f t="shared" si="14"/>
        <v>Census Tract 5 Wayne County</v>
      </c>
      <c r="G960" s="61" t="s">
        <v>155</v>
      </c>
      <c r="H960" s="61" t="s">
        <v>168</v>
      </c>
      <c r="I960" s="61">
        <v>1578</v>
      </c>
      <c r="J960" s="61">
        <v>144</v>
      </c>
      <c r="K960" s="64">
        <v>9.3000000000000007</v>
      </c>
      <c r="L960" s="61">
        <v>5928975.0234375</v>
      </c>
      <c r="M960" s="61">
        <v>13989.759243680401</v>
      </c>
    </row>
    <row r="961" spans="1:13">
      <c r="A961" s="61">
        <v>57441</v>
      </c>
      <c r="B961" s="61">
        <v>18039000501</v>
      </c>
      <c r="C961" s="61">
        <v>5017715</v>
      </c>
      <c r="D961" s="61">
        <v>0</v>
      </c>
      <c r="E961" s="64" t="s">
        <v>799</v>
      </c>
      <c r="F961" s="64" t="str">
        <f t="shared" si="14"/>
        <v>Census Tract 5.01 Elkhart County</v>
      </c>
      <c r="G961" s="61" t="s">
        <v>155</v>
      </c>
      <c r="H961" s="61" t="s">
        <v>157</v>
      </c>
      <c r="I961" s="61">
        <v>2091</v>
      </c>
      <c r="J961" s="61">
        <v>151</v>
      </c>
      <c r="K961" s="64">
        <v>2.2000000000000002</v>
      </c>
      <c r="L961" s="61">
        <v>8978633.609375</v>
      </c>
      <c r="M961" s="61">
        <v>15113.8265223325</v>
      </c>
    </row>
    <row r="962" spans="1:13">
      <c r="A962" s="61">
        <v>39072</v>
      </c>
      <c r="B962" s="62">
        <v>18105000501</v>
      </c>
      <c r="C962" s="63">
        <v>9631041</v>
      </c>
      <c r="D962" s="61">
        <v>0</v>
      </c>
      <c r="E962" s="64" t="s">
        <v>799</v>
      </c>
      <c r="F962" s="64" t="str">
        <f t="shared" ref="F962:F1025" si="15">E962&amp;" "&amp;H962</f>
        <v>Census Tract 5.01 Monroe County</v>
      </c>
      <c r="G962" s="61" t="s">
        <v>155</v>
      </c>
      <c r="H962" s="61" t="s">
        <v>159</v>
      </c>
      <c r="I962" s="61">
        <v>2085</v>
      </c>
      <c r="J962" s="61">
        <v>144</v>
      </c>
      <c r="K962" s="64">
        <v>7.2</v>
      </c>
      <c r="L962" s="61">
        <v>16037081.734375</v>
      </c>
      <c r="M962" s="61">
        <v>17303.3584832979</v>
      </c>
    </row>
    <row r="963" spans="1:13">
      <c r="A963" s="61">
        <v>57442</v>
      </c>
      <c r="B963" s="61">
        <v>18039000502</v>
      </c>
      <c r="C963" s="61">
        <v>5245616</v>
      </c>
      <c r="D963" s="61">
        <v>100922</v>
      </c>
      <c r="E963" s="64" t="s">
        <v>800</v>
      </c>
      <c r="F963" s="64" t="str">
        <f t="shared" si="15"/>
        <v>Census Tract 5.02 Elkhart County</v>
      </c>
      <c r="G963" s="61" t="s">
        <v>155</v>
      </c>
      <c r="H963" s="61" t="s">
        <v>157</v>
      </c>
      <c r="I963" s="61">
        <v>1982</v>
      </c>
      <c r="J963" s="61">
        <v>154</v>
      </c>
      <c r="K963" s="64">
        <v>9.8000000000000007</v>
      </c>
      <c r="L963" s="61">
        <v>9564172.3203125</v>
      </c>
      <c r="M963" s="61">
        <v>15563.7264052595</v>
      </c>
    </row>
    <row r="964" spans="1:13">
      <c r="A964" s="61">
        <v>39073</v>
      </c>
      <c r="B964" s="62">
        <v>18105000502</v>
      </c>
      <c r="C964" s="63">
        <v>4796808</v>
      </c>
      <c r="D964" s="61">
        <v>0</v>
      </c>
      <c r="E964" s="64" t="s">
        <v>800</v>
      </c>
      <c r="F964" s="64" t="str">
        <f t="shared" si="15"/>
        <v>Census Tract 5.02 Monroe County</v>
      </c>
      <c r="G964" s="61" t="s">
        <v>155</v>
      </c>
      <c r="H964" s="61" t="s">
        <v>159</v>
      </c>
      <c r="I964" s="61">
        <v>1360</v>
      </c>
      <c r="J964" s="61">
        <v>99</v>
      </c>
      <c r="K964" s="64">
        <v>7.9</v>
      </c>
      <c r="L964" s="61">
        <v>7982639.14453125</v>
      </c>
      <c r="M964" s="61">
        <v>12998.4460850573</v>
      </c>
    </row>
    <row r="965" spans="1:13">
      <c r="A965" s="61">
        <v>38919</v>
      </c>
      <c r="B965" s="62">
        <v>18019050100</v>
      </c>
      <c r="C965" s="63">
        <v>1637079</v>
      </c>
      <c r="D965" s="61">
        <v>0</v>
      </c>
      <c r="E965" s="64" t="s">
        <v>801</v>
      </c>
      <c r="F965" s="64" t="str">
        <f t="shared" si="15"/>
        <v>Census Tract 501 Clark County</v>
      </c>
      <c r="G965" s="61" t="s">
        <v>155</v>
      </c>
      <c r="H965" s="61" t="s">
        <v>802</v>
      </c>
      <c r="I965" s="61">
        <v>683</v>
      </c>
      <c r="J965" s="61">
        <v>99</v>
      </c>
      <c r="K965" s="64">
        <v>12.9</v>
      </c>
      <c r="L965" s="61">
        <v>2660340.3203125</v>
      </c>
      <c r="M965" s="61">
        <v>7088.6487472318404</v>
      </c>
    </row>
    <row r="966" spans="1:13">
      <c r="A966" s="61">
        <v>38996</v>
      </c>
      <c r="B966" s="62">
        <v>18051050100</v>
      </c>
      <c r="C966" s="63">
        <v>329105952</v>
      </c>
      <c r="D966" s="61">
        <v>21024179</v>
      </c>
      <c r="E966" s="64" t="s">
        <v>801</v>
      </c>
      <c r="F966" s="64" t="str">
        <f t="shared" si="15"/>
        <v>Census Tract 501 Gibson County</v>
      </c>
      <c r="G966" s="61" t="s">
        <v>155</v>
      </c>
      <c r="H966" s="61" t="s">
        <v>803</v>
      </c>
      <c r="I966" s="61">
        <v>1538</v>
      </c>
      <c r="J966" s="61">
        <v>95</v>
      </c>
      <c r="K966" s="64">
        <v>3.6</v>
      </c>
      <c r="L966" s="61">
        <v>557736101.36328101</v>
      </c>
      <c r="M966" s="61">
        <v>158542.02647297</v>
      </c>
    </row>
    <row r="967" spans="1:13">
      <c r="A967" s="61">
        <v>39138</v>
      </c>
      <c r="B967" s="62">
        <v>18153050100</v>
      </c>
      <c r="C967" s="63">
        <v>217703390</v>
      </c>
      <c r="D967" s="61">
        <v>3260486</v>
      </c>
      <c r="E967" s="64" t="s">
        <v>801</v>
      </c>
      <c r="F967" s="64" t="str">
        <f t="shared" si="15"/>
        <v>Census Tract 501 Sullivan County</v>
      </c>
      <c r="G967" s="61" t="s">
        <v>155</v>
      </c>
      <c r="H967" s="61" t="s">
        <v>804</v>
      </c>
      <c r="I967" s="61">
        <v>2438</v>
      </c>
      <c r="J967" s="61">
        <v>164</v>
      </c>
      <c r="K967" s="64">
        <v>6.8</v>
      </c>
      <c r="L967" s="61">
        <v>368464801.546875</v>
      </c>
      <c r="M967" s="61">
        <v>89070.537255257193</v>
      </c>
    </row>
    <row r="968" spans="1:13">
      <c r="A968" s="61">
        <v>57789</v>
      </c>
      <c r="B968" s="61">
        <v>18183050100</v>
      </c>
      <c r="C968" s="61">
        <v>90223597</v>
      </c>
      <c r="D968" s="61">
        <v>959388</v>
      </c>
      <c r="E968" s="64" t="s">
        <v>801</v>
      </c>
      <c r="F968" s="64" t="str">
        <f t="shared" si="15"/>
        <v>Census Tract 501 Whitley County</v>
      </c>
      <c r="G968" s="61" t="s">
        <v>155</v>
      </c>
      <c r="H968" s="61" t="s">
        <v>805</v>
      </c>
      <c r="I968" s="61">
        <v>2207</v>
      </c>
      <c r="J968" s="61">
        <v>137</v>
      </c>
      <c r="K968" s="64">
        <v>1.9</v>
      </c>
      <c r="L968" s="61">
        <v>161320219.296875</v>
      </c>
      <c r="M968" s="61">
        <v>58134.240615989103</v>
      </c>
    </row>
    <row r="969" spans="1:13">
      <c r="A969" s="61">
        <v>57666</v>
      </c>
      <c r="B969" s="61">
        <v>18127050101</v>
      </c>
      <c r="C969" s="61">
        <v>64116682</v>
      </c>
      <c r="D969" s="61">
        <v>831655</v>
      </c>
      <c r="E969" s="64" t="s">
        <v>806</v>
      </c>
      <c r="F969" s="64" t="str">
        <f t="shared" si="15"/>
        <v>Census Tract 501.01 Porter County</v>
      </c>
      <c r="G969" s="61" t="s">
        <v>155</v>
      </c>
      <c r="H969" s="61" t="s">
        <v>807</v>
      </c>
      <c r="I969" s="61">
        <v>3494</v>
      </c>
      <c r="J969" s="61">
        <v>218</v>
      </c>
      <c r="K969" s="64">
        <v>1.1000000000000001</v>
      </c>
      <c r="L969" s="61">
        <v>116085862.46875</v>
      </c>
      <c r="M969" s="61">
        <v>43531.0219604921</v>
      </c>
    </row>
    <row r="970" spans="1:13">
      <c r="A970" s="61">
        <v>57667</v>
      </c>
      <c r="B970" s="61">
        <v>18127050103</v>
      </c>
      <c r="C970" s="61">
        <v>139460899</v>
      </c>
      <c r="D970" s="61">
        <v>6050571</v>
      </c>
      <c r="E970" s="64" t="s">
        <v>808</v>
      </c>
      <c r="F970" s="64" t="str">
        <f t="shared" si="15"/>
        <v>Census Tract 501.03 Porter County</v>
      </c>
      <c r="G970" s="61" t="s">
        <v>155</v>
      </c>
      <c r="H970" s="61" t="s">
        <v>807</v>
      </c>
      <c r="I970" s="61">
        <v>3087</v>
      </c>
      <c r="J970" s="61">
        <v>144</v>
      </c>
      <c r="K970" s="64">
        <v>2.8</v>
      </c>
      <c r="L970" s="61">
        <v>250043136.33203101</v>
      </c>
      <c r="M970" s="61">
        <v>75455.706886604094</v>
      </c>
    </row>
    <row r="971" spans="1:13">
      <c r="A971" s="61">
        <v>38920</v>
      </c>
      <c r="B971" s="62">
        <v>18019050200</v>
      </c>
      <c r="C971" s="63">
        <v>3060885</v>
      </c>
      <c r="D971" s="61">
        <v>1983</v>
      </c>
      <c r="E971" s="64" t="s">
        <v>809</v>
      </c>
      <c r="F971" s="64" t="str">
        <f t="shared" si="15"/>
        <v>Census Tract 502 Clark County</v>
      </c>
      <c r="G971" s="61" t="s">
        <v>155</v>
      </c>
      <c r="H971" s="61" t="s">
        <v>802</v>
      </c>
      <c r="I971" s="61">
        <v>1283</v>
      </c>
      <c r="J971" s="61">
        <v>136</v>
      </c>
      <c r="K971" s="64">
        <v>14</v>
      </c>
      <c r="L971" s="61">
        <v>4979116.09765625</v>
      </c>
      <c r="M971" s="61">
        <v>12371.4801754941</v>
      </c>
    </row>
    <row r="972" spans="1:13">
      <c r="A972" s="61">
        <v>38997</v>
      </c>
      <c r="B972" s="62">
        <v>18051050200</v>
      </c>
      <c r="C972" s="63">
        <v>235294519</v>
      </c>
      <c r="D972" s="61">
        <v>564964</v>
      </c>
      <c r="E972" s="64" t="s">
        <v>809</v>
      </c>
      <c r="F972" s="64" t="str">
        <f t="shared" si="15"/>
        <v>Census Tract 502 Gibson County</v>
      </c>
      <c r="G972" s="61" t="s">
        <v>155</v>
      </c>
      <c r="H972" s="61" t="s">
        <v>803</v>
      </c>
      <c r="I972" s="61">
        <v>3169</v>
      </c>
      <c r="J972" s="61">
        <v>137</v>
      </c>
      <c r="K972" s="64">
        <v>3.3</v>
      </c>
      <c r="L972" s="61">
        <v>382769406.77343798</v>
      </c>
      <c r="M972" s="61">
        <v>84102.3785715626</v>
      </c>
    </row>
    <row r="973" spans="1:13">
      <c r="A973" s="61">
        <v>39139</v>
      </c>
      <c r="B973" s="62">
        <v>18153050200</v>
      </c>
      <c r="C973" s="63">
        <v>474255924</v>
      </c>
      <c r="D973" s="61">
        <v>6181822</v>
      </c>
      <c r="E973" s="64" t="s">
        <v>809</v>
      </c>
      <c r="F973" s="64" t="str">
        <f t="shared" si="15"/>
        <v>Census Tract 502 Sullivan County</v>
      </c>
      <c r="G973" s="61" t="s">
        <v>155</v>
      </c>
      <c r="H973" s="61" t="s">
        <v>804</v>
      </c>
      <c r="I973" s="61">
        <v>1165</v>
      </c>
      <c r="J973" s="61">
        <v>123</v>
      </c>
      <c r="K973" s="64">
        <v>0.8</v>
      </c>
      <c r="L973" s="61">
        <v>791225813.85156298</v>
      </c>
      <c r="M973" s="61">
        <v>175247.83421332901</v>
      </c>
    </row>
    <row r="974" spans="1:13">
      <c r="A974" s="61">
        <v>57790</v>
      </c>
      <c r="B974" s="61">
        <v>18183050200</v>
      </c>
      <c r="C974" s="61">
        <v>161954031</v>
      </c>
      <c r="D974" s="61">
        <v>4389871</v>
      </c>
      <c r="E974" s="64" t="s">
        <v>809</v>
      </c>
      <c r="F974" s="64" t="str">
        <f t="shared" si="15"/>
        <v>Census Tract 502 Whitley County</v>
      </c>
      <c r="G974" s="61" t="s">
        <v>155</v>
      </c>
      <c r="H974" s="61" t="s">
        <v>805</v>
      </c>
      <c r="I974" s="61">
        <v>2020</v>
      </c>
      <c r="J974" s="61">
        <v>179</v>
      </c>
      <c r="K974" s="64">
        <v>2.5</v>
      </c>
      <c r="L974" s="61">
        <v>294467924.41015601</v>
      </c>
      <c r="M974" s="61">
        <v>81440.408394765895</v>
      </c>
    </row>
    <row r="975" spans="1:13">
      <c r="A975" s="61">
        <v>57668</v>
      </c>
      <c r="B975" s="61">
        <v>18127050202</v>
      </c>
      <c r="C975" s="61">
        <v>4712985</v>
      </c>
      <c r="D975" s="61">
        <v>0</v>
      </c>
      <c r="E975" s="64" t="s">
        <v>810</v>
      </c>
      <c r="F975" s="64" t="str">
        <f t="shared" si="15"/>
        <v>Census Tract 502.02 Porter County</v>
      </c>
      <c r="G975" s="61" t="s">
        <v>155</v>
      </c>
      <c r="H975" s="61" t="s">
        <v>807</v>
      </c>
      <c r="I975" s="61">
        <v>2615</v>
      </c>
      <c r="J975" s="61">
        <v>159</v>
      </c>
      <c r="K975" s="64">
        <v>1</v>
      </c>
      <c r="L975" s="61">
        <v>8435342.8828125</v>
      </c>
      <c r="M975" s="61">
        <v>13763.7077268173</v>
      </c>
    </row>
    <row r="976" spans="1:13">
      <c r="A976" s="61">
        <v>57669</v>
      </c>
      <c r="B976" s="61">
        <v>18127050203</v>
      </c>
      <c r="C976" s="61">
        <v>39460289</v>
      </c>
      <c r="D976" s="61">
        <v>4897614</v>
      </c>
      <c r="E976" s="64" t="s">
        <v>811</v>
      </c>
      <c r="F976" s="64" t="str">
        <f t="shared" si="15"/>
        <v>Census Tract 502.03 Porter County</v>
      </c>
      <c r="G976" s="61" t="s">
        <v>155</v>
      </c>
      <c r="H976" s="61" t="s">
        <v>807</v>
      </c>
      <c r="I976" s="61">
        <v>2707</v>
      </c>
      <c r="J976" s="61">
        <v>163</v>
      </c>
      <c r="K976" s="64">
        <v>7.1</v>
      </c>
      <c r="L976" s="61">
        <v>71216553.453125</v>
      </c>
      <c r="M976" s="61">
        <v>41866.041156387699</v>
      </c>
    </row>
    <row r="977" spans="1:13">
      <c r="A977" s="61">
        <v>38998</v>
      </c>
      <c r="B977" s="62">
        <v>18051050300</v>
      </c>
      <c r="C977" s="63">
        <v>206416540</v>
      </c>
      <c r="D977" s="61">
        <v>1948348</v>
      </c>
      <c r="E977" s="64" t="s">
        <v>812</v>
      </c>
      <c r="F977" s="64" t="str">
        <f t="shared" si="15"/>
        <v>Census Tract 503 Gibson County</v>
      </c>
      <c r="G977" s="61" t="s">
        <v>155</v>
      </c>
      <c r="H977" s="61" t="s">
        <v>803</v>
      </c>
      <c r="I977" s="61">
        <v>2093</v>
      </c>
      <c r="J977" s="61">
        <v>150</v>
      </c>
      <c r="K977" s="64">
        <v>4.9000000000000004</v>
      </c>
      <c r="L977" s="61">
        <v>338671067.87109399</v>
      </c>
      <c r="M977" s="61">
        <v>100230.459615988</v>
      </c>
    </row>
    <row r="978" spans="1:13">
      <c r="A978" s="61">
        <v>57670</v>
      </c>
      <c r="B978" s="61">
        <v>18127050300</v>
      </c>
      <c r="C978" s="61">
        <v>29858646</v>
      </c>
      <c r="D978" s="61">
        <v>4013454</v>
      </c>
      <c r="E978" s="64" t="s">
        <v>812</v>
      </c>
      <c r="F978" s="64" t="str">
        <f t="shared" si="15"/>
        <v>Census Tract 503 Porter County</v>
      </c>
      <c r="G978" s="61" t="s">
        <v>155</v>
      </c>
      <c r="H978" s="61" t="s">
        <v>807</v>
      </c>
      <c r="I978" s="61">
        <v>2701</v>
      </c>
      <c r="J978" s="61">
        <v>213</v>
      </c>
      <c r="K978" s="64">
        <v>1.8</v>
      </c>
      <c r="L978" s="61">
        <v>53474344.8359375</v>
      </c>
      <c r="M978" s="61">
        <v>46163.573676803702</v>
      </c>
    </row>
    <row r="979" spans="1:13">
      <c r="A979" s="61">
        <v>39140</v>
      </c>
      <c r="B979" s="62">
        <v>18153050300</v>
      </c>
      <c r="C979" s="63">
        <v>34985081</v>
      </c>
      <c r="D979" s="61">
        <v>1915184</v>
      </c>
      <c r="E979" s="64" t="s">
        <v>812</v>
      </c>
      <c r="F979" s="64" t="str">
        <f t="shared" si="15"/>
        <v>Census Tract 503 Sullivan County</v>
      </c>
      <c r="G979" s="61" t="s">
        <v>155</v>
      </c>
      <c r="H979" s="61" t="s">
        <v>804</v>
      </c>
      <c r="I979" s="61">
        <v>2433</v>
      </c>
      <c r="J979" s="61">
        <v>194</v>
      </c>
      <c r="K979" s="64">
        <v>8.6999999999999993</v>
      </c>
      <c r="L979" s="61">
        <v>61358054.613281302</v>
      </c>
      <c r="M979" s="61">
        <v>34487.824219276103</v>
      </c>
    </row>
    <row r="980" spans="1:13">
      <c r="A980" s="61">
        <v>73301</v>
      </c>
      <c r="B980" s="61">
        <v>18183050300</v>
      </c>
      <c r="C980" s="61">
        <v>228394325</v>
      </c>
      <c r="D980" s="61">
        <v>365699</v>
      </c>
      <c r="E980" s="64" t="s">
        <v>812</v>
      </c>
      <c r="F980" s="64" t="str">
        <f t="shared" si="15"/>
        <v>Census Tract 503 Whitley County</v>
      </c>
      <c r="G980" s="61" t="s">
        <v>155</v>
      </c>
      <c r="H980" s="61" t="s">
        <v>805</v>
      </c>
      <c r="I980" s="61">
        <v>2043</v>
      </c>
      <c r="J980" s="61">
        <v>211</v>
      </c>
      <c r="K980" s="64">
        <v>4.7</v>
      </c>
      <c r="L980" s="61">
        <v>403277752.078125</v>
      </c>
      <c r="M980" s="61">
        <v>98592.255159259003</v>
      </c>
    </row>
    <row r="981" spans="1:13">
      <c r="A981" s="61">
        <v>38921</v>
      </c>
      <c r="B981" s="62">
        <v>18019050303</v>
      </c>
      <c r="C981" s="63">
        <v>2146847</v>
      </c>
      <c r="D981" s="61">
        <v>1839</v>
      </c>
      <c r="E981" s="64" t="s">
        <v>813</v>
      </c>
      <c r="F981" s="64" t="str">
        <f t="shared" si="15"/>
        <v>Census Tract 503.03 Clark County</v>
      </c>
      <c r="G981" s="61" t="s">
        <v>155</v>
      </c>
      <c r="H981" s="61" t="s">
        <v>802</v>
      </c>
      <c r="I981" s="61">
        <v>1044</v>
      </c>
      <c r="J981" s="61">
        <v>131</v>
      </c>
      <c r="K981" s="64">
        <v>6.5</v>
      </c>
      <c r="L981" s="61">
        <v>3493661.953125</v>
      </c>
      <c r="M981" s="61">
        <v>8733.1999791337894</v>
      </c>
    </row>
    <row r="982" spans="1:13">
      <c r="A982" s="61">
        <v>38922</v>
      </c>
      <c r="B982" s="62">
        <v>18019050304</v>
      </c>
      <c r="C982" s="63">
        <v>3722685</v>
      </c>
      <c r="D982" s="61">
        <v>8490</v>
      </c>
      <c r="E982" s="64" t="s">
        <v>814</v>
      </c>
      <c r="F982" s="64" t="str">
        <f t="shared" si="15"/>
        <v>Census Tract 503.04 Clark County</v>
      </c>
      <c r="G982" s="61" t="s">
        <v>155</v>
      </c>
      <c r="H982" s="61" t="s">
        <v>802</v>
      </c>
      <c r="I982" s="61">
        <v>2121</v>
      </c>
      <c r="J982" s="61">
        <v>148</v>
      </c>
      <c r="K982" s="64">
        <v>6</v>
      </c>
      <c r="L982" s="61">
        <v>6069211.9375</v>
      </c>
      <c r="M982" s="61">
        <v>14486.127765060201</v>
      </c>
    </row>
    <row r="983" spans="1:13">
      <c r="A983" s="61">
        <v>38923</v>
      </c>
      <c r="B983" s="62">
        <v>18019050305</v>
      </c>
      <c r="C983" s="63">
        <v>1933494</v>
      </c>
      <c r="D983" s="61">
        <v>603</v>
      </c>
      <c r="E983" s="64" t="s">
        <v>815</v>
      </c>
      <c r="F983" s="64" t="str">
        <f t="shared" si="15"/>
        <v>Census Tract 503.05 Clark County</v>
      </c>
      <c r="G983" s="61" t="s">
        <v>155</v>
      </c>
      <c r="H983" s="61" t="s">
        <v>802</v>
      </c>
      <c r="I983" s="61">
        <v>1156</v>
      </c>
      <c r="J983" s="61">
        <v>87</v>
      </c>
      <c r="K983" s="64">
        <v>0.9</v>
      </c>
      <c r="L983" s="61">
        <v>3144418.05859375</v>
      </c>
      <c r="M983" s="61">
        <v>7986.2376520121597</v>
      </c>
    </row>
    <row r="984" spans="1:13">
      <c r="A984" s="61">
        <v>38924</v>
      </c>
      <c r="B984" s="62">
        <v>18019050306</v>
      </c>
      <c r="C984" s="63">
        <v>1759047</v>
      </c>
      <c r="D984" s="61">
        <v>0</v>
      </c>
      <c r="E984" s="64" t="s">
        <v>816</v>
      </c>
      <c r="F984" s="64" t="str">
        <f t="shared" si="15"/>
        <v>Census Tract 503.06 Clark County</v>
      </c>
      <c r="G984" s="61" t="s">
        <v>155</v>
      </c>
      <c r="H984" s="61" t="s">
        <v>802</v>
      </c>
      <c r="I984" s="61">
        <v>1031</v>
      </c>
      <c r="J984" s="61">
        <v>80</v>
      </c>
      <c r="K984" s="64">
        <v>9.9</v>
      </c>
      <c r="L984" s="61">
        <v>2859141.12890625</v>
      </c>
      <c r="M984" s="61">
        <v>8071.1422236733897</v>
      </c>
    </row>
    <row r="985" spans="1:13">
      <c r="A985" s="61">
        <v>39141</v>
      </c>
      <c r="B985" s="62">
        <v>18153050400</v>
      </c>
      <c r="C985" s="63">
        <v>176938820</v>
      </c>
      <c r="D985" s="61">
        <v>5073062</v>
      </c>
      <c r="E985" s="64" t="s">
        <v>817</v>
      </c>
      <c r="F985" s="64" t="str">
        <f t="shared" si="15"/>
        <v>Census Tract 504 Sullivan County</v>
      </c>
      <c r="G985" s="61" t="s">
        <v>155</v>
      </c>
      <c r="H985" s="61" t="s">
        <v>804</v>
      </c>
      <c r="I985" s="61">
        <v>764</v>
      </c>
      <c r="J985" s="61">
        <v>88</v>
      </c>
      <c r="K985" s="64">
        <v>3.9</v>
      </c>
      <c r="L985" s="61">
        <v>302554341.21484399</v>
      </c>
      <c r="M985" s="61">
        <v>83646.687165841504</v>
      </c>
    </row>
    <row r="986" spans="1:13">
      <c r="A986" s="61">
        <v>57791</v>
      </c>
      <c r="B986" s="61">
        <v>18183050400</v>
      </c>
      <c r="C986" s="61">
        <v>39199811</v>
      </c>
      <c r="D986" s="61">
        <v>109763</v>
      </c>
      <c r="E986" s="64" t="s">
        <v>817</v>
      </c>
      <c r="F986" s="64" t="str">
        <f t="shared" si="15"/>
        <v>Census Tract 504 Whitley County</v>
      </c>
      <c r="G986" s="61" t="s">
        <v>155</v>
      </c>
      <c r="H986" s="61" t="s">
        <v>805</v>
      </c>
      <c r="I986" s="61">
        <v>3287</v>
      </c>
      <c r="J986" s="61">
        <v>189</v>
      </c>
      <c r="K986" s="64">
        <v>2.5</v>
      </c>
      <c r="L986" s="61">
        <v>69449496.464843795</v>
      </c>
      <c r="M986" s="61">
        <v>47767.400780659496</v>
      </c>
    </row>
    <row r="987" spans="1:13">
      <c r="A987" s="61">
        <v>38925</v>
      </c>
      <c r="B987" s="62">
        <v>18019050401</v>
      </c>
      <c r="C987" s="63">
        <v>5496544</v>
      </c>
      <c r="D987" s="61">
        <v>199863</v>
      </c>
      <c r="E987" s="64" t="s">
        <v>818</v>
      </c>
      <c r="F987" s="64" t="str">
        <f t="shared" si="15"/>
        <v>Census Tract 504.01 Clark County</v>
      </c>
      <c r="G987" s="61" t="s">
        <v>155</v>
      </c>
      <c r="H987" s="61" t="s">
        <v>802</v>
      </c>
      <c r="I987" s="61">
        <v>1116</v>
      </c>
      <c r="J987" s="61">
        <v>149</v>
      </c>
      <c r="K987" s="64">
        <v>2.7</v>
      </c>
      <c r="L987" s="61">
        <v>9231183.44140625</v>
      </c>
      <c r="M987" s="61">
        <v>16320.3140378322</v>
      </c>
    </row>
    <row r="988" spans="1:13">
      <c r="A988" s="61">
        <v>38999</v>
      </c>
      <c r="B988" s="62">
        <v>18051050401</v>
      </c>
      <c r="C988" s="63">
        <v>275433862</v>
      </c>
      <c r="D988" s="61">
        <v>5496884</v>
      </c>
      <c r="E988" s="64" t="s">
        <v>818</v>
      </c>
      <c r="F988" s="64" t="str">
        <f t="shared" si="15"/>
        <v>Census Tract 504.01 Gibson County</v>
      </c>
      <c r="G988" s="61" t="s">
        <v>155</v>
      </c>
      <c r="H988" s="61" t="s">
        <v>803</v>
      </c>
      <c r="I988" s="61">
        <v>1379</v>
      </c>
      <c r="J988" s="61">
        <v>128</v>
      </c>
      <c r="K988" s="64">
        <v>4.0999999999999996</v>
      </c>
      <c r="L988" s="61">
        <v>453081220.91796899</v>
      </c>
      <c r="M988" s="61">
        <v>167521.64299726899</v>
      </c>
    </row>
    <row r="989" spans="1:13">
      <c r="A989" s="61">
        <v>39000</v>
      </c>
      <c r="B989" s="62">
        <v>18051050402</v>
      </c>
      <c r="C989" s="63">
        <v>198537901</v>
      </c>
      <c r="D989" s="61">
        <v>1252195</v>
      </c>
      <c r="E989" s="64" t="s">
        <v>819</v>
      </c>
      <c r="F989" s="64" t="str">
        <f t="shared" si="15"/>
        <v>Census Tract 504.02 Gibson County</v>
      </c>
      <c r="G989" s="61" t="s">
        <v>155</v>
      </c>
      <c r="H989" s="61" t="s">
        <v>803</v>
      </c>
      <c r="I989" s="61">
        <v>1732</v>
      </c>
      <c r="J989" s="61">
        <v>136</v>
      </c>
      <c r="K989" s="64">
        <v>4.3</v>
      </c>
      <c r="L989" s="61">
        <v>325055558.75390601</v>
      </c>
      <c r="M989" s="61">
        <v>146408.673223116</v>
      </c>
    </row>
    <row r="990" spans="1:13">
      <c r="A990" s="61">
        <v>57671</v>
      </c>
      <c r="B990" s="61">
        <v>18127050402</v>
      </c>
      <c r="C990" s="61">
        <v>11258609</v>
      </c>
      <c r="D990" s="61">
        <v>110148</v>
      </c>
      <c r="E990" s="64" t="s">
        <v>819</v>
      </c>
      <c r="F990" s="64" t="str">
        <f t="shared" si="15"/>
        <v>Census Tract 504.02 Porter County</v>
      </c>
      <c r="G990" s="61" t="s">
        <v>155</v>
      </c>
      <c r="H990" s="61" t="s">
        <v>807</v>
      </c>
      <c r="I990" s="61">
        <v>2977</v>
      </c>
      <c r="J990" s="61">
        <v>161</v>
      </c>
      <c r="K990" s="64">
        <v>4</v>
      </c>
      <c r="L990" s="61">
        <v>20337859.125</v>
      </c>
      <c r="M990" s="61">
        <v>20125.3973730939</v>
      </c>
    </row>
    <row r="991" spans="1:13">
      <c r="A991" s="61">
        <v>38926</v>
      </c>
      <c r="B991" s="62">
        <v>18019050403</v>
      </c>
      <c r="C991" s="63">
        <v>2318803</v>
      </c>
      <c r="D991" s="61">
        <v>3052</v>
      </c>
      <c r="E991" s="64" t="s">
        <v>820</v>
      </c>
      <c r="F991" s="64" t="str">
        <f t="shared" si="15"/>
        <v>Census Tract 504.03 Clark County</v>
      </c>
      <c r="G991" s="61" t="s">
        <v>155</v>
      </c>
      <c r="H991" s="61" t="s">
        <v>802</v>
      </c>
      <c r="I991" s="61">
        <v>1163</v>
      </c>
      <c r="J991" s="61">
        <v>131</v>
      </c>
      <c r="K991" s="64">
        <v>10.4</v>
      </c>
      <c r="L991" s="61">
        <v>3776671.625</v>
      </c>
      <c r="M991" s="61">
        <v>8432.5566137289807</v>
      </c>
    </row>
    <row r="992" spans="1:13">
      <c r="A992" s="61">
        <v>38927</v>
      </c>
      <c r="B992" s="62">
        <v>18019050404</v>
      </c>
      <c r="C992" s="63">
        <v>2781751</v>
      </c>
      <c r="D992" s="61">
        <v>0</v>
      </c>
      <c r="E992" s="64" t="s">
        <v>821</v>
      </c>
      <c r="F992" s="64" t="str">
        <f t="shared" si="15"/>
        <v>Census Tract 504.04 Clark County</v>
      </c>
      <c r="G992" s="61" t="s">
        <v>155</v>
      </c>
      <c r="H992" s="61" t="s">
        <v>802</v>
      </c>
      <c r="I992" s="61">
        <v>1739</v>
      </c>
      <c r="J992" s="61">
        <v>132</v>
      </c>
      <c r="K992" s="64">
        <v>2.7</v>
      </c>
      <c r="L992" s="61">
        <v>4524259.5</v>
      </c>
      <c r="M992" s="61">
        <v>10677.608075078901</v>
      </c>
    </row>
    <row r="993" spans="1:13">
      <c r="A993" s="61">
        <v>57672</v>
      </c>
      <c r="B993" s="61">
        <v>18127050405</v>
      </c>
      <c r="C993" s="61">
        <v>1906808</v>
      </c>
      <c r="D993" s="61">
        <v>1868750</v>
      </c>
      <c r="E993" s="64" t="s">
        <v>822</v>
      </c>
      <c r="F993" s="64" t="str">
        <f t="shared" si="15"/>
        <v>Census Tract 504.05 Porter County</v>
      </c>
      <c r="G993" s="61" t="s">
        <v>155</v>
      </c>
      <c r="H993" s="61" t="s">
        <v>807</v>
      </c>
      <c r="I993" s="61">
        <v>506</v>
      </c>
      <c r="J993" s="61">
        <v>43</v>
      </c>
      <c r="K993" s="64">
        <v>0.8</v>
      </c>
      <c r="L993" s="61">
        <v>3415028.3046875</v>
      </c>
      <c r="M993" s="61">
        <v>8781.5312887948803</v>
      </c>
    </row>
    <row r="994" spans="1:13">
      <c r="A994" s="61">
        <v>57673</v>
      </c>
      <c r="B994" s="61">
        <v>18127050407</v>
      </c>
      <c r="C994" s="61">
        <v>20886071</v>
      </c>
      <c r="D994" s="61">
        <v>2097488</v>
      </c>
      <c r="E994" s="64" t="s">
        <v>823</v>
      </c>
      <c r="F994" s="64" t="str">
        <f t="shared" si="15"/>
        <v>Census Tract 504.07 Porter County</v>
      </c>
      <c r="G994" s="61" t="s">
        <v>155</v>
      </c>
      <c r="H994" s="61" t="s">
        <v>807</v>
      </c>
      <c r="I994" s="61">
        <v>1572</v>
      </c>
      <c r="J994" s="61">
        <v>127</v>
      </c>
      <c r="K994" s="64">
        <v>2.6</v>
      </c>
      <c r="L994" s="61">
        <v>37528505.332031302</v>
      </c>
      <c r="M994" s="61">
        <v>51324.016510907903</v>
      </c>
    </row>
    <row r="995" spans="1:13">
      <c r="A995" s="61">
        <v>39142</v>
      </c>
      <c r="B995" s="62">
        <v>18153050500</v>
      </c>
      <c r="C995" s="63">
        <v>254287644</v>
      </c>
      <c r="D995" s="61">
        <v>1553164</v>
      </c>
      <c r="E995" s="64" t="s">
        <v>824</v>
      </c>
      <c r="F995" s="64" t="str">
        <f t="shared" si="15"/>
        <v>Census Tract 505 Sullivan County</v>
      </c>
      <c r="G995" s="61" t="s">
        <v>155</v>
      </c>
      <c r="H995" s="61" t="s">
        <v>804</v>
      </c>
      <c r="I995" s="61">
        <v>844</v>
      </c>
      <c r="J995" s="61">
        <v>131</v>
      </c>
      <c r="K995" s="64">
        <v>3.2</v>
      </c>
      <c r="L995" s="61">
        <v>423807942.87109399</v>
      </c>
      <c r="M995" s="61">
        <v>89732.860063588596</v>
      </c>
    </row>
    <row r="996" spans="1:13">
      <c r="A996" s="61">
        <v>73302</v>
      </c>
      <c r="B996" s="61">
        <v>18183050500</v>
      </c>
      <c r="C996" s="61">
        <v>82117596</v>
      </c>
      <c r="D996" s="61">
        <v>100098</v>
      </c>
      <c r="E996" s="64" t="s">
        <v>824</v>
      </c>
      <c r="F996" s="64" t="str">
        <f t="shared" si="15"/>
        <v>Census Tract 505 Whitley County</v>
      </c>
      <c r="G996" s="61" t="s">
        <v>155</v>
      </c>
      <c r="H996" s="61" t="s">
        <v>805</v>
      </c>
      <c r="I996" s="61">
        <v>2154</v>
      </c>
      <c r="J996" s="61">
        <v>136</v>
      </c>
      <c r="K996" s="64">
        <v>6.1</v>
      </c>
      <c r="L996" s="61">
        <v>145031228.66796899</v>
      </c>
      <c r="M996" s="61">
        <v>58001.6328795183</v>
      </c>
    </row>
    <row r="997" spans="1:13">
      <c r="A997" s="61">
        <v>38928</v>
      </c>
      <c r="B997" s="62">
        <v>18019050501</v>
      </c>
      <c r="C997" s="63">
        <v>2839539</v>
      </c>
      <c r="D997" s="61">
        <v>99452</v>
      </c>
      <c r="E997" s="64" t="s">
        <v>825</v>
      </c>
      <c r="F997" s="64" t="str">
        <f t="shared" si="15"/>
        <v>Census Tract 505.01 Clark County</v>
      </c>
      <c r="G997" s="61" t="s">
        <v>155</v>
      </c>
      <c r="H997" s="61" t="s">
        <v>802</v>
      </c>
      <c r="I997" s="61">
        <v>673</v>
      </c>
      <c r="J997" s="61">
        <v>67</v>
      </c>
      <c r="K997" s="64">
        <v>1.9</v>
      </c>
      <c r="L997" s="61">
        <v>4671491.1328125</v>
      </c>
      <c r="M997" s="61">
        <v>14951.253193525299</v>
      </c>
    </row>
    <row r="998" spans="1:13">
      <c r="A998" s="61">
        <v>39001</v>
      </c>
      <c r="B998" s="62">
        <v>18051050501</v>
      </c>
      <c r="C998" s="63">
        <v>9235449</v>
      </c>
      <c r="D998" s="61">
        <v>125437</v>
      </c>
      <c r="E998" s="64" t="s">
        <v>825</v>
      </c>
      <c r="F998" s="64" t="str">
        <f t="shared" si="15"/>
        <v>Census Tract 505.01 Gibson County</v>
      </c>
      <c r="G998" s="61" t="s">
        <v>155</v>
      </c>
      <c r="H998" s="61" t="s">
        <v>803</v>
      </c>
      <c r="I998" s="61">
        <v>1441</v>
      </c>
      <c r="J998" s="61">
        <v>117</v>
      </c>
      <c r="K998" s="64">
        <v>8.6999999999999993</v>
      </c>
      <c r="L998" s="61">
        <v>15244961.7382813</v>
      </c>
      <c r="M998" s="61">
        <v>20565.764440865602</v>
      </c>
    </row>
    <row r="999" spans="1:13">
      <c r="A999" s="61">
        <v>57674</v>
      </c>
      <c r="B999" s="61">
        <v>18127050501</v>
      </c>
      <c r="C999" s="61">
        <v>6461057</v>
      </c>
      <c r="D999" s="61">
        <v>57214</v>
      </c>
      <c r="E999" s="64" t="s">
        <v>825</v>
      </c>
      <c r="F999" s="64" t="str">
        <f t="shared" si="15"/>
        <v>Census Tract 505.01 Porter County</v>
      </c>
      <c r="G999" s="61" t="s">
        <v>155</v>
      </c>
      <c r="H999" s="61" t="s">
        <v>807</v>
      </c>
      <c r="I999" s="61">
        <v>2311</v>
      </c>
      <c r="J999" s="61">
        <v>160</v>
      </c>
      <c r="K999" s="64">
        <v>0.9</v>
      </c>
      <c r="L999" s="61">
        <v>11656847.9375</v>
      </c>
      <c r="M999" s="61">
        <v>15082.876955944999</v>
      </c>
    </row>
    <row r="1000" spans="1:13">
      <c r="A1000" s="61">
        <v>39002</v>
      </c>
      <c r="B1000" s="62">
        <v>18051050502</v>
      </c>
      <c r="C1000" s="63">
        <v>8392745</v>
      </c>
      <c r="D1000" s="61">
        <v>0</v>
      </c>
      <c r="E1000" s="64" t="s">
        <v>826</v>
      </c>
      <c r="F1000" s="64" t="str">
        <f t="shared" si="15"/>
        <v>Census Tract 505.02 Gibson County</v>
      </c>
      <c r="G1000" s="61" t="s">
        <v>155</v>
      </c>
      <c r="H1000" s="61" t="s">
        <v>803</v>
      </c>
      <c r="I1000" s="61">
        <v>1988</v>
      </c>
      <c r="J1000" s="61">
        <v>166</v>
      </c>
      <c r="K1000" s="64">
        <v>8.1999999999999993</v>
      </c>
      <c r="L1000" s="61">
        <v>13668412.578125</v>
      </c>
      <c r="M1000" s="61">
        <v>22424.934551713101</v>
      </c>
    </row>
    <row r="1001" spans="1:13">
      <c r="A1001" s="61">
        <v>38929</v>
      </c>
      <c r="B1001" s="62">
        <v>18019050503</v>
      </c>
      <c r="C1001" s="63">
        <v>2865200</v>
      </c>
      <c r="D1001" s="61">
        <v>6527</v>
      </c>
      <c r="E1001" s="64" t="s">
        <v>827</v>
      </c>
      <c r="F1001" s="64" t="str">
        <f t="shared" si="15"/>
        <v>Census Tract 505.03 Clark County</v>
      </c>
      <c r="G1001" s="61" t="s">
        <v>155</v>
      </c>
      <c r="H1001" s="61" t="s">
        <v>802</v>
      </c>
      <c r="I1001" s="61">
        <v>2288</v>
      </c>
      <c r="J1001" s="61">
        <v>178</v>
      </c>
      <c r="K1001" s="64">
        <v>6.9</v>
      </c>
      <c r="L1001" s="61">
        <v>4673106.703125</v>
      </c>
      <c r="M1001" s="61">
        <v>10033.7809629271</v>
      </c>
    </row>
    <row r="1002" spans="1:13">
      <c r="A1002" s="61">
        <v>57675</v>
      </c>
      <c r="B1002" s="61">
        <v>18127050503</v>
      </c>
      <c r="C1002" s="61">
        <v>2578994</v>
      </c>
      <c r="D1002" s="61">
        <v>0</v>
      </c>
      <c r="E1002" s="64" t="s">
        <v>827</v>
      </c>
      <c r="F1002" s="64" t="str">
        <f t="shared" si="15"/>
        <v>Census Tract 505.03 Porter County</v>
      </c>
      <c r="G1002" s="61" t="s">
        <v>155</v>
      </c>
      <c r="H1002" s="61" t="s">
        <v>807</v>
      </c>
      <c r="I1002" s="61">
        <v>1878</v>
      </c>
      <c r="J1002" s="61">
        <v>102</v>
      </c>
      <c r="K1002" s="64">
        <v>4.5</v>
      </c>
      <c r="L1002" s="61">
        <v>4607575.015625</v>
      </c>
      <c r="M1002" s="61">
        <v>8585.7004319125008</v>
      </c>
    </row>
    <row r="1003" spans="1:13">
      <c r="A1003" s="61">
        <v>38930</v>
      </c>
      <c r="B1003" s="62">
        <v>18019050504</v>
      </c>
      <c r="C1003" s="63">
        <v>11331999</v>
      </c>
      <c r="D1003" s="61">
        <v>241451</v>
      </c>
      <c r="E1003" s="64" t="s">
        <v>828</v>
      </c>
      <c r="F1003" s="64" t="str">
        <f t="shared" si="15"/>
        <v>Census Tract 505.04 Clark County</v>
      </c>
      <c r="G1003" s="61" t="s">
        <v>155</v>
      </c>
      <c r="H1003" s="61" t="s">
        <v>802</v>
      </c>
      <c r="I1003" s="61">
        <v>1344</v>
      </c>
      <c r="J1003" s="61">
        <v>117</v>
      </c>
      <c r="K1003" s="64">
        <v>22.8</v>
      </c>
      <c r="L1003" s="61">
        <v>18670459.035156298</v>
      </c>
      <c r="M1003" s="61">
        <v>33520.223589871101</v>
      </c>
    </row>
    <row r="1004" spans="1:13">
      <c r="A1004" s="61">
        <v>57676</v>
      </c>
      <c r="B1004" s="61">
        <v>18127050505</v>
      </c>
      <c r="C1004" s="61">
        <v>7867823</v>
      </c>
      <c r="D1004" s="61">
        <v>0</v>
      </c>
      <c r="E1004" s="64" t="s">
        <v>829</v>
      </c>
      <c r="F1004" s="64" t="str">
        <f t="shared" si="15"/>
        <v>Census Tract 505.05 Porter County</v>
      </c>
      <c r="G1004" s="61" t="s">
        <v>155</v>
      </c>
      <c r="H1004" s="61" t="s">
        <v>807</v>
      </c>
      <c r="I1004" s="61">
        <v>901</v>
      </c>
      <c r="J1004" s="61">
        <v>70</v>
      </c>
      <c r="K1004" s="64">
        <v>0</v>
      </c>
      <c r="L1004" s="61">
        <v>14052375.8789063</v>
      </c>
      <c r="M1004" s="61">
        <v>17273.066351094199</v>
      </c>
    </row>
    <row r="1005" spans="1:13">
      <c r="A1005" s="61">
        <v>57677</v>
      </c>
      <c r="B1005" s="61">
        <v>18127050506</v>
      </c>
      <c r="C1005" s="61">
        <v>5760755</v>
      </c>
      <c r="D1005" s="61">
        <v>0</v>
      </c>
      <c r="E1005" s="64" t="s">
        <v>830</v>
      </c>
      <c r="F1005" s="64" t="str">
        <f t="shared" si="15"/>
        <v>Census Tract 505.06 Porter County</v>
      </c>
      <c r="G1005" s="61" t="s">
        <v>155</v>
      </c>
      <c r="H1005" s="61" t="s">
        <v>807</v>
      </c>
      <c r="I1005" s="61">
        <v>2116</v>
      </c>
      <c r="J1005" s="61">
        <v>164</v>
      </c>
      <c r="K1005" s="64">
        <v>1.7</v>
      </c>
      <c r="L1005" s="61">
        <v>10299243.4726563</v>
      </c>
      <c r="M1005" s="61">
        <v>15179.610356528499</v>
      </c>
    </row>
    <row r="1006" spans="1:13">
      <c r="A1006" s="61">
        <v>57678</v>
      </c>
      <c r="B1006" s="61">
        <v>18127050507</v>
      </c>
      <c r="C1006" s="61">
        <v>8195899</v>
      </c>
      <c r="D1006" s="61">
        <v>0</v>
      </c>
      <c r="E1006" s="64" t="s">
        <v>831</v>
      </c>
      <c r="F1006" s="64" t="str">
        <f t="shared" si="15"/>
        <v>Census Tract 505.07 Porter County</v>
      </c>
      <c r="G1006" s="61" t="s">
        <v>155</v>
      </c>
      <c r="H1006" s="61" t="s">
        <v>807</v>
      </c>
      <c r="I1006" s="61">
        <v>1540</v>
      </c>
      <c r="J1006" s="61">
        <v>133</v>
      </c>
      <c r="K1006" s="64">
        <v>8.3000000000000007</v>
      </c>
      <c r="L1006" s="61">
        <v>14651005.0898438</v>
      </c>
      <c r="M1006" s="61">
        <v>16278.3165831184</v>
      </c>
    </row>
    <row r="1007" spans="1:13">
      <c r="A1007" s="61">
        <v>57679</v>
      </c>
      <c r="B1007" s="61">
        <v>18127050508</v>
      </c>
      <c r="C1007" s="61">
        <v>5220171</v>
      </c>
      <c r="D1007" s="61">
        <v>0</v>
      </c>
      <c r="E1007" s="64" t="s">
        <v>832</v>
      </c>
      <c r="F1007" s="64" t="str">
        <f t="shared" si="15"/>
        <v>Census Tract 505.08 Porter County</v>
      </c>
      <c r="G1007" s="61" t="s">
        <v>155</v>
      </c>
      <c r="H1007" s="61" t="s">
        <v>807</v>
      </c>
      <c r="I1007" s="61">
        <v>2610</v>
      </c>
      <c r="J1007" s="61">
        <v>113</v>
      </c>
      <c r="K1007" s="64">
        <v>12.6</v>
      </c>
      <c r="L1007" s="61">
        <v>9330468.9375</v>
      </c>
      <c r="M1007" s="61">
        <v>12955.7047847964</v>
      </c>
    </row>
    <row r="1008" spans="1:13">
      <c r="A1008" s="61">
        <v>57680</v>
      </c>
      <c r="B1008" s="61">
        <v>18127050509</v>
      </c>
      <c r="C1008" s="61">
        <v>15620698</v>
      </c>
      <c r="D1008" s="61">
        <v>0</v>
      </c>
      <c r="E1008" s="64" t="s">
        <v>833</v>
      </c>
      <c r="F1008" s="64" t="str">
        <f t="shared" si="15"/>
        <v>Census Tract 505.09 Porter County</v>
      </c>
      <c r="G1008" s="61" t="s">
        <v>155</v>
      </c>
      <c r="H1008" s="61" t="s">
        <v>807</v>
      </c>
      <c r="I1008" s="61">
        <v>2044</v>
      </c>
      <c r="J1008" s="61">
        <v>154</v>
      </c>
      <c r="K1008" s="64">
        <v>6.5</v>
      </c>
      <c r="L1008" s="61">
        <v>27901586.980468798</v>
      </c>
      <c r="M1008" s="61">
        <v>21624.9073415973</v>
      </c>
    </row>
    <row r="1009" spans="1:13">
      <c r="A1009" s="61">
        <v>73303</v>
      </c>
      <c r="B1009" s="61">
        <v>18183050600</v>
      </c>
      <c r="C1009" s="61">
        <v>86668016</v>
      </c>
      <c r="D1009" s="61">
        <v>106572</v>
      </c>
      <c r="E1009" s="64" t="s">
        <v>834</v>
      </c>
      <c r="F1009" s="64" t="str">
        <f t="shared" si="15"/>
        <v>Census Tract 506 Whitley County</v>
      </c>
      <c r="G1009" s="61" t="s">
        <v>155</v>
      </c>
      <c r="H1009" s="61" t="s">
        <v>805</v>
      </c>
      <c r="I1009" s="61">
        <v>755</v>
      </c>
      <c r="J1009" s="61">
        <v>69</v>
      </c>
      <c r="K1009" s="64">
        <v>1.1000000000000001</v>
      </c>
      <c r="L1009" s="61">
        <v>153113759.88281301</v>
      </c>
      <c r="M1009" s="61">
        <v>51432.566970282503</v>
      </c>
    </row>
    <row r="1010" spans="1:13">
      <c r="A1010" s="61">
        <v>57681</v>
      </c>
      <c r="B1010" s="61">
        <v>18127050602</v>
      </c>
      <c r="C1010" s="61">
        <v>5540899</v>
      </c>
      <c r="D1010" s="61">
        <v>780078</v>
      </c>
      <c r="E1010" s="64" t="s">
        <v>835</v>
      </c>
      <c r="F1010" s="64" t="str">
        <f t="shared" si="15"/>
        <v>Census Tract 506.02 Porter County</v>
      </c>
      <c r="G1010" s="61" t="s">
        <v>155</v>
      </c>
      <c r="H1010" s="61" t="s">
        <v>807</v>
      </c>
      <c r="I1010" s="61">
        <v>1973</v>
      </c>
      <c r="J1010" s="61">
        <v>105</v>
      </c>
      <c r="K1010" s="64">
        <v>3</v>
      </c>
      <c r="L1010" s="61">
        <v>11282097.3476563</v>
      </c>
      <c r="M1010" s="61">
        <v>15167.4988425351</v>
      </c>
    </row>
    <row r="1011" spans="1:13">
      <c r="A1011" s="61">
        <v>38931</v>
      </c>
      <c r="B1011" s="62">
        <v>18019050603</v>
      </c>
      <c r="C1011" s="63">
        <v>5933639</v>
      </c>
      <c r="D1011" s="61">
        <v>6694</v>
      </c>
      <c r="E1011" s="64" t="s">
        <v>836</v>
      </c>
      <c r="F1011" s="64" t="str">
        <f t="shared" si="15"/>
        <v>Census Tract 506.03 Clark County</v>
      </c>
      <c r="G1011" s="61" t="s">
        <v>155</v>
      </c>
      <c r="H1011" s="61" t="s">
        <v>802</v>
      </c>
      <c r="I1011" s="61">
        <v>2654</v>
      </c>
      <c r="J1011" s="61">
        <v>243</v>
      </c>
      <c r="K1011" s="64">
        <v>8</v>
      </c>
      <c r="L1011" s="61">
        <v>9666246.703125</v>
      </c>
      <c r="M1011" s="61">
        <v>16932.846810565901</v>
      </c>
    </row>
    <row r="1012" spans="1:13">
      <c r="A1012" s="61">
        <v>57682</v>
      </c>
      <c r="B1012" s="61">
        <v>18127050603</v>
      </c>
      <c r="C1012" s="61">
        <v>14716999</v>
      </c>
      <c r="D1012" s="61">
        <v>5403</v>
      </c>
      <c r="E1012" s="64" t="s">
        <v>836</v>
      </c>
      <c r="F1012" s="64" t="str">
        <f t="shared" si="15"/>
        <v>Census Tract 506.03 Porter County</v>
      </c>
      <c r="G1012" s="61" t="s">
        <v>155</v>
      </c>
      <c r="H1012" s="61" t="s">
        <v>807</v>
      </c>
      <c r="I1012" s="61">
        <v>1360</v>
      </c>
      <c r="J1012" s="61">
        <v>76</v>
      </c>
      <c r="K1012" s="64">
        <v>0.3</v>
      </c>
      <c r="L1012" s="61">
        <v>26272988.9453125</v>
      </c>
      <c r="M1012" s="61">
        <v>29735.973554653199</v>
      </c>
    </row>
    <row r="1013" spans="1:13">
      <c r="A1013" s="61">
        <v>38932</v>
      </c>
      <c r="B1013" s="62">
        <v>18019050604</v>
      </c>
      <c r="C1013" s="63">
        <v>6793270</v>
      </c>
      <c r="D1013" s="61">
        <v>148253</v>
      </c>
      <c r="E1013" s="64" t="s">
        <v>837</v>
      </c>
      <c r="F1013" s="64" t="str">
        <f t="shared" si="15"/>
        <v>Census Tract 506.04 Clark County</v>
      </c>
      <c r="G1013" s="61" t="s">
        <v>155</v>
      </c>
      <c r="H1013" s="61" t="s">
        <v>802</v>
      </c>
      <c r="I1013" s="61">
        <v>2303</v>
      </c>
      <c r="J1013" s="61">
        <v>240</v>
      </c>
      <c r="K1013" s="64">
        <v>1.7</v>
      </c>
      <c r="L1013" s="61">
        <v>11136045.4765625</v>
      </c>
      <c r="M1013" s="61">
        <v>16816.221360661901</v>
      </c>
    </row>
    <row r="1014" spans="1:13">
      <c r="A1014" s="61">
        <v>57683</v>
      </c>
      <c r="B1014" s="61">
        <v>18127050604</v>
      </c>
      <c r="C1014" s="61">
        <v>31802359</v>
      </c>
      <c r="D1014" s="61">
        <v>139082</v>
      </c>
      <c r="E1014" s="64" t="s">
        <v>837</v>
      </c>
      <c r="F1014" s="64" t="str">
        <f t="shared" si="15"/>
        <v>Census Tract 506.04 Porter County</v>
      </c>
      <c r="G1014" s="61" t="s">
        <v>155</v>
      </c>
      <c r="H1014" s="61" t="s">
        <v>807</v>
      </c>
      <c r="I1014" s="61">
        <v>3203</v>
      </c>
      <c r="J1014" s="61">
        <v>147</v>
      </c>
      <c r="K1014" s="64">
        <v>2.7</v>
      </c>
      <c r="L1014" s="61">
        <v>56912706.5078125</v>
      </c>
      <c r="M1014" s="61">
        <v>41432.812537414502</v>
      </c>
    </row>
    <row r="1015" spans="1:13">
      <c r="A1015" s="61">
        <v>38933</v>
      </c>
      <c r="B1015" s="62">
        <v>18019050605</v>
      </c>
      <c r="C1015" s="63">
        <v>10473577</v>
      </c>
      <c r="D1015" s="61">
        <v>199589</v>
      </c>
      <c r="E1015" s="64" t="s">
        <v>838</v>
      </c>
      <c r="F1015" s="64" t="str">
        <f t="shared" si="15"/>
        <v>Census Tract 506.05 Clark County</v>
      </c>
      <c r="G1015" s="61" t="s">
        <v>155</v>
      </c>
      <c r="H1015" s="61" t="s">
        <v>802</v>
      </c>
      <c r="I1015" s="61">
        <v>2415</v>
      </c>
      <c r="J1015" s="61">
        <v>165</v>
      </c>
      <c r="K1015" s="64">
        <v>5.0999999999999996</v>
      </c>
      <c r="L1015" s="61">
        <v>17292202.839843798</v>
      </c>
      <c r="M1015" s="61">
        <v>23566.998342385399</v>
      </c>
    </row>
    <row r="1016" spans="1:13">
      <c r="A1016" s="61">
        <v>38934</v>
      </c>
      <c r="B1016" s="62">
        <v>18019050606</v>
      </c>
      <c r="C1016" s="63">
        <v>4561344</v>
      </c>
      <c r="D1016" s="61">
        <v>6057</v>
      </c>
      <c r="E1016" s="64" t="s">
        <v>839</v>
      </c>
      <c r="F1016" s="64" t="str">
        <f t="shared" si="15"/>
        <v>Census Tract 506.06 Clark County</v>
      </c>
      <c r="G1016" s="61" t="s">
        <v>155</v>
      </c>
      <c r="H1016" s="61" t="s">
        <v>802</v>
      </c>
      <c r="I1016" s="61">
        <v>1830</v>
      </c>
      <c r="J1016" s="61">
        <v>84</v>
      </c>
      <c r="K1016" s="64">
        <v>0.9</v>
      </c>
      <c r="L1016" s="61">
        <v>7429973.66796875</v>
      </c>
      <c r="M1016" s="61">
        <v>16338.2787726058</v>
      </c>
    </row>
    <row r="1017" spans="1:13">
      <c r="A1017" s="61">
        <v>44668</v>
      </c>
      <c r="B1017" s="61">
        <v>18183050700</v>
      </c>
      <c r="C1017" s="61">
        <v>180595207</v>
      </c>
      <c r="D1017" s="61">
        <v>10522</v>
      </c>
      <c r="E1017" s="64" t="s">
        <v>840</v>
      </c>
      <c r="F1017" s="64" t="str">
        <f t="shared" si="15"/>
        <v>Census Tract 507 Whitley County</v>
      </c>
      <c r="G1017" s="61" t="s">
        <v>155</v>
      </c>
      <c r="H1017" s="61" t="s">
        <v>805</v>
      </c>
      <c r="I1017" s="61">
        <v>1276</v>
      </c>
      <c r="J1017" s="61">
        <v>100</v>
      </c>
      <c r="K1017" s="64">
        <v>1.4</v>
      </c>
      <c r="L1017" s="61">
        <v>317827444.21484399</v>
      </c>
      <c r="M1017" s="61">
        <v>77081.077209364696</v>
      </c>
    </row>
    <row r="1018" spans="1:13">
      <c r="A1018" s="61">
        <v>38935</v>
      </c>
      <c r="B1018" s="62">
        <v>18019050701</v>
      </c>
      <c r="C1018" s="63">
        <v>54958570</v>
      </c>
      <c r="D1018" s="61">
        <v>1028621</v>
      </c>
      <c r="E1018" s="64" t="s">
        <v>841</v>
      </c>
      <c r="F1018" s="64" t="str">
        <f t="shared" si="15"/>
        <v>Census Tract 507.01 Clark County</v>
      </c>
      <c r="G1018" s="61" t="s">
        <v>155</v>
      </c>
      <c r="H1018" s="61" t="s">
        <v>802</v>
      </c>
      <c r="I1018" s="61">
        <v>1927</v>
      </c>
      <c r="J1018" s="61">
        <v>193</v>
      </c>
      <c r="K1018" s="64">
        <v>1.2</v>
      </c>
      <c r="L1018" s="61">
        <v>90891679.4765625</v>
      </c>
      <c r="M1018" s="61">
        <v>48437.443783240698</v>
      </c>
    </row>
    <row r="1019" spans="1:13">
      <c r="A1019" s="61">
        <v>57684</v>
      </c>
      <c r="B1019" s="61">
        <v>18127050702</v>
      </c>
      <c r="C1019" s="61">
        <v>6267697</v>
      </c>
      <c r="D1019" s="61">
        <v>3822</v>
      </c>
      <c r="E1019" s="64" t="s">
        <v>842</v>
      </c>
      <c r="F1019" s="64" t="str">
        <f t="shared" si="15"/>
        <v>Census Tract 507.02 Porter County</v>
      </c>
      <c r="G1019" s="61" t="s">
        <v>155</v>
      </c>
      <c r="H1019" s="61" t="s">
        <v>807</v>
      </c>
      <c r="I1019" s="61">
        <v>3859</v>
      </c>
      <c r="J1019" s="61">
        <v>181</v>
      </c>
      <c r="K1019" s="64">
        <v>12</v>
      </c>
      <c r="L1019" s="61">
        <v>11186341.28125</v>
      </c>
      <c r="M1019" s="61">
        <v>15099.434189498499</v>
      </c>
    </row>
    <row r="1020" spans="1:13">
      <c r="A1020" s="61">
        <v>38936</v>
      </c>
      <c r="B1020" s="62">
        <v>18019050703</v>
      </c>
      <c r="C1020" s="63">
        <v>20770452</v>
      </c>
      <c r="D1020" s="61">
        <v>359574</v>
      </c>
      <c r="E1020" s="64" t="s">
        <v>843</v>
      </c>
      <c r="F1020" s="64" t="str">
        <f t="shared" si="15"/>
        <v>Census Tract 507.03 Clark County</v>
      </c>
      <c r="G1020" s="61" t="s">
        <v>155</v>
      </c>
      <c r="H1020" s="61" t="s">
        <v>802</v>
      </c>
      <c r="I1020" s="61">
        <v>2052</v>
      </c>
      <c r="J1020" s="61">
        <v>178</v>
      </c>
      <c r="K1020" s="64">
        <v>2.4</v>
      </c>
      <c r="L1020" s="61">
        <v>34112196.097656302</v>
      </c>
      <c r="M1020" s="61">
        <v>32245.803158453102</v>
      </c>
    </row>
    <row r="1021" spans="1:13">
      <c r="A1021" s="61">
        <v>57685</v>
      </c>
      <c r="B1021" s="61">
        <v>18127050703</v>
      </c>
      <c r="C1021" s="61">
        <v>2701758</v>
      </c>
      <c r="D1021" s="61">
        <v>121128</v>
      </c>
      <c r="E1021" s="64" t="s">
        <v>843</v>
      </c>
      <c r="F1021" s="64" t="str">
        <f t="shared" si="15"/>
        <v>Census Tract 507.03 Porter County</v>
      </c>
      <c r="G1021" s="61" t="s">
        <v>155</v>
      </c>
      <c r="H1021" s="61" t="s">
        <v>807</v>
      </c>
      <c r="I1021" s="61">
        <v>1278</v>
      </c>
      <c r="J1021" s="61">
        <v>66</v>
      </c>
      <c r="K1021" s="64">
        <v>4.7</v>
      </c>
      <c r="L1021" s="61">
        <v>5035636.92578125</v>
      </c>
      <c r="M1021" s="61">
        <v>11095.4398945825</v>
      </c>
    </row>
    <row r="1022" spans="1:13">
      <c r="A1022" s="61">
        <v>38937</v>
      </c>
      <c r="B1022" s="62">
        <v>18019050704</v>
      </c>
      <c r="C1022" s="63">
        <v>18825686</v>
      </c>
      <c r="D1022" s="61">
        <v>200331</v>
      </c>
      <c r="E1022" s="64" t="s">
        <v>844</v>
      </c>
      <c r="F1022" s="64" t="str">
        <f t="shared" si="15"/>
        <v>Census Tract 507.04 Clark County</v>
      </c>
      <c r="G1022" s="61" t="s">
        <v>155</v>
      </c>
      <c r="H1022" s="61" t="s">
        <v>802</v>
      </c>
      <c r="I1022" s="61">
        <v>2311</v>
      </c>
      <c r="J1022" s="61">
        <v>175</v>
      </c>
      <c r="K1022" s="64">
        <v>0.6</v>
      </c>
      <c r="L1022" s="61">
        <v>30970331.1796875</v>
      </c>
      <c r="M1022" s="61">
        <v>25614.185873061</v>
      </c>
    </row>
    <row r="1023" spans="1:13">
      <c r="A1023" s="61">
        <v>57686</v>
      </c>
      <c r="B1023" s="61">
        <v>18127050704</v>
      </c>
      <c r="C1023" s="61">
        <v>6244146</v>
      </c>
      <c r="D1023" s="61">
        <v>0</v>
      </c>
      <c r="E1023" s="64" t="s">
        <v>844</v>
      </c>
      <c r="F1023" s="64" t="str">
        <f t="shared" si="15"/>
        <v>Census Tract 507.04 Porter County</v>
      </c>
      <c r="G1023" s="61" t="s">
        <v>155</v>
      </c>
      <c r="H1023" s="61" t="s">
        <v>807</v>
      </c>
      <c r="I1023" s="61">
        <v>2161</v>
      </c>
      <c r="J1023" s="61">
        <v>157</v>
      </c>
      <c r="K1023" s="64">
        <v>3.6</v>
      </c>
      <c r="L1023" s="61">
        <v>11136677.6484375</v>
      </c>
      <c r="M1023" s="61">
        <v>16035.2449124795</v>
      </c>
    </row>
    <row r="1024" spans="1:13">
      <c r="A1024" s="61">
        <v>57687</v>
      </c>
      <c r="B1024" s="61">
        <v>18127050800</v>
      </c>
      <c r="C1024" s="61">
        <v>4677595</v>
      </c>
      <c r="D1024" s="61">
        <v>0</v>
      </c>
      <c r="E1024" s="64" t="s">
        <v>845</v>
      </c>
      <c r="F1024" s="64" t="str">
        <f t="shared" si="15"/>
        <v>Census Tract 508 Porter County</v>
      </c>
      <c r="G1024" s="61" t="s">
        <v>155</v>
      </c>
      <c r="H1024" s="61" t="s">
        <v>807</v>
      </c>
      <c r="I1024" s="61">
        <v>2857</v>
      </c>
      <c r="J1024" s="61">
        <v>178</v>
      </c>
      <c r="K1024" s="64">
        <v>3.9</v>
      </c>
      <c r="L1024" s="61">
        <v>8338414.87109375</v>
      </c>
      <c r="M1024" s="61">
        <v>15013.216420438701</v>
      </c>
    </row>
    <row r="1025" spans="1:13">
      <c r="A1025" s="61">
        <v>38938</v>
      </c>
      <c r="B1025" s="62">
        <v>18019050801</v>
      </c>
      <c r="C1025" s="63">
        <v>169014313</v>
      </c>
      <c r="D1025" s="61">
        <v>1557727</v>
      </c>
      <c r="E1025" s="64" t="s">
        <v>846</v>
      </c>
      <c r="F1025" s="64" t="str">
        <f t="shared" si="15"/>
        <v>Census Tract 508.01 Clark County</v>
      </c>
      <c r="G1025" s="61" t="s">
        <v>155</v>
      </c>
      <c r="H1025" s="61" t="s">
        <v>802</v>
      </c>
      <c r="I1025" s="61">
        <v>2512</v>
      </c>
      <c r="J1025" s="61">
        <v>142</v>
      </c>
      <c r="K1025" s="64">
        <v>5</v>
      </c>
      <c r="L1025" s="61">
        <v>278258081.34765601</v>
      </c>
      <c r="M1025" s="61">
        <v>102971.12759288801</v>
      </c>
    </row>
    <row r="1026" spans="1:13">
      <c r="A1026" s="61">
        <v>38939</v>
      </c>
      <c r="B1026" s="62">
        <v>18019050803</v>
      </c>
      <c r="C1026" s="63">
        <v>118148398</v>
      </c>
      <c r="D1026" s="61">
        <v>854946</v>
      </c>
      <c r="E1026" s="64" t="s">
        <v>847</v>
      </c>
      <c r="F1026" s="64" t="str">
        <f t="shared" ref="F1026:F1089" si="16">E1026&amp;" "&amp;H1026</f>
        <v>Census Tract 508.03 Clark County</v>
      </c>
      <c r="G1026" s="61" t="s">
        <v>155</v>
      </c>
      <c r="H1026" s="61" t="s">
        <v>802</v>
      </c>
      <c r="I1026" s="61">
        <v>1837</v>
      </c>
      <c r="J1026" s="61">
        <v>125</v>
      </c>
      <c r="K1026" s="64">
        <v>0.4</v>
      </c>
      <c r="L1026" s="61">
        <v>194317334.60546899</v>
      </c>
      <c r="M1026" s="61">
        <v>116589.427936104</v>
      </c>
    </row>
    <row r="1027" spans="1:13">
      <c r="A1027" s="61">
        <v>38940</v>
      </c>
      <c r="B1027" s="62">
        <v>18019050804</v>
      </c>
      <c r="C1027" s="63">
        <v>80328720</v>
      </c>
      <c r="D1027" s="61">
        <v>448678</v>
      </c>
      <c r="E1027" s="64" t="s">
        <v>848</v>
      </c>
      <c r="F1027" s="64" t="str">
        <f t="shared" si="16"/>
        <v>Census Tract 508.04 Clark County</v>
      </c>
      <c r="G1027" s="61" t="s">
        <v>155</v>
      </c>
      <c r="H1027" s="61" t="s">
        <v>802</v>
      </c>
      <c r="I1027" s="61">
        <v>1586</v>
      </c>
      <c r="J1027" s="61">
        <v>108</v>
      </c>
      <c r="K1027" s="64">
        <v>1.4</v>
      </c>
      <c r="L1027" s="61">
        <v>132214329.32031301</v>
      </c>
      <c r="M1027" s="61">
        <v>57484.460597362202</v>
      </c>
    </row>
    <row r="1028" spans="1:13">
      <c r="A1028" s="61">
        <v>57688</v>
      </c>
      <c r="B1028" s="61">
        <v>18127050900</v>
      </c>
      <c r="C1028" s="61">
        <v>4559232</v>
      </c>
      <c r="D1028" s="61">
        <v>0</v>
      </c>
      <c r="E1028" s="64" t="s">
        <v>849</v>
      </c>
      <c r="F1028" s="64" t="str">
        <f t="shared" si="16"/>
        <v>Census Tract 509 Porter County</v>
      </c>
      <c r="G1028" s="61" t="s">
        <v>155</v>
      </c>
      <c r="H1028" s="61" t="s">
        <v>807</v>
      </c>
      <c r="I1028" s="61">
        <v>1182</v>
      </c>
      <c r="J1028" s="61">
        <v>116</v>
      </c>
      <c r="K1028" s="64">
        <v>17.3</v>
      </c>
      <c r="L1028" s="61">
        <v>8125699.109375</v>
      </c>
      <c r="M1028" s="61">
        <v>15548.1041116135</v>
      </c>
    </row>
    <row r="1029" spans="1:13">
      <c r="A1029" s="61">
        <v>38941</v>
      </c>
      <c r="B1029" s="62">
        <v>18019050902</v>
      </c>
      <c r="C1029" s="63">
        <v>89356637</v>
      </c>
      <c r="D1029" s="61">
        <v>793296</v>
      </c>
      <c r="E1029" s="64" t="s">
        <v>850</v>
      </c>
      <c r="F1029" s="64" t="str">
        <f t="shared" si="16"/>
        <v>Census Tract 509.02 Clark County</v>
      </c>
      <c r="G1029" s="61" t="s">
        <v>155</v>
      </c>
      <c r="H1029" s="61" t="s">
        <v>802</v>
      </c>
      <c r="I1029" s="61">
        <v>1581</v>
      </c>
      <c r="J1029" s="61">
        <v>153</v>
      </c>
      <c r="K1029" s="64">
        <v>2.4</v>
      </c>
      <c r="L1029" s="61">
        <v>146390997.51953101</v>
      </c>
      <c r="M1029" s="61">
        <v>126025.169965041</v>
      </c>
    </row>
    <row r="1030" spans="1:13">
      <c r="A1030" s="61">
        <v>38942</v>
      </c>
      <c r="B1030" s="62">
        <v>18019050903</v>
      </c>
      <c r="C1030" s="63">
        <v>14165724</v>
      </c>
      <c r="D1030" s="61">
        <v>61644</v>
      </c>
      <c r="E1030" s="64" t="s">
        <v>851</v>
      </c>
      <c r="F1030" s="64" t="str">
        <f t="shared" si="16"/>
        <v>Census Tract 509.03 Clark County</v>
      </c>
      <c r="G1030" s="61" t="s">
        <v>155</v>
      </c>
      <c r="H1030" s="61" t="s">
        <v>802</v>
      </c>
      <c r="I1030" s="61">
        <v>1241</v>
      </c>
      <c r="J1030" s="61">
        <v>104</v>
      </c>
      <c r="K1030" s="64">
        <v>11.5</v>
      </c>
      <c r="L1030" s="61">
        <v>23217240.953125</v>
      </c>
      <c r="M1030" s="61">
        <v>23104.550631134101</v>
      </c>
    </row>
    <row r="1031" spans="1:13">
      <c r="A1031" s="61">
        <v>38943</v>
      </c>
      <c r="B1031" s="62">
        <v>18019050904</v>
      </c>
      <c r="C1031" s="63">
        <v>67228594</v>
      </c>
      <c r="D1031" s="61">
        <v>724625</v>
      </c>
      <c r="E1031" s="64" t="s">
        <v>852</v>
      </c>
      <c r="F1031" s="64" t="str">
        <f t="shared" si="16"/>
        <v>Census Tract 509.04 Clark County</v>
      </c>
      <c r="G1031" s="61" t="s">
        <v>155</v>
      </c>
      <c r="H1031" s="61" t="s">
        <v>802</v>
      </c>
      <c r="I1031" s="61">
        <v>2424</v>
      </c>
      <c r="J1031" s="61">
        <v>167</v>
      </c>
      <c r="K1031" s="64">
        <v>5.8</v>
      </c>
      <c r="L1031" s="61">
        <v>110735861.44531301</v>
      </c>
      <c r="M1031" s="61">
        <v>73051.365752087106</v>
      </c>
    </row>
    <row r="1032" spans="1:13">
      <c r="A1032" s="61">
        <v>44571</v>
      </c>
      <c r="B1032" s="61">
        <v>18157005101</v>
      </c>
      <c r="C1032" s="61">
        <v>2463407</v>
      </c>
      <c r="D1032" s="61">
        <v>35345</v>
      </c>
      <c r="E1032" s="64" t="s">
        <v>853</v>
      </c>
      <c r="F1032" s="64" t="str">
        <f t="shared" si="16"/>
        <v>Census Tract 51.01 Tippecanoe County</v>
      </c>
      <c r="G1032" s="61" t="s">
        <v>155</v>
      </c>
      <c r="H1032" s="61" t="s">
        <v>161</v>
      </c>
      <c r="I1032" s="61">
        <v>1656</v>
      </c>
      <c r="J1032" s="61">
        <v>166</v>
      </c>
      <c r="K1032" s="64">
        <v>17.3</v>
      </c>
      <c r="L1032" s="61">
        <v>4321146.7109375</v>
      </c>
      <c r="M1032" s="61">
        <v>8737.5049924352606</v>
      </c>
    </row>
    <row r="1033" spans="1:13">
      <c r="A1033" s="61">
        <v>44572</v>
      </c>
      <c r="B1033" s="61">
        <v>18157005102</v>
      </c>
      <c r="C1033" s="61">
        <v>4013639</v>
      </c>
      <c r="D1033" s="61">
        <v>133993</v>
      </c>
      <c r="E1033" s="64" t="s">
        <v>854</v>
      </c>
      <c r="F1033" s="64" t="str">
        <f t="shared" si="16"/>
        <v>Census Tract 51.02 Tippecanoe County</v>
      </c>
      <c r="G1033" s="61" t="s">
        <v>155</v>
      </c>
      <c r="H1033" s="61" t="s">
        <v>161</v>
      </c>
      <c r="I1033" s="61">
        <v>1843</v>
      </c>
      <c r="J1033" s="61">
        <v>110</v>
      </c>
      <c r="K1033" s="64">
        <v>0.7</v>
      </c>
      <c r="L1033" s="61">
        <v>7172544.25</v>
      </c>
      <c r="M1033" s="61">
        <v>10858.647844561599</v>
      </c>
    </row>
    <row r="1034" spans="1:13">
      <c r="A1034" s="61">
        <v>38944</v>
      </c>
      <c r="B1034" s="62">
        <v>18019051000</v>
      </c>
      <c r="C1034" s="63">
        <v>263193130</v>
      </c>
      <c r="D1034" s="61">
        <v>2271558</v>
      </c>
      <c r="E1034" s="64" t="s">
        <v>855</v>
      </c>
      <c r="F1034" s="64" t="str">
        <f t="shared" si="16"/>
        <v>Census Tract 510 Clark County</v>
      </c>
      <c r="G1034" s="61" t="s">
        <v>155</v>
      </c>
      <c r="H1034" s="61" t="s">
        <v>802</v>
      </c>
      <c r="I1034" s="61">
        <v>1886</v>
      </c>
      <c r="J1034" s="61">
        <v>156</v>
      </c>
      <c r="K1034" s="64">
        <v>0.7</v>
      </c>
      <c r="L1034" s="61">
        <v>432163682.76171899</v>
      </c>
      <c r="M1034" s="61">
        <v>149775.608343956</v>
      </c>
    </row>
    <row r="1035" spans="1:13">
      <c r="A1035" s="61">
        <v>57689</v>
      </c>
      <c r="B1035" s="61">
        <v>18127051002</v>
      </c>
      <c r="C1035" s="61">
        <v>194524173</v>
      </c>
      <c r="D1035" s="61">
        <v>0</v>
      </c>
      <c r="E1035" s="64" t="s">
        <v>856</v>
      </c>
      <c r="F1035" s="64" t="str">
        <f t="shared" si="16"/>
        <v>Census Tract 510.02 Porter County</v>
      </c>
      <c r="G1035" s="61" t="s">
        <v>155</v>
      </c>
      <c r="H1035" s="61" t="s">
        <v>807</v>
      </c>
      <c r="I1035" s="61">
        <v>2970</v>
      </c>
      <c r="J1035" s="61">
        <v>154</v>
      </c>
      <c r="K1035" s="64">
        <v>1.6</v>
      </c>
      <c r="L1035" s="61">
        <v>346289376.09765601</v>
      </c>
      <c r="M1035" s="61">
        <v>85785.627413559705</v>
      </c>
    </row>
    <row r="1036" spans="1:13">
      <c r="A1036" s="61">
        <v>57690</v>
      </c>
      <c r="B1036" s="61">
        <v>18127051005</v>
      </c>
      <c r="C1036" s="61">
        <v>30584660</v>
      </c>
      <c r="D1036" s="61">
        <v>1164344</v>
      </c>
      <c r="E1036" s="64" t="s">
        <v>857</v>
      </c>
      <c r="F1036" s="64" t="str">
        <f t="shared" si="16"/>
        <v>Census Tract 510.05 Porter County</v>
      </c>
      <c r="G1036" s="61" t="s">
        <v>155</v>
      </c>
      <c r="H1036" s="61" t="s">
        <v>807</v>
      </c>
      <c r="I1036" s="61">
        <v>1821</v>
      </c>
      <c r="J1036" s="61">
        <v>98</v>
      </c>
      <c r="K1036" s="64">
        <v>1.2</v>
      </c>
      <c r="L1036" s="61">
        <v>56564694.875</v>
      </c>
      <c r="M1036" s="61">
        <v>31642.608904256998</v>
      </c>
    </row>
    <row r="1037" spans="1:13">
      <c r="A1037" s="61">
        <v>57691</v>
      </c>
      <c r="B1037" s="61">
        <v>18127051006</v>
      </c>
      <c r="C1037" s="61">
        <v>45746515</v>
      </c>
      <c r="D1037" s="61">
        <v>56803</v>
      </c>
      <c r="E1037" s="64" t="s">
        <v>858</v>
      </c>
      <c r="F1037" s="64" t="str">
        <f t="shared" si="16"/>
        <v>Census Tract 510.06 Porter County</v>
      </c>
      <c r="G1037" s="61" t="s">
        <v>155</v>
      </c>
      <c r="H1037" s="61" t="s">
        <v>807</v>
      </c>
      <c r="I1037" s="61">
        <v>1430</v>
      </c>
      <c r="J1037" s="61">
        <v>82</v>
      </c>
      <c r="K1037" s="64">
        <v>2.7</v>
      </c>
      <c r="L1037" s="61">
        <v>81712738</v>
      </c>
      <c r="M1037" s="61">
        <v>37400.270933737898</v>
      </c>
    </row>
    <row r="1038" spans="1:13">
      <c r="A1038" s="61">
        <v>57692</v>
      </c>
      <c r="B1038" s="61">
        <v>18127051007</v>
      </c>
      <c r="C1038" s="61">
        <v>41415727</v>
      </c>
      <c r="D1038" s="61">
        <v>777577</v>
      </c>
      <c r="E1038" s="64" t="s">
        <v>859</v>
      </c>
      <c r="F1038" s="64" t="str">
        <f t="shared" si="16"/>
        <v>Census Tract 510.07 Porter County</v>
      </c>
      <c r="G1038" s="61" t="s">
        <v>155</v>
      </c>
      <c r="H1038" s="61" t="s">
        <v>807</v>
      </c>
      <c r="I1038" s="61">
        <v>2641</v>
      </c>
      <c r="J1038" s="61">
        <v>154</v>
      </c>
      <c r="K1038" s="64">
        <v>1.1000000000000001</v>
      </c>
      <c r="L1038" s="61">
        <v>75066689.3828125</v>
      </c>
      <c r="M1038" s="61">
        <v>45609.7719073072</v>
      </c>
    </row>
    <row r="1039" spans="1:13">
      <c r="A1039" s="61">
        <v>57693</v>
      </c>
      <c r="B1039" s="61">
        <v>18127051008</v>
      </c>
      <c r="C1039" s="61">
        <v>74710463</v>
      </c>
      <c r="D1039" s="61">
        <v>58340</v>
      </c>
      <c r="E1039" s="64" t="s">
        <v>860</v>
      </c>
      <c r="F1039" s="64" t="str">
        <f t="shared" si="16"/>
        <v>Census Tract 510.08 Porter County</v>
      </c>
      <c r="G1039" s="61" t="s">
        <v>155</v>
      </c>
      <c r="H1039" s="61" t="s">
        <v>807</v>
      </c>
      <c r="I1039" s="61">
        <v>790</v>
      </c>
      <c r="J1039" s="61">
        <v>52</v>
      </c>
      <c r="K1039" s="64">
        <v>0</v>
      </c>
      <c r="L1039" s="61">
        <v>132915604.066406</v>
      </c>
      <c r="M1039" s="61">
        <v>51135.022113900901</v>
      </c>
    </row>
    <row r="1040" spans="1:13">
      <c r="A1040" s="61">
        <v>44507</v>
      </c>
      <c r="B1040" s="61">
        <v>18109510100</v>
      </c>
      <c r="C1040" s="61">
        <v>71227923</v>
      </c>
      <c r="D1040" s="61">
        <v>1029884</v>
      </c>
      <c r="E1040" s="64" t="s">
        <v>861</v>
      </c>
      <c r="F1040" s="64" t="str">
        <f t="shared" si="16"/>
        <v>Census Tract 5101 Morgan County</v>
      </c>
      <c r="G1040" s="61" t="s">
        <v>155</v>
      </c>
      <c r="H1040" s="61" t="s">
        <v>862</v>
      </c>
      <c r="I1040" s="61">
        <v>3670</v>
      </c>
      <c r="J1040" s="61">
        <v>185</v>
      </c>
      <c r="K1040" s="64">
        <v>1.3</v>
      </c>
      <c r="L1040" s="61">
        <v>121814110.46875</v>
      </c>
      <c r="M1040" s="61">
        <v>54324.394419483899</v>
      </c>
    </row>
    <row r="1041" spans="1:13">
      <c r="A1041" s="61">
        <v>44508</v>
      </c>
      <c r="B1041" s="61">
        <v>18109510201</v>
      </c>
      <c r="C1041" s="61">
        <v>8066454</v>
      </c>
      <c r="D1041" s="61">
        <v>32807</v>
      </c>
      <c r="E1041" s="64" t="s">
        <v>863</v>
      </c>
      <c r="F1041" s="64" t="str">
        <f t="shared" si="16"/>
        <v>Census Tract 5102.01 Morgan County</v>
      </c>
      <c r="G1041" s="61" t="s">
        <v>155</v>
      </c>
      <c r="H1041" s="61" t="s">
        <v>862</v>
      </c>
      <c r="I1041" s="61">
        <v>1703</v>
      </c>
      <c r="J1041" s="61">
        <v>98</v>
      </c>
      <c r="K1041" s="64">
        <v>3.4</v>
      </c>
      <c r="L1041" s="61">
        <v>13663425.8476563</v>
      </c>
      <c r="M1041" s="61">
        <v>19471.466026109501</v>
      </c>
    </row>
    <row r="1042" spans="1:13">
      <c r="A1042" s="61">
        <v>44509</v>
      </c>
      <c r="B1042" s="61">
        <v>18109510202</v>
      </c>
      <c r="C1042" s="61">
        <v>43176740</v>
      </c>
      <c r="D1042" s="61">
        <v>638812</v>
      </c>
      <c r="E1042" s="64" t="s">
        <v>864</v>
      </c>
      <c r="F1042" s="64" t="str">
        <f t="shared" si="16"/>
        <v>Census Tract 5102.02 Morgan County</v>
      </c>
      <c r="G1042" s="61" t="s">
        <v>155</v>
      </c>
      <c r="H1042" s="61" t="s">
        <v>862</v>
      </c>
      <c r="I1042" s="61">
        <v>1501</v>
      </c>
      <c r="J1042" s="61">
        <v>123</v>
      </c>
      <c r="K1042" s="64">
        <v>2.4</v>
      </c>
      <c r="L1042" s="61">
        <v>73867028.285156295</v>
      </c>
      <c r="M1042" s="61">
        <v>48568.702552062299</v>
      </c>
    </row>
    <row r="1043" spans="1:13">
      <c r="A1043" s="61">
        <v>44510</v>
      </c>
      <c r="B1043" s="61">
        <v>18109510300</v>
      </c>
      <c r="C1043" s="61">
        <v>6579961</v>
      </c>
      <c r="D1043" s="61">
        <v>29533</v>
      </c>
      <c r="E1043" s="64" t="s">
        <v>865</v>
      </c>
      <c r="F1043" s="64" t="str">
        <f t="shared" si="16"/>
        <v>Census Tract 5103 Morgan County</v>
      </c>
      <c r="G1043" s="61" t="s">
        <v>155</v>
      </c>
      <c r="H1043" s="61" t="s">
        <v>862</v>
      </c>
      <c r="I1043" s="61">
        <v>1980</v>
      </c>
      <c r="J1043" s="61">
        <v>154</v>
      </c>
      <c r="K1043" s="64">
        <v>12.2</v>
      </c>
      <c r="L1043" s="61">
        <v>11153361.078125</v>
      </c>
      <c r="M1043" s="61">
        <v>16248.9882099433</v>
      </c>
    </row>
    <row r="1044" spans="1:13">
      <c r="A1044" s="61">
        <v>44511</v>
      </c>
      <c r="B1044" s="61">
        <v>18109510401</v>
      </c>
      <c r="C1044" s="61">
        <v>127573847</v>
      </c>
      <c r="D1044" s="61">
        <v>523435</v>
      </c>
      <c r="E1044" s="64" t="s">
        <v>866</v>
      </c>
      <c r="F1044" s="64" t="str">
        <f t="shared" si="16"/>
        <v>Census Tract 5104.01 Morgan County</v>
      </c>
      <c r="G1044" s="61" t="s">
        <v>155</v>
      </c>
      <c r="H1044" s="61" t="s">
        <v>862</v>
      </c>
      <c r="I1044" s="61">
        <v>1431</v>
      </c>
      <c r="J1044" s="61">
        <v>146</v>
      </c>
      <c r="K1044" s="64">
        <v>0</v>
      </c>
      <c r="L1044" s="61">
        <v>215661580.59765601</v>
      </c>
      <c r="M1044" s="61">
        <v>74273.693356986798</v>
      </c>
    </row>
    <row r="1045" spans="1:13">
      <c r="A1045" s="61">
        <v>44512</v>
      </c>
      <c r="B1045" s="61">
        <v>18109510402</v>
      </c>
      <c r="C1045" s="61">
        <v>84082111</v>
      </c>
      <c r="D1045" s="61">
        <v>362954</v>
      </c>
      <c r="E1045" s="64" t="s">
        <v>867</v>
      </c>
      <c r="F1045" s="64" t="str">
        <f t="shared" si="16"/>
        <v>Census Tract 5104.02 Morgan County</v>
      </c>
      <c r="G1045" s="61" t="s">
        <v>155</v>
      </c>
      <c r="H1045" s="61" t="s">
        <v>862</v>
      </c>
      <c r="I1045" s="61">
        <v>1944</v>
      </c>
      <c r="J1045" s="61">
        <v>112</v>
      </c>
      <c r="K1045" s="64">
        <v>2.2999999999999998</v>
      </c>
      <c r="L1045" s="61">
        <v>142369606.69921899</v>
      </c>
      <c r="M1045" s="61">
        <v>82680.066033007693</v>
      </c>
    </row>
    <row r="1046" spans="1:13">
      <c r="A1046" s="61">
        <v>44513</v>
      </c>
      <c r="B1046" s="61">
        <v>18109510500</v>
      </c>
      <c r="C1046" s="61">
        <v>77648410</v>
      </c>
      <c r="D1046" s="61">
        <v>1766080</v>
      </c>
      <c r="E1046" s="64" t="s">
        <v>868</v>
      </c>
      <c r="F1046" s="64" t="str">
        <f t="shared" si="16"/>
        <v>Census Tract 5105 Morgan County</v>
      </c>
      <c r="G1046" s="61" t="s">
        <v>155</v>
      </c>
      <c r="H1046" s="61" t="s">
        <v>862</v>
      </c>
      <c r="I1046" s="61">
        <v>1658</v>
      </c>
      <c r="J1046" s="61">
        <v>112</v>
      </c>
      <c r="K1046" s="64">
        <v>4.3</v>
      </c>
      <c r="L1046" s="61">
        <v>133643977.964844</v>
      </c>
      <c r="M1046" s="61">
        <v>58526.854209906902</v>
      </c>
    </row>
    <row r="1047" spans="1:13">
      <c r="A1047" s="61">
        <v>73040</v>
      </c>
      <c r="B1047" s="61">
        <v>18109510600</v>
      </c>
      <c r="C1047" s="61">
        <v>200046564</v>
      </c>
      <c r="D1047" s="61">
        <v>2687159</v>
      </c>
      <c r="E1047" s="64" t="s">
        <v>869</v>
      </c>
      <c r="F1047" s="64" t="str">
        <f t="shared" si="16"/>
        <v>Census Tract 5106 Morgan County</v>
      </c>
      <c r="G1047" s="61" t="s">
        <v>155</v>
      </c>
      <c r="H1047" s="61" t="s">
        <v>862</v>
      </c>
      <c r="I1047" s="61">
        <v>3205</v>
      </c>
      <c r="J1047" s="61">
        <v>194</v>
      </c>
      <c r="K1047" s="64">
        <v>1.7</v>
      </c>
      <c r="L1047" s="61">
        <v>340346764.77734399</v>
      </c>
      <c r="M1047" s="61">
        <v>98151.855840235701</v>
      </c>
    </row>
    <row r="1048" spans="1:13">
      <c r="A1048" s="61">
        <v>73041</v>
      </c>
      <c r="B1048" s="61">
        <v>18109510701</v>
      </c>
      <c r="C1048" s="61">
        <v>85105329</v>
      </c>
      <c r="D1048" s="61">
        <v>1552501</v>
      </c>
      <c r="E1048" s="64" t="s">
        <v>870</v>
      </c>
      <c r="F1048" s="64" t="str">
        <f t="shared" si="16"/>
        <v>Census Tract 5107.01 Morgan County</v>
      </c>
      <c r="G1048" s="61" t="s">
        <v>155</v>
      </c>
      <c r="H1048" s="61" t="s">
        <v>862</v>
      </c>
      <c r="I1048" s="61">
        <v>1302</v>
      </c>
      <c r="J1048" s="61">
        <v>105</v>
      </c>
      <c r="K1048" s="64">
        <v>7.8</v>
      </c>
      <c r="L1048" s="61">
        <v>145214718.16406301</v>
      </c>
      <c r="M1048" s="61">
        <v>58669.194036261601</v>
      </c>
    </row>
    <row r="1049" spans="1:13">
      <c r="A1049" s="61">
        <v>44514</v>
      </c>
      <c r="B1049" s="61">
        <v>18109510702</v>
      </c>
      <c r="C1049" s="61">
        <v>58492101</v>
      </c>
      <c r="D1049" s="61">
        <v>2350239</v>
      </c>
      <c r="E1049" s="64" t="s">
        <v>871</v>
      </c>
      <c r="F1049" s="64" t="str">
        <f t="shared" si="16"/>
        <v>Census Tract 5107.02 Morgan County</v>
      </c>
      <c r="G1049" s="61" t="s">
        <v>155</v>
      </c>
      <c r="H1049" s="61" t="s">
        <v>862</v>
      </c>
      <c r="I1049" s="61">
        <v>2069</v>
      </c>
      <c r="J1049" s="61">
        <v>170</v>
      </c>
      <c r="K1049" s="64">
        <v>0.7</v>
      </c>
      <c r="L1049" s="61">
        <v>102176462.457031</v>
      </c>
      <c r="M1049" s="61">
        <v>60789.0908382735</v>
      </c>
    </row>
    <row r="1050" spans="1:13">
      <c r="A1050" s="61">
        <v>44515</v>
      </c>
      <c r="B1050" s="61">
        <v>18109510800</v>
      </c>
      <c r="C1050" s="61">
        <v>2964583</v>
      </c>
      <c r="D1050" s="61">
        <v>0</v>
      </c>
      <c r="E1050" s="64" t="s">
        <v>872</v>
      </c>
      <c r="F1050" s="64" t="str">
        <f t="shared" si="16"/>
        <v>Census Tract 5108 Morgan County</v>
      </c>
      <c r="G1050" s="61" t="s">
        <v>155</v>
      </c>
      <c r="H1050" s="61" t="s">
        <v>862</v>
      </c>
      <c r="I1050" s="61">
        <v>1368</v>
      </c>
      <c r="J1050" s="61">
        <v>134</v>
      </c>
      <c r="K1050" s="64">
        <v>11.3</v>
      </c>
      <c r="L1050" s="61">
        <v>4974620.86328125</v>
      </c>
      <c r="M1050" s="61">
        <v>11880.748929957501</v>
      </c>
    </row>
    <row r="1051" spans="1:13">
      <c r="A1051" s="61">
        <v>44516</v>
      </c>
      <c r="B1051" s="61">
        <v>18109510900</v>
      </c>
      <c r="C1051" s="61">
        <v>2412056</v>
      </c>
      <c r="D1051" s="61">
        <v>0</v>
      </c>
      <c r="E1051" s="64" t="s">
        <v>873</v>
      </c>
      <c r="F1051" s="64" t="str">
        <f t="shared" si="16"/>
        <v>Census Tract 5109 Morgan County</v>
      </c>
      <c r="G1051" s="61" t="s">
        <v>155</v>
      </c>
      <c r="H1051" s="61" t="s">
        <v>862</v>
      </c>
      <c r="I1051" s="61">
        <v>1445</v>
      </c>
      <c r="J1051" s="61">
        <v>140</v>
      </c>
      <c r="K1051" s="64">
        <v>10.4</v>
      </c>
      <c r="L1051" s="61">
        <v>4047586.640625</v>
      </c>
      <c r="M1051" s="61">
        <v>9208.8598710346705</v>
      </c>
    </row>
    <row r="1052" spans="1:13">
      <c r="A1052" s="61">
        <v>57694</v>
      </c>
      <c r="B1052" s="61">
        <v>18127051101</v>
      </c>
      <c r="C1052" s="61">
        <v>93739670</v>
      </c>
      <c r="D1052" s="61">
        <v>86969</v>
      </c>
      <c r="E1052" s="64" t="s">
        <v>874</v>
      </c>
      <c r="F1052" s="64" t="str">
        <f t="shared" si="16"/>
        <v>Census Tract 511.01 Porter County</v>
      </c>
      <c r="G1052" s="61" t="s">
        <v>155</v>
      </c>
      <c r="H1052" s="61" t="s">
        <v>807</v>
      </c>
      <c r="I1052" s="61">
        <v>2236</v>
      </c>
      <c r="J1052" s="61">
        <v>128</v>
      </c>
      <c r="K1052" s="64">
        <v>2.2000000000000002</v>
      </c>
      <c r="L1052" s="61">
        <v>166447553.49218801</v>
      </c>
      <c r="M1052" s="61">
        <v>62331.532799737397</v>
      </c>
    </row>
    <row r="1053" spans="1:13">
      <c r="A1053" s="61">
        <v>57695</v>
      </c>
      <c r="B1053" s="61">
        <v>18127051102</v>
      </c>
      <c r="C1053" s="61">
        <v>147232991</v>
      </c>
      <c r="D1053" s="61">
        <v>0</v>
      </c>
      <c r="E1053" s="64" t="s">
        <v>875</v>
      </c>
      <c r="F1053" s="64" t="str">
        <f t="shared" si="16"/>
        <v>Census Tract 511.02 Porter County</v>
      </c>
      <c r="G1053" s="61" t="s">
        <v>155</v>
      </c>
      <c r="H1053" s="61" t="s">
        <v>807</v>
      </c>
      <c r="I1053" s="61">
        <v>1697</v>
      </c>
      <c r="J1053" s="61">
        <v>68</v>
      </c>
      <c r="K1053" s="64">
        <v>1.8</v>
      </c>
      <c r="L1053" s="61">
        <v>261036753.19921899</v>
      </c>
      <c r="M1053" s="61">
        <v>68265.325390963801</v>
      </c>
    </row>
    <row r="1054" spans="1:13">
      <c r="A1054" s="61">
        <v>73042</v>
      </c>
      <c r="B1054" s="61">
        <v>18109511000</v>
      </c>
      <c r="C1054" s="61">
        <v>278564790</v>
      </c>
      <c r="D1054" s="61">
        <v>3500530</v>
      </c>
      <c r="E1054" s="64" t="s">
        <v>876</v>
      </c>
      <c r="F1054" s="64" t="str">
        <f t="shared" si="16"/>
        <v>Census Tract 5110 Morgan County</v>
      </c>
      <c r="G1054" s="61" t="s">
        <v>155</v>
      </c>
      <c r="H1054" s="61" t="s">
        <v>862</v>
      </c>
      <c r="I1054" s="61">
        <v>2758</v>
      </c>
      <c r="J1054" s="61">
        <v>202</v>
      </c>
      <c r="K1054" s="64">
        <v>1.1000000000000001</v>
      </c>
      <c r="L1054" s="61">
        <v>473437371.30468798</v>
      </c>
      <c r="M1054" s="61">
        <v>107432.09190463201</v>
      </c>
    </row>
    <row r="1055" spans="1:13">
      <c r="A1055" s="61">
        <v>44573</v>
      </c>
      <c r="B1055" s="61">
        <v>18157005200</v>
      </c>
      <c r="C1055" s="61">
        <v>4031247</v>
      </c>
      <c r="D1055" s="61">
        <v>142788</v>
      </c>
      <c r="E1055" s="64" t="s">
        <v>877</v>
      </c>
      <c r="F1055" s="64" t="str">
        <f t="shared" si="16"/>
        <v>Census Tract 52 Tippecanoe County</v>
      </c>
      <c r="G1055" s="61" t="s">
        <v>155</v>
      </c>
      <c r="H1055" s="61" t="s">
        <v>161</v>
      </c>
      <c r="I1055" s="61">
        <v>2379</v>
      </c>
      <c r="J1055" s="61">
        <v>198</v>
      </c>
      <c r="K1055" s="64">
        <v>8.4</v>
      </c>
      <c r="L1055" s="61">
        <v>7214725.44921875</v>
      </c>
      <c r="M1055" s="61">
        <v>11825.2407006596</v>
      </c>
    </row>
    <row r="1056" spans="1:13">
      <c r="A1056" s="61">
        <v>44574</v>
      </c>
      <c r="B1056" s="61">
        <v>18157005300</v>
      </c>
      <c r="C1056" s="61">
        <v>1071686</v>
      </c>
      <c r="D1056" s="61">
        <v>138514</v>
      </c>
      <c r="E1056" s="64" t="s">
        <v>878</v>
      </c>
      <c r="F1056" s="64" t="str">
        <f t="shared" si="16"/>
        <v>Census Tract 53 Tippecanoe County</v>
      </c>
      <c r="G1056" s="61" t="s">
        <v>155</v>
      </c>
      <c r="H1056" s="61" t="s">
        <v>161</v>
      </c>
      <c r="I1056" s="61">
        <v>1734</v>
      </c>
      <c r="J1056" s="61">
        <v>140</v>
      </c>
      <c r="K1056" s="64">
        <v>9.6</v>
      </c>
      <c r="L1056" s="61">
        <v>2090997.390625</v>
      </c>
      <c r="M1056" s="61">
        <v>8105.1987694483996</v>
      </c>
    </row>
    <row r="1057" spans="1:13">
      <c r="A1057" s="61">
        <v>44575</v>
      </c>
      <c r="B1057" s="61">
        <v>18157005400</v>
      </c>
      <c r="C1057" s="61">
        <v>1380113</v>
      </c>
      <c r="D1057" s="61">
        <v>46585</v>
      </c>
      <c r="E1057" s="64" t="s">
        <v>879</v>
      </c>
      <c r="F1057" s="64" t="str">
        <f t="shared" si="16"/>
        <v>Census Tract 54 Tippecanoe County</v>
      </c>
      <c r="G1057" s="61" t="s">
        <v>155</v>
      </c>
      <c r="H1057" s="61" t="s">
        <v>161</v>
      </c>
      <c r="I1057" s="61">
        <v>1769</v>
      </c>
      <c r="J1057" s="61">
        <v>212</v>
      </c>
      <c r="K1057" s="64">
        <v>20.8</v>
      </c>
      <c r="L1057" s="61">
        <v>2464643.03125</v>
      </c>
      <c r="M1057" s="61">
        <v>8134.2522689835196</v>
      </c>
    </row>
    <row r="1058" spans="1:13">
      <c r="A1058" s="61">
        <v>44576</v>
      </c>
      <c r="B1058" s="61">
        <v>18157005500</v>
      </c>
      <c r="C1058" s="61">
        <v>1319659</v>
      </c>
      <c r="D1058" s="61">
        <v>1162</v>
      </c>
      <c r="E1058" s="64" t="s">
        <v>880</v>
      </c>
      <c r="F1058" s="64" t="str">
        <f t="shared" si="16"/>
        <v>Census Tract 55 Tippecanoe County</v>
      </c>
      <c r="G1058" s="61" t="s">
        <v>155</v>
      </c>
      <c r="H1058" s="61" t="s">
        <v>161</v>
      </c>
      <c r="I1058" s="61">
        <v>1955</v>
      </c>
      <c r="J1058" s="61">
        <v>216</v>
      </c>
      <c r="K1058" s="64">
        <v>18.5</v>
      </c>
      <c r="L1058" s="61">
        <v>2281348.69140625</v>
      </c>
      <c r="M1058" s="61">
        <v>7178.50526264975</v>
      </c>
    </row>
    <row r="1059" spans="1:13">
      <c r="A1059" s="61">
        <v>43915</v>
      </c>
      <c r="B1059" s="62">
        <v>18003000600</v>
      </c>
      <c r="C1059" s="63">
        <v>857181</v>
      </c>
      <c r="D1059" s="61">
        <v>0</v>
      </c>
      <c r="E1059" s="64" t="s">
        <v>881</v>
      </c>
      <c r="F1059" s="64" t="str">
        <f t="shared" si="16"/>
        <v>Census Tract 6 Allen County</v>
      </c>
      <c r="G1059" s="61" t="s">
        <v>155</v>
      </c>
      <c r="H1059" s="61" t="s">
        <v>156</v>
      </c>
      <c r="I1059" s="61">
        <v>758</v>
      </c>
      <c r="J1059" s="61">
        <v>77</v>
      </c>
      <c r="K1059" s="64">
        <v>9</v>
      </c>
      <c r="L1059" s="61">
        <v>1510218.109375</v>
      </c>
      <c r="M1059" s="61">
        <v>5621.6264613252697</v>
      </c>
    </row>
    <row r="1060" spans="1:13">
      <c r="A1060" s="61">
        <v>44025</v>
      </c>
      <c r="B1060" s="62">
        <v>18035000600</v>
      </c>
      <c r="C1060" s="63">
        <v>1346083</v>
      </c>
      <c r="D1060" s="61">
        <v>42467</v>
      </c>
      <c r="E1060" s="64" t="s">
        <v>881</v>
      </c>
      <c r="F1060" s="64" t="str">
        <f t="shared" si="16"/>
        <v>Census Tract 6 Delaware County</v>
      </c>
      <c r="G1060" s="61" t="s">
        <v>155</v>
      </c>
      <c r="H1060" s="61" t="s">
        <v>164</v>
      </c>
      <c r="I1060" s="61">
        <v>770</v>
      </c>
      <c r="J1060" s="61">
        <v>95</v>
      </c>
      <c r="K1060" s="64">
        <v>39.9</v>
      </c>
      <c r="L1060" s="61">
        <v>2382082.6328125</v>
      </c>
      <c r="M1060" s="61">
        <v>8779.1131892283993</v>
      </c>
    </row>
    <row r="1061" spans="1:13">
      <c r="A1061" s="61">
        <v>57443</v>
      </c>
      <c r="B1061" s="61">
        <v>18039000600</v>
      </c>
      <c r="C1061" s="61">
        <v>91103597</v>
      </c>
      <c r="D1061" s="61">
        <v>364997</v>
      </c>
      <c r="E1061" s="64" t="s">
        <v>881</v>
      </c>
      <c r="F1061" s="64" t="str">
        <f t="shared" si="16"/>
        <v>Census Tract 6 Elkhart County</v>
      </c>
      <c r="G1061" s="61" t="s">
        <v>155</v>
      </c>
      <c r="H1061" s="61" t="s">
        <v>157</v>
      </c>
      <c r="I1061" s="61">
        <v>3007</v>
      </c>
      <c r="J1061" s="61">
        <v>134</v>
      </c>
      <c r="K1061" s="64">
        <v>0.9</v>
      </c>
      <c r="L1061" s="61">
        <v>163967557.21875</v>
      </c>
      <c r="M1061" s="61">
        <v>52683.537429370597</v>
      </c>
    </row>
    <row r="1062" spans="1:13">
      <c r="A1062" s="61">
        <v>44074</v>
      </c>
      <c r="B1062" s="62">
        <v>18053000600</v>
      </c>
      <c r="C1062" s="63">
        <v>5098708</v>
      </c>
      <c r="D1062" s="61">
        <v>0</v>
      </c>
      <c r="E1062" s="64" t="s">
        <v>881</v>
      </c>
      <c r="F1062" s="64" t="str">
        <f t="shared" si="16"/>
        <v>Census Tract 6 Grant County</v>
      </c>
      <c r="G1062" s="61" t="s">
        <v>155</v>
      </c>
      <c r="H1062" s="61" t="s">
        <v>158</v>
      </c>
      <c r="I1062" s="61">
        <v>1204</v>
      </c>
      <c r="J1062" s="61">
        <v>120</v>
      </c>
      <c r="K1062" s="64">
        <v>14</v>
      </c>
      <c r="L1062" s="61">
        <v>8844989.21875</v>
      </c>
      <c r="M1062" s="61">
        <v>12438.193268339901</v>
      </c>
    </row>
    <row r="1063" spans="1:13">
      <c r="A1063" s="61">
        <v>44173</v>
      </c>
      <c r="B1063" s="62">
        <v>18067000600</v>
      </c>
      <c r="C1063" s="63">
        <v>2297630</v>
      </c>
      <c r="D1063" s="61">
        <v>0</v>
      </c>
      <c r="E1063" s="64" t="s">
        <v>881</v>
      </c>
      <c r="F1063" s="64" t="str">
        <f t="shared" si="16"/>
        <v>Census Tract 6 Howard County</v>
      </c>
      <c r="G1063" s="61" t="s">
        <v>155</v>
      </c>
      <c r="H1063" s="61" t="s">
        <v>165</v>
      </c>
      <c r="I1063" s="61">
        <v>1400</v>
      </c>
      <c r="J1063" s="61">
        <v>118</v>
      </c>
      <c r="K1063" s="64">
        <v>9.9</v>
      </c>
      <c r="L1063" s="61">
        <v>3977534.52734375</v>
      </c>
      <c r="M1063" s="61">
        <v>8493.0309841649505</v>
      </c>
    </row>
    <row r="1064" spans="1:13">
      <c r="A1064" s="61">
        <v>57704</v>
      </c>
      <c r="B1064" s="61">
        <v>18141000600</v>
      </c>
      <c r="C1064" s="61">
        <v>967990</v>
      </c>
      <c r="D1064" s="61">
        <v>0</v>
      </c>
      <c r="E1064" s="64" t="s">
        <v>881</v>
      </c>
      <c r="F1064" s="64" t="str">
        <f t="shared" si="16"/>
        <v>Census Tract 6 St. Joseph County</v>
      </c>
      <c r="G1064" s="61" t="s">
        <v>155</v>
      </c>
      <c r="H1064" s="61" t="s">
        <v>160</v>
      </c>
      <c r="I1064" s="61">
        <v>677</v>
      </c>
      <c r="J1064" s="61">
        <v>81</v>
      </c>
      <c r="K1064" s="64">
        <v>11.5</v>
      </c>
      <c r="L1064" s="61">
        <v>1737001.28515625</v>
      </c>
      <c r="M1064" s="61">
        <v>6157.9236305722297</v>
      </c>
    </row>
    <row r="1065" spans="1:13">
      <c r="A1065" s="61">
        <v>39152</v>
      </c>
      <c r="B1065" s="62">
        <v>18163000600</v>
      </c>
      <c r="C1065" s="63">
        <v>876363</v>
      </c>
      <c r="D1065" s="61">
        <v>0</v>
      </c>
      <c r="E1065" s="64" t="s">
        <v>881</v>
      </c>
      <c r="F1065" s="64" t="str">
        <f t="shared" si="16"/>
        <v>Census Tract 6 Vanderburgh County</v>
      </c>
      <c r="G1065" s="61" t="s">
        <v>155</v>
      </c>
      <c r="H1065" s="61" t="s">
        <v>162</v>
      </c>
      <c r="I1065" s="61">
        <v>759</v>
      </c>
      <c r="J1065" s="61">
        <v>50</v>
      </c>
      <c r="K1065" s="64">
        <v>0.5</v>
      </c>
      <c r="L1065" s="61">
        <v>1412325.6328125</v>
      </c>
      <c r="M1065" s="61">
        <v>4819.83905215304</v>
      </c>
    </row>
    <row r="1066" spans="1:13">
      <c r="A1066" s="61">
        <v>44605</v>
      </c>
      <c r="B1066" s="61">
        <v>18167000600</v>
      </c>
      <c r="C1066" s="61">
        <v>1375671</v>
      </c>
      <c r="D1066" s="61">
        <v>0</v>
      </c>
      <c r="E1066" s="64" t="s">
        <v>881</v>
      </c>
      <c r="F1066" s="64" t="str">
        <f t="shared" si="16"/>
        <v>Census Tract 6 Vigo County</v>
      </c>
      <c r="G1066" s="61" t="s">
        <v>155</v>
      </c>
      <c r="H1066" s="61" t="s">
        <v>167</v>
      </c>
      <c r="I1066" s="61">
        <v>768</v>
      </c>
      <c r="J1066" s="61">
        <v>78</v>
      </c>
      <c r="K1066" s="64">
        <v>14.8</v>
      </c>
      <c r="L1066" s="61">
        <v>2311375.4296875</v>
      </c>
      <c r="M1066" s="61">
        <v>6386.60329088255</v>
      </c>
    </row>
    <row r="1067" spans="1:13">
      <c r="A1067" s="61">
        <v>44639</v>
      </c>
      <c r="B1067" s="61">
        <v>18177000600</v>
      </c>
      <c r="C1067" s="61">
        <v>20170724</v>
      </c>
      <c r="D1067" s="61">
        <v>181820</v>
      </c>
      <c r="E1067" s="64" t="s">
        <v>881</v>
      </c>
      <c r="F1067" s="64" t="str">
        <f t="shared" si="16"/>
        <v>Census Tract 6 Wayne County</v>
      </c>
      <c r="G1067" s="61" t="s">
        <v>155</v>
      </c>
      <c r="H1067" s="61" t="s">
        <v>168</v>
      </c>
      <c r="I1067" s="61">
        <v>864</v>
      </c>
      <c r="J1067" s="61">
        <v>55</v>
      </c>
      <c r="K1067" s="64">
        <v>5.4</v>
      </c>
      <c r="L1067" s="61">
        <v>34575335.292968802</v>
      </c>
      <c r="M1067" s="61">
        <v>28872.136089213302</v>
      </c>
    </row>
    <row r="1068" spans="1:13">
      <c r="A1068" s="61">
        <v>39074</v>
      </c>
      <c r="B1068" s="62">
        <v>18105000601</v>
      </c>
      <c r="C1068" s="63">
        <v>3139874</v>
      </c>
      <c r="D1068" s="61">
        <v>0</v>
      </c>
      <c r="E1068" s="64" t="s">
        <v>882</v>
      </c>
      <c r="F1068" s="64" t="str">
        <f t="shared" si="16"/>
        <v>Census Tract 6.01 Monroe County</v>
      </c>
      <c r="G1068" s="61" t="s">
        <v>155</v>
      </c>
      <c r="H1068" s="61" t="s">
        <v>159</v>
      </c>
      <c r="I1068" s="61">
        <v>1832</v>
      </c>
      <c r="J1068" s="61">
        <v>137</v>
      </c>
      <c r="K1068" s="64">
        <v>22.2</v>
      </c>
      <c r="L1068" s="61">
        <v>5231286.05078125</v>
      </c>
      <c r="M1068" s="61">
        <v>12004.808907925801</v>
      </c>
    </row>
    <row r="1069" spans="1:13">
      <c r="A1069" s="61">
        <v>39075</v>
      </c>
      <c r="B1069" s="62">
        <v>18105000602</v>
      </c>
      <c r="C1069" s="63">
        <v>2736524</v>
      </c>
      <c r="D1069" s="61">
        <v>0</v>
      </c>
      <c r="E1069" s="64" t="s">
        <v>883</v>
      </c>
      <c r="F1069" s="64" t="str">
        <f t="shared" si="16"/>
        <v>Census Tract 6.02 Monroe County</v>
      </c>
      <c r="G1069" s="61" t="s">
        <v>155</v>
      </c>
      <c r="H1069" s="61" t="s">
        <v>159</v>
      </c>
      <c r="I1069" s="61">
        <v>1525</v>
      </c>
      <c r="J1069" s="61">
        <v>99</v>
      </c>
      <c r="K1069" s="64">
        <v>11.9</v>
      </c>
      <c r="L1069" s="61">
        <v>4560185.2890625</v>
      </c>
      <c r="M1069" s="61">
        <v>15174.9136436197</v>
      </c>
    </row>
    <row r="1070" spans="1:13">
      <c r="A1070" s="61">
        <v>39012</v>
      </c>
      <c r="B1070" s="62">
        <v>18061060100</v>
      </c>
      <c r="C1070" s="63">
        <v>192074081</v>
      </c>
      <c r="D1070" s="61">
        <v>724426</v>
      </c>
      <c r="E1070" s="64" t="s">
        <v>884</v>
      </c>
      <c r="F1070" s="64" t="str">
        <f t="shared" si="16"/>
        <v>Census Tract 601 Harrison County</v>
      </c>
      <c r="G1070" s="61" t="s">
        <v>155</v>
      </c>
      <c r="H1070" s="61" t="s">
        <v>885</v>
      </c>
      <c r="I1070" s="61">
        <v>2842</v>
      </c>
      <c r="J1070" s="61">
        <v>201</v>
      </c>
      <c r="K1070" s="64">
        <v>5.3</v>
      </c>
      <c r="L1070" s="61">
        <v>314192778.42578101</v>
      </c>
      <c r="M1070" s="61">
        <v>92591.923256035196</v>
      </c>
    </row>
    <row r="1071" spans="1:13">
      <c r="A1071" s="61">
        <v>39013</v>
      </c>
      <c r="B1071" s="62">
        <v>18061060200</v>
      </c>
      <c r="C1071" s="63">
        <v>192925477</v>
      </c>
      <c r="D1071" s="61">
        <v>703</v>
      </c>
      <c r="E1071" s="64" t="s">
        <v>886</v>
      </c>
      <c r="F1071" s="64" t="str">
        <f t="shared" si="16"/>
        <v>Census Tract 602 Harrison County</v>
      </c>
      <c r="G1071" s="61" t="s">
        <v>155</v>
      </c>
      <c r="H1071" s="61" t="s">
        <v>885</v>
      </c>
      <c r="I1071" s="61">
        <v>2796</v>
      </c>
      <c r="J1071" s="61">
        <v>249</v>
      </c>
      <c r="K1071" s="64">
        <v>2.6</v>
      </c>
      <c r="L1071" s="61">
        <v>313685200.0625</v>
      </c>
      <c r="M1071" s="61">
        <v>103648.164954462</v>
      </c>
    </row>
    <row r="1072" spans="1:13">
      <c r="A1072" s="61">
        <v>39014</v>
      </c>
      <c r="B1072" s="62">
        <v>18061060300</v>
      </c>
      <c r="C1072" s="63">
        <v>168199408</v>
      </c>
      <c r="D1072" s="61">
        <v>547220</v>
      </c>
      <c r="E1072" s="64" t="s">
        <v>887</v>
      </c>
      <c r="F1072" s="64" t="str">
        <f t="shared" si="16"/>
        <v>Census Tract 603 Harrison County</v>
      </c>
      <c r="G1072" s="61" t="s">
        <v>155</v>
      </c>
      <c r="H1072" s="61" t="s">
        <v>885</v>
      </c>
      <c r="I1072" s="61">
        <v>1726</v>
      </c>
      <c r="J1072" s="61">
        <v>141</v>
      </c>
      <c r="K1072" s="64">
        <v>8.3000000000000007</v>
      </c>
      <c r="L1072" s="61">
        <v>272721684.52734399</v>
      </c>
      <c r="M1072" s="61">
        <v>86583.029913674196</v>
      </c>
    </row>
    <row r="1073" spans="1:13">
      <c r="A1073" s="61">
        <v>39015</v>
      </c>
      <c r="B1073" s="62">
        <v>18061060400</v>
      </c>
      <c r="C1073" s="63">
        <v>94231672</v>
      </c>
      <c r="D1073" s="61">
        <v>100832</v>
      </c>
      <c r="E1073" s="64" t="s">
        <v>888</v>
      </c>
      <c r="F1073" s="64" t="str">
        <f t="shared" si="16"/>
        <v>Census Tract 604 Harrison County</v>
      </c>
      <c r="G1073" s="61" t="s">
        <v>155</v>
      </c>
      <c r="H1073" s="61" t="s">
        <v>885</v>
      </c>
      <c r="I1073" s="61">
        <v>2730</v>
      </c>
      <c r="J1073" s="61">
        <v>240</v>
      </c>
      <c r="K1073" s="64">
        <v>4.8</v>
      </c>
      <c r="L1073" s="61">
        <v>152971864.97265601</v>
      </c>
      <c r="M1073" s="61">
        <v>62002.0345126881</v>
      </c>
    </row>
    <row r="1074" spans="1:13">
      <c r="A1074" s="61">
        <v>39016</v>
      </c>
      <c r="B1074" s="62">
        <v>18061060500</v>
      </c>
      <c r="C1074" s="63">
        <v>168586370</v>
      </c>
      <c r="D1074" s="61">
        <v>63997</v>
      </c>
      <c r="E1074" s="64" t="s">
        <v>889</v>
      </c>
      <c r="F1074" s="64" t="str">
        <f t="shared" si="16"/>
        <v>Census Tract 605 Harrison County</v>
      </c>
      <c r="G1074" s="61" t="s">
        <v>155</v>
      </c>
      <c r="H1074" s="61" t="s">
        <v>885</v>
      </c>
      <c r="I1074" s="61">
        <v>1995</v>
      </c>
      <c r="J1074" s="61">
        <v>147</v>
      </c>
      <c r="K1074" s="64">
        <v>3.1</v>
      </c>
      <c r="L1074" s="61">
        <v>273459710.40625</v>
      </c>
      <c r="M1074" s="61">
        <v>91524.778462791204</v>
      </c>
    </row>
    <row r="1075" spans="1:13">
      <c r="A1075" s="61">
        <v>39017</v>
      </c>
      <c r="B1075" s="62">
        <v>18061060600</v>
      </c>
      <c r="C1075" s="63">
        <v>438872455</v>
      </c>
      <c r="D1075" s="61">
        <v>3756008</v>
      </c>
      <c r="E1075" s="64" t="s">
        <v>890</v>
      </c>
      <c r="F1075" s="64" t="str">
        <f t="shared" si="16"/>
        <v>Census Tract 606 Harrison County</v>
      </c>
      <c r="G1075" s="61" t="s">
        <v>155</v>
      </c>
      <c r="H1075" s="61" t="s">
        <v>885</v>
      </c>
      <c r="I1075" s="61">
        <v>2314</v>
      </c>
      <c r="J1075" s="61">
        <v>194</v>
      </c>
      <c r="K1075" s="64">
        <v>2.5</v>
      </c>
      <c r="L1075" s="61">
        <v>709679922.62109399</v>
      </c>
      <c r="M1075" s="61">
        <v>163011.06814222</v>
      </c>
    </row>
    <row r="1076" spans="1:13">
      <c r="A1076" s="61">
        <v>44208</v>
      </c>
      <c r="B1076" s="62">
        <v>18081610100</v>
      </c>
      <c r="C1076" s="63">
        <v>136550728</v>
      </c>
      <c r="D1076" s="61">
        <v>83601</v>
      </c>
      <c r="E1076" s="64" t="s">
        <v>891</v>
      </c>
      <c r="F1076" s="64" t="str">
        <f t="shared" si="16"/>
        <v>Census Tract 6101 Johnson County</v>
      </c>
      <c r="G1076" s="61" t="s">
        <v>155</v>
      </c>
      <c r="H1076" s="61" t="s">
        <v>892</v>
      </c>
      <c r="I1076" s="61">
        <v>6038</v>
      </c>
      <c r="J1076" s="61">
        <v>376</v>
      </c>
      <c r="K1076" s="64">
        <v>0.5</v>
      </c>
      <c r="L1076" s="61">
        <v>230330541.83984399</v>
      </c>
      <c r="M1076" s="61">
        <v>82151.448637066598</v>
      </c>
    </row>
    <row r="1077" spans="1:13">
      <c r="A1077" s="61">
        <v>44209</v>
      </c>
      <c r="B1077" s="62">
        <v>18081610201</v>
      </c>
      <c r="C1077" s="63">
        <v>6935433</v>
      </c>
      <c r="D1077" s="61">
        <v>0</v>
      </c>
      <c r="E1077" s="64" t="s">
        <v>893</v>
      </c>
      <c r="F1077" s="64" t="str">
        <f t="shared" si="16"/>
        <v>Census Tract 6102.01 Johnson County</v>
      </c>
      <c r="G1077" s="61" t="s">
        <v>155</v>
      </c>
      <c r="H1077" s="61" t="s">
        <v>892</v>
      </c>
      <c r="I1077" s="61">
        <v>1897</v>
      </c>
      <c r="J1077" s="61">
        <v>115</v>
      </c>
      <c r="K1077" s="64">
        <v>2.2000000000000002</v>
      </c>
      <c r="L1077" s="61">
        <v>11705337.0859375</v>
      </c>
      <c r="M1077" s="61">
        <v>13869.3401954991</v>
      </c>
    </row>
    <row r="1078" spans="1:13">
      <c r="A1078" s="61">
        <v>44210</v>
      </c>
      <c r="B1078" s="62">
        <v>18081610202</v>
      </c>
      <c r="C1078" s="63">
        <v>7463765</v>
      </c>
      <c r="D1078" s="61">
        <v>0</v>
      </c>
      <c r="E1078" s="64" t="s">
        <v>894</v>
      </c>
      <c r="F1078" s="64" t="str">
        <f t="shared" si="16"/>
        <v>Census Tract 6102.02 Johnson County</v>
      </c>
      <c r="G1078" s="61" t="s">
        <v>155</v>
      </c>
      <c r="H1078" s="61" t="s">
        <v>892</v>
      </c>
      <c r="I1078" s="61">
        <v>4411</v>
      </c>
      <c r="J1078" s="61">
        <v>357</v>
      </c>
      <c r="K1078" s="64">
        <v>4.5</v>
      </c>
      <c r="L1078" s="61">
        <v>12588032.7539063</v>
      </c>
      <c r="M1078" s="61">
        <v>14551.518926630701</v>
      </c>
    </row>
    <row r="1079" spans="1:13">
      <c r="A1079" s="61">
        <v>44211</v>
      </c>
      <c r="B1079" s="62">
        <v>18081610300</v>
      </c>
      <c r="C1079" s="63">
        <v>5116869</v>
      </c>
      <c r="D1079" s="61">
        <v>0</v>
      </c>
      <c r="E1079" s="64" t="s">
        <v>895</v>
      </c>
      <c r="F1079" s="64" t="str">
        <f t="shared" si="16"/>
        <v>Census Tract 6103 Johnson County</v>
      </c>
      <c r="G1079" s="61" t="s">
        <v>155</v>
      </c>
      <c r="H1079" s="61" t="s">
        <v>892</v>
      </c>
      <c r="I1079" s="61">
        <v>1681</v>
      </c>
      <c r="J1079" s="61">
        <v>147</v>
      </c>
      <c r="K1079" s="64">
        <v>17.399999999999999</v>
      </c>
      <c r="L1079" s="61">
        <v>8633165.6328125</v>
      </c>
      <c r="M1079" s="61">
        <v>17880.532785733201</v>
      </c>
    </row>
    <row r="1080" spans="1:13">
      <c r="A1080" s="61">
        <v>44212</v>
      </c>
      <c r="B1080" s="62">
        <v>18081610401</v>
      </c>
      <c r="C1080" s="63">
        <v>4064734</v>
      </c>
      <c r="D1080" s="61">
        <v>0</v>
      </c>
      <c r="E1080" s="64" t="s">
        <v>896</v>
      </c>
      <c r="F1080" s="64" t="str">
        <f t="shared" si="16"/>
        <v>Census Tract 6104.01 Johnson County</v>
      </c>
      <c r="G1080" s="61" t="s">
        <v>155</v>
      </c>
      <c r="H1080" s="61" t="s">
        <v>892</v>
      </c>
      <c r="I1080" s="61">
        <v>2205</v>
      </c>
      <c r="J1080" s="61">
        <v>196</v>
      </c>
      <c r="K1080" s="64">
        <v>2.4</v>
      </c>
      <c r="L1080" s="61">
        <v>6859855.88671875</v>
      </c>
      <c r="M1080" s="61">
        <v>10616.467218870899</v>
      </c>
    </row>
    <row r="1081" spans="1:13">
      <c r="A1081" s="61">
        <v>44213</v>
      </c>
      <c r="B1081" s="62">
        <v>18081610403</v>
      </c>
      <c r="C1081" s="63">
        <v>4300059</v>
      </c>
      <c r="D1081" s="61">
        <v>0</v>
      </c>
      <c r="E1081" s="64" t="s">
        <v>897</v>
      </c>
      <c r="F1081" s="64" t="str">
        <f t="shared" si="16"/>
        <v>Census Tract 6104.03 Johnson County</v>
      </c>
      <c r="G1081" s="61" t="s">
        <v>155</v>
      </c>
      <c r="H1081" s="61" t="s">
        <v>892</v>
      </c>
      <c r="I1081" s="61">
        <v>2002</v>
      </c>
      <c r="J1081" s="61">
        <v>160</v>
      </c>
      <c r="K1081" s="64">
        <v>0.5</v>
      </c>
      <c r="L1081" s="61">
        <v>7250809.2578125</v>
      </c>
      <c r="M1081" s="61">
        <v>13420.4574272188</v>
      </c>
    </row>
    <row r="1082" spans="1:13">
      <c r="A1082" s="61">
        <v>44214</v>
      </c>
      <c r="B1082" s="62">
        <v>18081610404</v>
      </c>
      <c r="C1082" s="63">
        <v>3842500</v>
      </c>
      <c r="D1082" s="61">
        <v>1883</v>
      </c>
      <c r="E1082" s="64" t="s">
        <v>898</v>
      </c>
      <c r="F1082" s="64" t="str">
        <f t="shared" si="16"/>
        <v>Census Tract 6104.04 Johnson County</v>
      </c>
      <c r="G1082" s="61" t="s">
        <v>155</v>
      </c>
      <c r="H1082" s="61" t="s">
        <v>892</v>
      </c>
      <c r="I1082" s="61">
        <v>1959</v>
      </c>
      <c r="J1082" s="61">
        <v>104</v>
      </c>
      <c r="K1082" s="64">
        <v>5.0999999999999996</v>
      </c>
      <c r="L1082" s="61">
        <v>6484767.05859375</v>
      </c>
      <c r="M1082" s="61">
        <v>11377.0166398823</v>
      </c>
    </row>
    <row r="1083" spans="1:13">
      <c r="A1083" s="61">
        <v>44215</v>
      </c>
      <c r="B1083" s="62">
        <v>18081610500</v>
      </c>
      <c r="C1083" s="63">
        <v>12148650</v>
      </c>
      <c r="D1083" s="61">
        <v>0</v>
      </c>
      <c r="E1083" s="64" t="s">
        <v>899</v>
      </c>
      <c r="F1083" s="64" t="str">
        <f t="shared" si="16"/>
        <v>Census Tract 6105 Johnson County</v>
      </c>
      <c r="G1083" s="61" t="s">
        <v>155</v>
      </c>
      <c r="H1083" s="61" t="s">
        <v>892</v>
      </c>
      <c r="I1083" s="61">
        <v>3307</v>
      </c>
      <c r="J1083" s="61">
        <v>314</v>
      </c>
      <c r="K1083" s="64">
        <v>1.8</v>
      </c>
      <c r="L1083" s="61">
        <v>20459738.8046875</v>
      </c>
      <c r="M1083" s="61">
        <v>18498.009900151799</v>
      </c>
    </row>
    <row r="1084" spans="1:13">
      <c r="A1084" s="61">
        <v>44216</v>
      </c>
      <c r="B1084" s="62">
        <v>18081610603</v>
      </c>
      <c r="C1084" s="63">
        <v>7050782</v>
      </c>
      <c r="D1084" s="61">
        <v>0</v>
      </c>
      <c r="E1084" s="64" t="s">
        <v>900</v>
      </c>
      <c r="F1084" s="64" t="str">
        <f t="shared" si="16"/>
        <v>Census Tract 6106.03 Johnson County</v>
      </c>
      <c r="G1084" s="61" t="s">
        <v>155</v>
      </c>
      <c r="H1084" s="61" t="s">
        <v>892</v>
      </c>
      <c r="I1084" s="61">
        <v>2436</v>
      </c>
      <c r="J1084" s="61">
        <v>157</v>
      </c>
      <c r="K1084" s="64">
        <v>0.7</v>
      </c>
      <c r="L1084" s="61">
        <v>11897718.7148438</v>
      </c>
      <c r="M1084" s="61">
        <v>13988.889476259401</v>
      </c>
    </row>
    <row r="1085" spans="1:13">
      <c r="A1085" s="61">
        <v>44217</v>
      </c>
      <c r="B1085" s="62">
        <v>18081610604</v>
      </c>
      <c r="C1085" s="63">
        <v>27891737</v>
      </c>
      <c r="D1085" s="61">
        <v>788314</v>
      </c>
      <c r="E1085" s="64" t="s">
        <v>901</v>
      </c>
      <c r="F1085" s="64" t="str">
        <f t="shared" si="16"/>
        <v>Census Tract 6106.04 Johnson County</v>
      </c>
      <c r="G1085" s="61" t="s">
        <v>155</v>
      </c>
      <c r="H1085" s="61" t="s">
        <v>892</v>
      </c>
      <c r="I1085" s="61">
        <v>3053</v>
      </c>
      <c r="J1085" s="61">
        <v>165</v>
      </c>
      <c r="K1085" s="64">
        <v>1.8</v>
      </c>
      <c r="L1085" s="61">
        <v>48379608.4296875</v>
      </c>
      <c r="M1085" s="61">
        <v>38757.988802921303</v>
      </c>
    </row>
    <row r="1086" spans="1:13">
      <c r="A1086" s="61">
        <v>44218</v>
      </c>
      <c r="B1086" s="62">
        <v>18081610605</v>
      </c>
      <c r="C1086" s="63">
        <v>5585172</v>
      </c>
      <c r="D1086" s="61">
        <v>0</v>
      </c>
      <c r="E1086" s="64" t="s">
        <v>902</v>
      </c>
      <c r="F1086" s="64" t="str">
        <f t="shared" si="16"/>
        <v>Census Tract 6106.05 Johnson County</v>
      </c>
      <c r="G1086" s="61" t="s">
        <v>155</v>
      </c>
      <c r="H1086" s="61" t="s">
        <v>892</v>
      </c>
      <c r="I1086" s="61">
        <v>2044</v>
      </c>
      <c r="J1086" s="61">
        <v>165</v>
      </c>
      <c r="K1086" s="64">
        <v>0.6</v>
      </c>
      <c r="L1086" s="61">
        <v>9421489.05859375</v>
      </c>
      <c r="M1086" s="61">
        <v>14552.531020893601</v>
      </c>
    </row>
    <row r="1087" spans="1:13">
      <c r="A1087" s="61">
        <v>44219</v>
      </c>
      <c r="B1087" s="62">
        <v>18081610606</v>
      </c>
      <c r="C1087" s="63">
        <v>5559267</v>
      </c>
      <c r="D1087" s="61">
        <v>0</v>
      </c>
      <c r="E1087" s="64" t="s">
        <v>903</v>
      </c>
      <c r="F1087" s="64" t="str">
        <f t="shared" si="16"/>
        <v>Census Tract 6106.06 Johnson County</v>
      </c>
      <c r="G1087" s="61" t="s">
        <v>155</v>
      </c>
      <c r="H1087" s="61" t="s">
        <v>892</v>
      </c>
      <c r="I1087" s="61">
        <v>2117</v>
      </c>
      <c r="J1087" s="61">
        <v>131</v>
      </c>
      <c r="K1087" s="64">
        <v>0</v>
      </c>
      <c r="L1087" s="61">
        <v>9383054.14453125</v>
      </c>
      <c r="M1087" s="61">
        <v>13832.7064942616</v>
      </c>
    </row>
    <row r="1088" spans="1:13">
      <c r="A1088" s="61">
        <v>44220</v>
      </c>
      <c r="B1088" s="62">
        <v>18081610701</v>
      </c>
      <c r="C1088" s="63">
        <v>25202949</v>
      </c>
      <c r="D1088" s="61">
        <v>26732</v>
      </c>
      <c r="E1088" s="64" t="s">
        <v>904</v>
      </c>
      <c r="F1088" s="64" t="str">
        <f t="shared" si="16"/>
        <v>Census Tract 6107.01 Johnson County</v>
      </c>
      <c r="G1088" s="61" t="s">
        <v>155</v>
      </c>
      <c r="H1088" s="61" t="s">
        <v>892</v>
      </c>
      <c r="I1088" s="61">
        <v>4636</v>
      </c>
      <c r="J1088" s="61">
        <v>274</v>
      </c>
      <c r="K1088" s="64">
        <v>2.6</v>
      </c>
      <c r="L1088" s="61">
        <v>42524642.15625</v>
      </c>
      <c r="M1088" s="61">
        <v>32107.017661199501</v>
      </c>
    </row>
    <row r="1089" spans="1:13">
      <c r="A1089" s="61">
        <v>44221</v>
      </c>
      <c r="B1089" s="62">
        <v>18081610702</v>
      </c>
      <c r="C1089" s="63">
        <v>51214311</v>
      </c>
      <c r="D1089" s="61">
        <v>0</v>
      </c>
      <c r="E1089" s="64" t="s">
        <v>905</v>
      </c>
      <c r="F1089" s="64" t="str">
        <f t="shared" si="16"/>
        <v>Census Tract 6107.02 Johnson County</v>
      </c>
      <c r="G1089" s="61" t="s">
        <v>155</v>
      </c>
      <c r="H1089" s="61" t="s">
        <v>892</v>
      </c>
      <c r="I1089" s="61">
        <v>2490</v>
      </c>
      <c r="J1089" s="61">
        <v>199</v>
      </c>
      <c r="K1089" s="64">
        <v>0.6</v>
      </c>
      <c r="L1089" s="61">
        <v>86231523.988281295</v>
      </c>
      <c r="M1089" s="61">
        <v>42454.024843337596</v>
      </c>
    </row>
    <row r="1090" spans="1:13">
      <c r="A1090" s="61">
        <v>44222</v>
      </c>
      <c r="B1090" s="62">
        <v>18081610801</v>
      </c>
      <c r="C1090" s="63">
        <v>139886953</v>
      </c>
      <c r="D1090" s="61">
        <v>80907</v>
      </c>
      <c r="E1090" s="64" t="s">
        <v>906</v>
      </c>
      <c r="F1090" s="64" t="str">
        <f t="shared" ref="F1090:F1153" si="17">E1090&amp;" "&amp;H1090</f>
        <v>Census Tract 6108.01 Johnson County</v>
      </c>
      <c r="G1090" s="61" t="s">
        <v>155</v>
      </c>
      <c r="H1090" s="61" t="s">
        <v>892</v>
      </c>
      <c r="I1090" s="61">
        <v>2584</v>
      </c>
      <c r="J1090" s="61">
        <v>224</v>
      </c>
      <c r="K1090" s="64">
        <v>0.5</v>
      </c>
      <c r="L1090" s="61">
        <v>235182536.17578101</v>
      </c>
      <c r="M1090" s="61">
        <v>66944.469309493405</v>
      </c>
    </row>
    <row r="1091" spans="1:13">
      <c r="A1091" s="61">
        <v>44223</v>
      </c>
      <c r="B1091" s="62">
        <v>18081610802</v>
      </c>
      <c r="C1091" s="63">
        <v>36671418</v>
      </c>
      <c r="D1091" s="61">
        <v>0</v>
      </c>
      <c r="E1091" s="64" t="s">
        <v>907</v>
      </c>
      <c r="F1091" s="64" t="str">
        <f t="shared" si="17"/>
        <v>Census Tract 6108.02 Johnson County</v>
      </c>
      <c r="G1091" s="61" t="s">
        <v>155</v>
      </c>
      <c r="H1091" s="61" t="s">
        <v>892</v>
      </c>
      <c r="I1091" s="61">
        <v>3072</v>
      </c>
      <c r="J1091" s="61">
        <v>168</v>
      </c>
      <c r="K1091" s="64">
        <v>2.4</v>
      </c>
      <c r="L1091" s="61">
        <v>61695500.9140625</v>
      </c>
      <c r="M1091" s="61">
        <v>39539.185389389997</v>
      </c>
    </row>
    <row r="1092" spans="1:13">
      <c r="A1092" s="61">
        <v>44224</v>
      </c>
      <c r="B1092" s="62">
        <v>18081610900</v>
      </c>
      <c r="C1092" s="63">
        <v>3927551</v>
      </c>
      <c r="D1092" s="61">
        <v>0</v>
      </c>
      <c r="E1092" s="64" t="s">
        <v>908</v>
      </c>
      <c r="F1092" s="64" t="str">
        <f t="shared" si="17"/>
        <v>Census Tract 6109 Johnson County</v>
      </c>
      <c r="G1092" s="61" t="s">
        <v>155</v>
      </c>
      <c r="H1092" s="61" t="s">
        <v>892</v>
      </c>
      <c r="I1092" s="61">
        <v>1971</v>
      </c>
      <c r="J1092" s="61">
        <v>137</v>
      </c>
      <c r="K1092" s="64">
        <v>9.8000000000000007</v>
      </c>
      <c r="L1092" s="61">
        <v>6602844.0859375</v>
      </c>
      <c r="M1092" s="61">
        <v>12452.856824201301</v>
      </c>
    </row>
    <row r="1093" spans="1:13">
      <c r="A1093" s="61">
        <v>44225</v>
      </c>
      <c r="B1093" s="62">
        <v>18081611000</v>
      </c>
      <c r="C1093" s="63">
        <v>4726028</v>
      </c>
      <c r="D1093" s="61">
        <v>0</v>
      </c>
      <c r="E1093" s="64" t="s">
        <v>909</v>
      </c>
      <c r="F1093" s="64" t="str">
        <f t="shared" si="17"/>
        <v>Census Tract 6110 Johnson County</v>
      </c>
      <c r="G1093" s="61" t="s">
        <v>155</v>
      </c>
      <c r="H1093" s="61" t="s">
        <v>892</v>
      </c>
      <c r="I1093" s="61">
        <v>1384</v>
      </c>
      <c r="J1093" s="61">
        <v>120</v>
      </c>
      <c r="K1093" s="64">
        <v>4.5</v>
      </c>
      <c r="L1093" s="61">
        <v>7942271.87109375</v>
      </c>
      <c r="M1093" s="61">
        <v>14489.9372107135</v>
      </c>
    </row>
    <row r="1094" spans="1:13">
      <c r="A1094" s="61">
        <v>44226</v>
      </c>
      <c r="B1094" s="62">
        <v>18081611100</v>
      </c>
      <c r="C1094" s="63">
        <v>12869959</v>
      </c>
      <c r="D1094" s="61">
        <v>0</v>
      </c>
      <c r="E1094" s="64" t="s">
        <v>910</v>
      </c>
      <c r="F1094" s="64" t="str">
        <f t="shared" si="17"/>
        <v>Census Tract 6111 Johnson County</v>
      </c>
      <c r="G1094" s="61" t="s">
        <v>155</v>
      </c>
      <c r="H1094" s="61" t="s">
        <v>892</v>
      </c>
      <c r="I1094" s="61">
        <v>1293</v>
      </c>
      <c r="J1094" s="61">
        <v>127</v>
      </c>
      <c r="K1094" s="64">
        <v>2.5</v>
      </c>
      <c r="L1094" s="61">
        <v>21628497.375</v>
      </c>
      <c r="M1094" s="61">
        <v>22710.329605934501</v>
      </c>
    </row>
    <row r="1095" spans="1:13">
      <c r="A1095" s="61">
        <v>73038</v>
      </c>
      <c r="B1095" s="61">
        <v>18081611200</v>
      </c>
      <c r="C1095" s="61">
        <v>137296031</v>
      </c>
      <c r="D1095" s="61">
        <v>455903</v>
      </c>
      <c r="E1095" s="64" t="s">
        <v>911</v>
      </c>
      <c r="F1095" s="64" t="str">
        <f t="shared" si="17"/>
        <v>Census Tract 6112 Johnson County</v>
      </c>
      <c r="G1095" s="61" t="s">
        <v>155</v>
      </c>
      <c r="H1095" s="61" t="s">
        <v>892</v>
      </c>
      <c r="I1095" s="61">
        <v>1652</v>
      </c>
      <c r="J1095" s="61">
        <v>101</v>
      </c>
      <c r="K1095" s="64">
        <v>0.6</v>
      </c>
      <c r="L1095" s="61">
        <v>231303820.03906301</v>
      </c>
      <c r="M1095" s="61">
        <v>88990.663331146905</v>
      </c>
    </row>
    <row r="1096" spans="1:13">
      <c r="A1096" s="61">
        <v>39041</v>
      </c>
      <c r="B1096" s="62">
        <v>18081611300</v>
      </c>
      <c r="C1096" s="63">
        <v>3309596</v>
      </c>
      <c r="D1096" s="61">
        <v>0</v>
      </c>
      <c r="E1096" s="64" t="s">
        <v>912</v>
      </c>
      <c r="F1096" s="64" t="str">
        <f t="shared" si="17"/>
        <v>Census Tract 6113 Johnson County</v>
      </c>
      <c r="G1096" s="61" t="s">
        <v>155</v>
      </c>
      <c r="H1096" s="61" t="s">
        <v>892</v>
      </c>
      <c r="I1096" s="61">
        <v>1481</v>
      </c>
      <c r="J1096" s="61">
        <v>128</v>
      </c>
      <c r="K1096" s="64">
        <v>4.4000000000000004</v>
      </c>
      <c r="L1096" s="61">
        <v>5542571.75390625</v>
      </c>
      <c r="M1096" s="61">
        <v>11365.357290407101</v>
      </c>
    </row>
    <row r="1097" spans="1:13">
      <c r="A1097" s="61">
        <v>73039</v>
      </c>
      <c r="B1097" s="61">
        <v>18081611400</v>
      </c>
      <c r="C1097" s="61">
        <v>188331389</v>
      </c>
      <c r="D1097" s="61">
        <v>2051456</v>
      </c>
      <c r="E1097" s="64" t="s">
        <v>913</v>
      </c>
      <c r="F1097" s="64" t="str">
        <f t="shared" si="17"/>
        <v>Census Tract 6114 Johnson County</v>
      </c>
      <c r="G1097" s="61" t="s">
        <v>155</v>
      </c>
      <c r="H1097" s="61" t="s">
        <v>892</v>
      </c>
      <c r="I1097" s="61">
        <v>2915</v>
      </c>
      <c r="J1097" s="61">
        <v>212</v>
      </c>
      <c r="K1097" s="64">
        <v>2.8</v>
      </c>
      <c r="L1097" s="61">
        <v>319145727.390625</v>
      </c>
      <c r="M1097" s="61">
        <v>75646.173928653196</v>
      </c>
    </row>
    <row r="1098" spans="1:13">
      <c r="A1098" s="61">
        <v>44026</v>
      </c>
      <c r="B1098" s="62">
        <v>18035000700</v>
      </c>
      <c r="C1098" s="63">
        <v>1197827</v>
      </c>
      <c r="D1098" s="61">
        <v>37666</v>
      </c>
      <c r="E1098" s="64" t="s">
        <v>914</v>
      </c>
      <c r="F1098" s="64" t="str">
        <f t="shared" si="17"/>
        <v>Census Tract 7 Delaware County</v>
      </c>
      <c r="G1098" s="61" t="s">
        <v>155</v>
      </c>
      <c r="H1098" s="61" t="s">
        <v>164</v>
      </c>
      <c r="I1098" s="61">
        <v>1527</v>
      </c>
      <c r="J1098" s="61">
        <v>161</v>
      </c>
      <c r="K1098" s="64">
        <v>6.5</v>
      </c>
      <c r="L1098" s="61">
        <v>2119974.83203125</v>
      </c>
      <c r="M1098" s="61">
        <v>6420.1029881007898</v>
      </c>
    </row>
    <row r="1099" spans="1:13">
      <c r="A1099" s="61">
        <v>57444</v>
      </c>
      <c r="B1099" s="61">
        <v>18039000700</v>
      </c>
      <c r="C1099" s="61">
        <v>65298141</v>
      </c>
      <c r="D1099" s="61">
        <v>1971309</v>
      </c>
      <c r="E1099" s="64" t="s">
        <v>914</v>
      </c>
      <c r="F1099" s="64" t="str">
        <f t="shared" si="17"/>
        <v>Census Tract 7 Elkhart County</v>
      </c>
      <c r="G1099" s="61" t="s">
        <v>155</v>
      </c>
      <c r="H1099" s="61" t="s">
        <v>157</v>
      </c>
      <c r="I1099" s="61">
        <v>2619</v>
      </c>
      <c r="J1099" s="61">
        <v>199</v>
      </c>
      <c r="K1099" s="64">
        <v>6.4</v>
      </c>
      <c r="L1099" s="61">
        <v>117947147.785156</v>
      </c>
      <c r="M1099" s="61">
        <v>90979.058056375201</v>
      </c>
    </row>
    <row r="1100" spans="1:13">
      <c r="A1100" s="61">
        <v>44075</v>
      </c>
      <c r="B1100" s="62">
        <v>18053000700</v>
      </c>
      <c r="C1100" s="63">
        <v>8177266</v>
      </c>
      <c r="D1100" s="61">
        <v>0</v>
      </c>
      <c r="E1100" s="64" t="s">
        <v>914</v>
      </c>
      <c r="F1100" s="64" t="str">
        <f t="shared" si="17"/>
        <v>Census Tract 7 Grant County</v>
      </c>
      <c r="G1100" s="61" t="s">
        <v>155</v>
      </c>
      <c r="H1100" s="61" t="s">
        <v>158</v>
      </c>
      <c r="I1100" s="61">
        <v>1515</v>
      </c>
      <c r="J1100" s="61">
        <v>132</v>
      </c>
      <c r="K1100" s="64">
        <v>11.9</v>
      </c>
      <c r="L1100" s="61">
        <v>14177845.7265625</v>
      </c>
      <c r="M1100" s="61">
        <v>17001.607326912199</v>
      </c>
    </row>
    <row r="1101" spans="1:13">
      <c r="A1101" s="61">
        <v>44174</v>
      </c>
      <c r="B1101" s="62">
        <v>18067000700</v>
      </c>
      <c r="C1101" s="63">
        <v>5656898</v>
      </c>
      <c r="D1101" s="61">
        <v>0</v>
      </c>
      <c r="E1101" s="64" t="s">
        <v>914</v>
      </c>
      <c r="F1101" s="64" t="str">
        <f t="shared" si="17"/>
        <v>Census Tract 7 Howard County</v>
      </c>
      <c r="G1101" s="61" t="s">
        <v>155</v>
      </c>
      <c r="H1101" s="61" t="s">
        <v>165</v>
      </c>
      <c r="I1101" s="61">
        <v>2449</v>
      </c>
      <c r="J1101" s="61">
        <v>157</v>
      </c>
      <c r="K1101" s="64">
        <v>8.9</v>
      </c>
      <c r="L1101" s="61">
        <v>9788683.15625</v>
      </c>
      <c r="M1101" s="61">
        <v>14833.6380093677</v>
      </c>
    </row>
    <row r="1102" spans="1:13">
      <c r="A1102" s="61">
        <v>39076</v>
      </c>
      <c r="B1102" s="62">
        <v>18105000700</v>
      </c>
      <c r="C1102" s="63">
        <v>49795644</v>
      </c>
      <c r="D1102" s="61">
        <v>134961</v>
      </c>
      <c r="E1102" s="64" t="s">
        <v>914</v>
      </c>
      <c r="F1102" s="64" t="str">
        <f t="shared" si="17"/>
        <v>Census Tract 7 Monroe County</v>
      </c>
      <c r="G1102" s="61" t="s">
        <v>155</v>
      </c>
      <c r="H1102" s="61" t="s">
        <v>159</v>
      </c>
      <c r="I1102" s="61">
        <v>1251</v>
      </c>
      <c r="J1102" s="61">
        <v>137</v>
      </c>
      <c r="K1102" s="64">
        <v>4.4000000000000004</v>
      </c>
      <c r="L1102" s="61">
        <v>83325334.792968795</v>
      </c>
      <c r="M1102" s="61">
        <v>64088.751784488202</v>
      </c>
    </row>
    <row r="1103" spans="1:13">
      <c r="A1103" s="61">
        <v>57705</v>
      </c>
      <c r="B1103" s="61">
        <v>18141000700</v>
      </c>
      <c r="C1103" s="61">
        <v>962242</v>
      </c>
      <c r="D1103" s="61">
        <v>77090</v>
      </c>
      <c r="E1103" s="64" t="s">
        <v>914</v>
      </c>
      <c r="F1103" s="64" t="str">
        <f t="shared" si="17"/>
        <v>Census Tract 7 St. Joseph County</v>
      </c>
      <c r="G1103" s="61" t="s">
        <v>155</v>
      </c>
      <c r="H1103" s="61" t="s">
        <v>160</v>
      </c>
      <c r="I1103" s="61">
        <v>674</v>
      </c>
      <c r="J1103" s="61">
        <v>63</v>
      </c>
      <c r="K1103" s="64">
        <v>7</v>
      </c>
      <c r="L1103" s="61">
        <v>1711330.6875</v>
      </c>
      <c r="M1103" s="61">
        <v>7897.1235860840497</v>
      </c>
    </row>
    <row r="1104" spans="1:13">
      <c r="A1104" s="61">
        <v>44558</v>
      </c>
      <c r="B1104" s="61">
        <v>18157000700</v>
      </c>
      <c r="C1104" s="61">
        <v>1913191</v>
      </c>
      <c r="D1104" s="61">
        <v>0</v>
      </c>
      <c r="E1104" s="64" t="s">
        <v>914</v>
      </c>
      <c r="F1104" s="64" t="str">
        <f t="shared" si="17"/>
        <v>Census Tract 7 Tippecanoe County</v>
      </c>
      <c r="G1104" s="61" t="s">
        <v>155</v>
      </c>
      <c r="H1104" s="61" t="s">
        <v>161</v>
      </c>
      <c r="I1104" s="61">
        <v>1581</v>
      </c>
      <c r="J1104" s="61">
        <v>105</v>
      </c>
      <c r="K1104" s="64">
        <v>13.2</v>
      </c>
      <c r="L1104" s="61">
        <v>3304510.79296875</v>
      </c>
      <c r="M1104" s="61">
        <v>8598.3972104581408</v>
      </c>
    </row>
    <row r="1105" spans="1:13">
      <c r="A1105" s="61">
        <v>44606</v>
      </c>
      <c r="B1105" s="61">
        <v>18167000700</v>
      </c>
      <c r="C1105" s="61">
        <v>1652421</v>
      </c>
      <c r="D1105" s="61">
        <v>0</v>
      </c>
      <c r="E1105" s="64" t="s">
        <v>914</v>
      </c>
      <c r="F1105" s="64" t="str">
        <f t="shared" si="17"/>
        <v>Census Tract 7 Vigo County</v>
      </c>
      <c r="G1105" s="61" t="s">
        <v>155</v>
      </c>
      <c r="H1105" s="61" t="s">
        <v>167</v>
      </c>
      <c r="I1105" s="61">
        <v>768</v>
      </c>
      <c r="J1105" s="61">
        <v>94</v>
      </c>
      <c r="K1105" s="64">
        <v>6.6</v>
      </c>
      <c r="L1105" s="61">
        <v>2775507.08984375</v>
      </c>
      <c r="M1105" s="61">
        <v>6690.6242212651796</v>
      </c>
    </row>
    <row r="1106" spans="1:13">
      <c r="A1106" s="61">
        <v>44640</v>
      </c>
      <c r="B1106" s="61">
        <v>18177000700</v>
      </c>
      <c r="C1106" s="61">
        <v>14714667</v>
      </c>
      <c r="D1106" s="61">
        <v>26770</v>
      </c>
      <c r="E1106" s="64" t="s">
        <v>914</v>
      </c>
      <c r="F1106" s="64" t="str">
        <f t="shared" si="17"/>
        <v>Census Tract 7 Wayne County</v>
      </c>
      <c r="G1106" s="61" t="s">
        <v>155</v>
      </c>
      <c r="H1106" s="61" t="s">
        <v>168</v>
      </c>
      <c r="I1106" s="61">
        <v>2745</v>
      </c>
      <c r="J1106" s="61">
        <v>117</v>
      </c>
      <c r="K1106" s="64">
        <v>3.2</v>
      </c>
      <c r="L1106" s="61">
        <v>25013794.675781298</v>
      </c>
      <c r="M1106" s="61">
        <v>24859.168710987298</v>
      </c>
    </row>
    <row r="1107" spans="1:13">
      <c r="A1107" s="61">
        <v>43916</v>
      </c>
      <c r="B1107" s="62">
        <v>18003000701</v>
      </c>
      <c r="C1107" s="63">
        <v>1497460</v>
      </c>
      <c r="D1107" s="61">
        <v>0</v>
      </c>
      <c r="E1107" s="64" t="s">
        <v>915</v>
      </c>
      <c r="F1107" s="64" t="str">
        <f t="shared" si="17"/>
        <v>Census Tract 7.01 Allen County</v>
      </c>
      <c r="G1107" s="61" t="s">
        <v>155</v>
      </c>
      <c r="H1107" s="61" t="s">
        <v>156</v>
      </c>
      <c r="I1107" s="61">
        <v>1316</v>
      </c>
      <c r="J1107" s="61">
        <v>114</v>
      </c>
      <c r="K1107" s="64">
        <v>4</v>
      </c>
      <c r="L1107" s="61">
        <v>2639083.69140625</v>
      </c>
      <c r="M1107" s="61">
        <v>7775.78615011893</v>
      </c>
    </row>
    <row r="1108" spans="1:13">
      <c r="A1108" s="61">
        <v>43917</v>
      </c>
      <c r="B1108" s="62">
        <v>18003000704</v>
      </c>
      <c r="C1108" s="63">
        <v>3806978</v>
      </c>
      <c r="D1108" s="61">
        <v>61597</v>
      </c>
      <c r="E1108" s="64" t="s">
        <v>916</v>
      </c>
      <c r="F1108" s="64" t="str">
        <f t="shared" si="17"/>
        <v>Census Tract 7.04 Allen County</v>
      </c>
      <c r="G1108" s="61" t="s">
        <v>155</v>
      </c>
      <c r="H1108" s="61" t="s">
        <v>156</v>
      </c>
      <c r="I1108" s="61">
        <v>1204</v>
      </c>
      <c r="J1108" s="61">
        <v>76</v>
      </c>
      <c r="K1108" s="64">
        <v>13.2</v>
      </c>
      <c r="L1108" s="61">
        <v>6821005.4453125</v>
      </c>
      <c r="M1108" s="61">
        <v>11666.752732399</v>
      </c>
    </row>
    <row r="1109" spans="1:13">
      <c r="A1109" s="61">
        <v>38976</v>
      </c>
      <c r="B1109" s="62">
        <v>18043070200</v>
      </c>
      <c r="C1109" s="63">
        <v>1612526</v>
      </c>
      <c r="D1109" s="61">
        <v>106187</v>
      </c>
      <c r="E1109" s="64" t="s">
        <v>917</v>
      </c>
      <c r="F1109" s="64" t="str">
        <f t="shared" si="17"/>
        <v>Census Tract 702 Floyd County</v>
      </c>
      <c r="G1109" s="61" t="s">
        <v>155</v>
      </c>
      <c r="H1109" s="61" t="s">
        <v>918</v>
      </c>
      <c r="I1109" s="61">
        <v>682</v>
      </c>
      <c r="J1109" s="61">
        <v>87</v>
      </c>
      <c r="K1109" s="64">
        <v>14.4</v>
      </c>
      <c r="L1109" s="61">
        <v>2766846.98828125</v>
      </c>
      <c r="M1109" s="61">
        <v>8026.0459706748097</v>
      </c>
    </row>
    <row r="1110" spans="1:13">
      <c r="A1110" s="61">
        <v>38977</v>
      </c>
      <c r="B1110" s="62">
        <v>18043070301</v>
      </c>
      <c r="C1110" s="63">
        <v>3242361</v>
      </c>
      <c r="D1110" s="61">
        <v>73376</v>
      </c>
      <c r="E1110" s="64" t="s">
        <v>919</v>
      </c>
      <c r="F1110" s="64" t="str">
        <f t="shared" si="17"/>
        <v>Census Tract 703.01 Floyd County</v>
      </c>
      <c r="G1110" s="61" t="s">
        <v>155</v>
      </c>
      <c r="H1110" s="61" t="s">
        <v>918</v>
      </c>
      <c r="I1110" s="61">
        <v>1274</v>
      </c>
      <c r="J1110" s="61">
        <v>106</v>
      </c>
      <c r="K1110" s="64">
        <v>2</v>
      </c>
      <c r="L1110" s="61">
        <v>5276326.28515625</v>
      </c>
      <c r="M1110" s="61">
        <v>14550.266503578099</v>
      </c>
    </row>
    <row r="1111" spans="1:13">
      <c r="A1111" s="61">
        <v>38978</v>
      </c>
      <c r="B1111" s="62">
        <v>18043070302</v>
      </c>
      <c r="C1111" s="63">
        <v>1600060</v>
      </c>
      <c r="D1111" s="61">
        <v>0</v>
      </c>
      <c r="E1111" s="64" t="s">
        <v>920</v>
      </c>
      <c r="F1111" s="64" t="str">
        <f t="shared" si="17"/>
        <v>Census Tract 703.02 Floyd County</v>
      </c>
      <c r="G1111" s="61" t="s">
        <v>155</v>
      </c>
      <c r="H1111" s="61" t="s">
        <v>918</v>
      </c>
      <c r="I1111" s="61">
        <v>1592</v>
      </c>
      <c r="J1111" s="61">
        <v>134</v>
      </c>
      <c r="K1111" s="64">
        <v>5.3</v>
      </c>
      <c r="L1111" s="61">
        <v>2602235.3046875</v>
      </c>
      <c r="M1111" s="61">
        <v>7916.8304914570399</v>
      </c>
    </row>
    <row r="1112" spans="1:13">
      <c r="A1112" s="61">
        <v>38979</v>
      </c>
      <c r="B1112" s="62">
        <v>18043070400</v>
      </c>
      <c r="C1112" s="63">
        <v>1504480</v>
      </c>
      <c r="D1112" s="61">
        <v>0</v>
      </c>
      <c r="E1112" s="64" t="s">
        <v>921</v>
      </c>
      <c r="F1112" s="64" t="str">
        <f t="shared" si="17"/>
        <v>Census Tract 704 Floyd County</v>
      </c>
      <c r="G1112" s="61" t="s">
        <v>155</v>
      </c>
      <c r="H1112" s="61" t="s">
        <v>918</v>
      </c>
      <c r="I1112" s="61">
        <v>1126</v>
      </c>
      <c r="J1112" s="61">
        <v>108</v>
      </c>
      <c r="K1112" s="64">
        <v>17.100000000000001</v>
      </c>
      <c r="L1112" s="61">
        <v>2445938.83984375</v>
      </c>
      <c r="M1112" s="61">
        <v>8530.7875738197909</v>
      </c>
    </row>
    <row r="1113" spans="1:13">
      <c r="A1113" s="61">
        <v>38980</v>
      </c>
      <c r="B1113" s="62">
        <v>18043070500</v>
      </c>
      <c r="C1113" s="63">
        <v>3003299</v>
      </c>
      <c r="D1113" s="61">
        <v>9015</v>
      </c>
      <c r="E1113" s="64" t="s">
        <v>922</v>
      </c>
      <c r="F1113" s="64" t="str">
        <f t="shared" si="17"/>
        <v>Census Tract 705 Floyd County</v>
      </c>
      <c r="G1113" s="61" t="s">
        <v>155</v>
      </c>
      <c r="H1113" s="61" t="s">
        <v>918</v>
      </c>
      <c r="I1113" s="61">
        <v>989</v>
      </c>
      <c r="J1113" s="61">
        <v>138</v>
      </c>
      <c r="K1113" s="64">
        <v>12.4</v>
      </c>
      <c r="L1113" s="61">
        <v>4897297.4921875</v>
      </c>
      <c r="M1113" s="61">
        <v>16104.9421708518</v>
      </c>
    </row>
    <row r="1114" spans="1:13">
      <c r="A1114" s="61">
        <v>38981</v>
      </c>
      <c r="B1114" s="62">
        <v>18043070600</v>
      </c>
      <c r="C1114" s="63">
        <v>10412469</v>
      </c>
      <c r="D1114" s="61">
        <v>49379</v>
      </c>
      <c r="E1114" s="64" t="s">
        <v>923</v>
      </c>
      <c r="F1114" s="64" t="str">
        <f t="shared" si="17"/>
        <v>Census Tract 706 Floyd County</v>
      </c>
      <c r="G1114" s="61" t="s">
        <v>155</v>
      </c>
      <c r="H1114" s="61" t="s">
        <v>918</v>
      </c>
      <c r="I1114" s="61">
        <v>941</v>
      </c>
      <c r="J1114" s="61">
        <v>76</v>
      </c>
      <c r="K1114" s="64">
        <v>3.6</v>
      </c>
      <c r="L1114" s="61">
        <v>17005736.511718798</v>
      </c>
      <c r="M1114" s="61">
        <v>17789.147065321798</v>
      </c>
    </row>
    <row r="1115" spans="1:13">
      <c r="A1115" s="61">
        <v>38982</v>
      </c>
      <c r="B1115" s="62">
        <v>18043070700</v>
      </c>
      <c r="C1115" s="63">
        <v>1832406</v>
      </c>
      <c r="D1115" s="61">
        <v>0</v>
      </c>
      <c r="E1115" s="64" t="s">
        <v>924</v>
      </c>
      <c r="F1115" s="64" t="str">
        <f t="shared" si="17"/>
        <v>Census Tract 707 Floyd County</v>
      </c>
      <c r="G1115" s="61" t="s">
        <v>155</v>
      </c>
      <c r="H1115" s="61" t="s">
        <v>918</v>
      </c>
      <c r="I1115" s="61">
        <v>957</v>
      </c>
      <c r="J1115" s="61">
        <v>101</v>
      </c>
      <c r="K1115" s="64">
        <v>12.5</v>
      </c>
      <c r="L1115" s="61">
        <v>2979644.58203125</v>
      </c>
      <c r="M1115" s="61">
        <v>7658.7022288482403</v>
      </c>
    </row>
    <row r="1116" spans="1:13">
      <c r="A1116" s="61">
        <v>38983</v>
      </c>
      <c r="B1116" s="62">
        <v>18043070801</v>
      </c>
      <c r="C1116" s="63">
        <v>5761045</v>
      </c>
      <c r="D1116" s="61">
        <v>23070</v>
      </c>
      <c r="E1116" s="64" t="s">
        <v>925</v>
      </c>
      <c r="F1116" s="64" t="str">
        <f t="shared" si="17"/>
        <v>Census Tract 708.01 Floyd County</v>
      </c>
      <c r="G1116" s="61" t="s">
        <v>155</v>
      </c>
      <c r="H1116" s="61" t="s">
        <v>918</v>
      </c>
      <c r="I1116" s="61">
        <v>1334</v>
      </c>
      <c r="J1116" s="61">
        <v>113</v>
      </c>
      <c r="K1116" s="64">
        <v>27.2</v>
      </c>
      <c r="L1116" s="61">
        <v>9408069.78125</v>
      </c>
      <c r="M1116" s="61">
        <v>19633.075068613402</v>
      </c>
    </row>
    <row r="1117" spans="1:13">
      <c r="A1117" s="61">
        <v>38984</v>
      </c>
      <c r="B1117" s="62">
        <v>18043070802</v>
      </c>
      <c r="C1117" s="63">
        <v>4138280</v>
      </c>
      <c r="D1117" s="61">
        <v>58420</v>
      </c>
      <c r="E1117" s="64" t="s">
        <v>926</v>
      </c>
      <c r="F1117" s="64" t="str">
        <f t="shared" si="17"/>
        <v>Census Tract 708.02 Floyd County</v>
      </c>
      <c r="G1117" s="61" t="s">
        <v>155</v>
      </c>
      <c r="H1117" s="61" t="s">
        <v>918</v>
      </c>
      <c r="I1117" s="61">
        <v>1729</v>
      </c>
      <c r="J1117" s="61">
        <v>124</v>
      </c>
      <c r="K1117" s="64">
        <v>5.5</v>
      </c>
      <c r="L1117" s="61">
        <v>6828586.90625</v>
      </c>
      <c r="M1117" s="61">
        <v>12270.702741331899</v>
      </c>
    </row>
    <row r="1118" spans="1:13">
      <c r="A1118" s="61">
        <v>38985</v>
      </c>
      <c r="B1118" s="62">
        <v>18043070901</v>
      </c>
      <c r="C1118" s="63">
        <v>4437789</v>
      </c>
      <c r="D1118" s="61">
        <v>1125</v>
      </c>
      <c r="E1118" s="64" t="s">
        <v>927</v>
      </c>
      <c r="F1118" s="64" t="str">
        <f t="shared" si="17"/>
        <v>Census Tract 709.01 Floyd County</v>
      </c>
      <c r="G1118" s="61" t="s">
        <v>155</v>
      </c>
      <c r="H1118" s="61" t="s">
        <v>918</v>
      </c>
      <c r="I1118" s="61">
        <v>2262</v>
      </c>
      <c r="J1118" s="61">
        <v>186</v>
      </c>
      <c r="K1118" s="64">
        <v>3.1</v>
      </c>
      <c r="L1118" s="61">
        <v>7224402.09765625</v>
      </c>
      <c r="M1118" s="61">
        <v>11704.683308838299</v>
      </c>
    </row>
    <row r="1119" spans="1:13">
      <c r="A1119" s="61">
        <v>38986</v>
      </c>
      <c r="B1119" s="62">
        <v>18043070902</v>
      </c>
      <c r="C1119" s="63">
        <v>1303651</v>
      </c>
      <c r="D1119" s="61">
        <v>1215</v>
      </c>
      <c r="E1119" s="64" t="s">
        <v>928</v>
      </c>
      <c r="F1119" s="64" t="str">
        <f t="shared" si="17"/>
        <v>Census Tract 709.02 Floyd County</v>
      </c>
      <c r="G1119" s="61" t="s">
        <v>155</v>
      </c>
      <c r="H1119" s="61" t="s">
        <v>918</v>
      </c>
      <c r="I1119" s="61">
        <v>646</v>
      </c>
      <c r="J1119" s="61">
        <v>84</v>
      </c>
      <c r="K1119" s="64">
        <v>10.1</v>
      </c>
      <c r="L1119" s="61">
        <v>2122730.1875</v>
      </c>
      <c r="M1119" s="61">
        <v>7487.69576192368</v>
      </c>
    </row>
    <row r="1120" spans="1:13">
      <c r="A1120" s="61">
        <v>38987</v>
      </c>
      <c r="B1120" s="62">
        <v>18043071003</v>
      </c>
      <c r="C1120" s="63">
        <v>63198380</v>
      </c>
      <c r="D1120" s="61">
        <v>442416</v>
      </c>
      <c r="E1120" s="64" t="s">
        <v>929</v>
      </c>
      <c r="F1120" s="64" t="str">
        <f t="shared" si="17"/>
        <v>Census Tract 710.03 Floyd County</v>
      </c>
      <c r="G1120" s="61" t="s">
        <v>155</v>
      </c>
      <c r="H1120" s="61" t="s">
        <v>918</v>
      </c>
      <c r="I1120" s="61">
        <v>2519</v>
      </c>
      <c r="J1120" s="61">
        <v>143</v>
      </c>
      <c r="K1120" s="64">
        <v>3.5</v>
      </c>
      <c r="L1120" s="61">
        <v>103692235.859375</v>
      </c>
      <c r="M1120" s="61">
        <v>42240.949895179103</v>
      </c>
    </row>
    <row r="1121" spans="1:13">
      <c r="A1121" s="61">
        <v>38988</v>
      </c>
      <c r="B1121" s="62">
        <v>18043071004</v>
      </c>
      <c r="C1121" s="63">
        <v>61887619</v>
      </c>
      <c r="D1121" s="61">
        <v>179774</v>
      </c>
      <c r="E1121" s="64" t="s">
        <v>930</v>
      </c>
      <c r="F1121" s="64" t="str">
        <f t="shared" si="17"/>
        <v>Census Tract 710.04 Floyd County</v>
      </c>
      <c r="G1121" s="61" t="s">
        <v>155</v>
      </c>
      <c r="H1121" s="61" t="s">
        <v>918</v>
      </c>
      <c r="I1121" s="61">
        <v>1559</v>
      </c>
      <c r="J1121" s="61">
        <v>144</v>
      </c>
      <c r="K1121" s="64">
        <v>0.1</v>
      </c>
      <c r="L1121" s="61">
        <v>101165244.292969</v>
      </c>
      <c r="M1121" s="61">
        <v>47679.9569478868</v>
      </c>
    </row>
    <row r="1122" spans="1:13">
      <c r="A1122" s="61">
        <v>38989</v>
      </c>
      <c r="B1122" s="62">
        <v>18043071005</v>
      </c>
      <c r="C1122" s="63">
        <v>10831006</v>
      </c>
      <c r="D1122" s="61">
        <v>137674</v>
      </c>
      <c r="E1122" s="64" t="s">
        <v>931</v>
      </c>
      <c r="F1122" s="64" t="str">
        <f t="shared" si="17"/>
        <v>Census Tract 710.05 Floyd County</v>
      </c>
      <c r="G1122" s="61" t="s">
        <v>155</v>
      </c>
      <c r="H1122" s="61" t="s">
        <v>918</v>
      </c>
      <c r="I1122" s="61">
        <v>1848</v>
      </c>
      <c r="J1122" s="61">
        <v>112</v>
      </c>
      <c r="K1122" s="64">
        <v>0.4</v>
      </c>
      <c r="L1122" s="61">
        <v>17718355.6015625</v>
      </c>
      <c r="M1122" s="61">
        <v>24669.903052852998</v>
      </c>
    </row>
    <row r="1123" spans="1:13">
      <c r="A1123" s="61">
        <v>38990</v>
      </c>
      <c r="B1123" s="62">
        <v>18043071006</v>
      </c>
      <c r="C1123" s="63">
        <v>3561748</v>
      </c>
      <c r="D1123" s="61">
        <v>8462</v>
      </c>
      <c r="E1123" s="64" t="s">
        <v>932</v>
      </c>
      <c r="F1123" s="64" t="str">
        <f t="shared" si="17"/>
        <v>Census Tract 710.06 Floyd County</v>
      </c>
      <c r="G1123" s="61" t="s">
        <v>155</v>
      </c>
      <c r="H1123" s="61" t="s">
        <v>918</v>
      </c>
      <c r="I1123" s="61">
        <v>1770</v>
      </c>
      <c r="J1123" s="61">
        <v>123</v>
      </c>
      <c r="K1123" s="64">
        <v>5.3</v>
      </c>
      <c r="L1123" s="61">
        <v>5814084.78515625</v>
      </c>
      <c r="M1123" s="61">
        <v>11943.0896047351</v>
      </c>
    </row>
    <row r="1124" spans="1:13">
      <c r="A1124" s="61">
        <v>38991</v>
      </c>
      <c r="B1124" s="62">
        <v>18043071007</v>
      </c>
      <c r="C1124" s="63">
        <v>18540438</v>
      </c>
      <c r="D1124" s="61">
        <v>143062</v>
      </c>
      <c r="E1124" s="64" t="s">
        <v>933</v>
      </c>
      <c r="F1124" s="64" t="str">
        <f t="shared" si="17"/>
        <v>Census Tract 710.07 Floyd County</v>
      </c>
      <c r="G1124" s="61" t="s">
        <v>155</v>
      </c>
      <c r="H1124" s="61" t="s">
        <v>918</v>
      </c>
      <c r="I1124" s="61">
        <v>1945</v>
      </c>
      <c r="J1124" s="61">
        <v>110</v>
      </c>
      <c r="K1124" s="64">
        <v>2.2000000000000002</v>
      </c>
      <c r="L1124" s="61">
        <v>30434577.859375</v>
      </c>
      <c r="M1124" s="61">
        <v>38435.422687810198</v>
      </c>
    </row>
    <row r="1125" spans="1:13">
      <c r="A1125" s="61">
        <v>44545</v>
      </c>
      <c r="B1125" s="61">
        <v>18145710100</v>
      </c>
      <c r="C1125" s="61">
        <v>142737667</v>
      </c>
      <c r="D1125" s="61">
        <v>334693</v>
      </c>
      <c r="E1125" s="64" t="s">
        <v>934</v>
      </c>
      <c r="F1125" s="64" t="str">
        <f t="shared" si="17"/>
        <v>Census Tract 7101 Shelby County</v>
      </c>
      <c r="G1125" s="61" t="s">
        <v>155</v>
      </c>
      <c r="H1125" s="61" t="s">
        <v>935</v>
      </c>
      <c r="I1125" s="61">
        <v>1592</v>
      </c>
      <c r="J1125" s="61">
        <v>107</v>
      </c>
      <c r="K1125" s="64">
        <v>2.2000000000000002</v>
      </c>
      <c r="L1125" s="61">
        <v>241726261.34375</v>
      </c>
      <c r="M1125" s="61">
        <v>67001.718780839103</v>
      </c>
    </row>
    <row r="1126" spans="1:13">
      <c r="A1126" s="61">
        <v>44546</v>
      </c>
      <c r="B1126" s="61">
        <v>18145710200</v>
      </c>
      <c r="C1126" s="61">
        <v>156545539</v>
      </c>
      <c r="D1126" s="61">
        <v>696600</v>
      </c>
      <c r="E1126" s="64" t="s">
        <v>936</v>
      </c>
      <c r="F1126" s="64" t="str">
        <f t="shared" si="17"/>
        <v>Census Tract 7102 Shelby County</v>
      </c>
      <c r="G1126" s="61" t="s">
        <v>155</v>
      </c>
      <c r="H1126" s="61" t="s">
        <v>935</v>
      </c>
      <c r="I1126" s="61">
        <v>2092</v>
      </c>
      <c r="J1126" s="61">
        <v>165</v>
      </c>
      <c r="K1126" s="64">
        <v>0.6</v>
      </c>
      <c r="L1126" s="61">
        <v>265340527.38281301</v>
      </c>
      <c r="M1126" s="61">
        <v>75693.924359865705</v>
      </c>
    </row>
    <row r="1127" spans="1:13">
      <c r="A1127" s="61">
        <v>44547</v>
      </c>
      <c r="B1127" s="61">
        <v>18145710300</v>
      </c>
      <c r="C1127" s="61">
        <v>191084001</v>
      </c>
      <c r="D1127" s="61">
        <v>787703</v>
      </c>
      <c r="E1127" s="64" t="s">
        <v>937</v>
      </c>
      <c r="F1127" s="64" t="str">
        <f t="shared" si="17"/>
        <v>Census Tract 7103 Shelby County</v>
      </c>
      <c r="G1127" s="61" t="s">
        <v>155</v>
      </c>
      <c r="H1127" s="61" t="s">
        <v>935</v>
      </c>
      <c r="I1127" s="61">
        <v>2024</v>
      </c>
      <c r="J1127" s="61">
        <v>102</v>
      </c>
      <c r="K1127" s="64">
        <v>6.5</v>
      </c>
      <c r="L1127" s="61">
        <v>323421666.10546899</v>
      </c>
      <c r="M1127" s="61">
        <v>92289.216358743099</v>
      </c>
    </row>
    <row r="1128" spans="1:13">
      <c r="A1128" s="61">
        <v>44548</v>
      </c>
      <c r="B1128" s="61">
        <v>18145710400</v>
      </c>
      <c r="C1128" s="61">
        <v>47719766</v>
      </c>
      <c r="D1128" s="61">
        <v>494195</v>
      </c>
      <c r="E1128" s="64" t="s">
        <v>938</v>
      </c>
      <c r="F1128" s="64" t="str">
        <f t="shared" si="17"/>
        <v>Census Tract 7104 Shelby County</v>
      </c>
      <c r="G1128" s="61" t="s">
        <v>155</v>
      </c>
      <c r="H1128" s="61" t="s">
        <v>935</v>
      </c>
      <c r="I1128" s="61">
        <v>1289</v>
      </c>
      <c r="J1128" s="61">
        <v>89</v>
      </c>
      <c r="K1128" s="64">
        <v>0.6</v>
      </c>
      <c r="L1128" s="61">
        <v>81151705.7890625</v>
      </c>
      <c r="M1128" s="61">
        <v>61704.339566941999</v>
      </c>
    </row>
    <row r="1129" spans="1:13">
      <c r="A1129" s="61">
        <v>44549</v>
      </c>
      <c r="B1129" s="61">
        <v>18145710500</v>
      </c>
      <c r="C1129" s="61">
        <v>13819960</v>
      </c>
      <c r="D1129" s="61">
        <v>612189</v>
      </c>
      <c r="E1129" s="64" t="s">
        <v>939</v>
      </c>
      <c r="F1129" s="64" t="str">
        <f t="shared" si="17"/>
        <v>Census Tract 7105 Shelby County</v>
      </c>
      <c r="G1129" s="61" t="s">
        <v>155</v>
      </c>
      <c r="H1129" s="61" t="s">
        <v>935</v>
      </c>
      <c r="I1129" s="61">
        <v>1953</v>
      </c>
      <c r="J1129" s="61">
        <v>133</v>
      </c>
      <c r="K1129" s="64">
        <v>8.6999999999999993</v>
      </c>
      <c r="L1129" s="61">
        <v>24285816.6171875</v>
      </c>
      <c r="M1129" s="61">
        <v>27100.929340894199</v>
      </c>
    </row>
    <row r="1130" spans="1:13">
      <c r="A1130" s="61">
        <v>44550</v>
      </c>
      <c r="B1130" s="61">
        <v>18145710601</v>
      </c>
      <c r="C1130" s="61">
        <v>2150699</v>
      </c>
      <c r="D1130" s="61">
        <v>19126</v>
      </c>
      <c r="E1130" s="64" t="s">
        <v>940</v>
      </c>
      <c r="F1130" s="64" t="str">
        <f t="shared" si="17"/>
        <v>Census Tract 7106.01 Shelby County</v>
      </c>
      <c r="G1130" s="61" t="s">
        <v>155</v>
      </c>
      <c r="H1130" s="61" t="s">
        <v>935</v>
      </c>
      <c r="I1130" s="61">
        <v>1395</v>
      </c>
      <c r="J1130" s="61">
        <v>135</v>
      </c>
      <c r="K1130" s="64">
        <v>12.6</v>
      </c>
      <c r="L1130" s="61">
        <v>3651567.03515625</v>
      </c>
      <c r="M1130" s="61">
        <v>10196.4378572891</v>
      </c>
    </row>
    <row r="1131" spans="1:13">
      <c r="A1131" s="61">
        <v>44551</v>
      </c>
      <c r="B1131" s="61">
        <v>18145710602</v>
      </c>
      <c r="C1131" s="61">
        <v>1238271</v>
      </c>
      <c r="D1131" s="61">
        <v>0</v>
      </c>
      <c r="E1131" s="64" t="s">
        <v>941</v>
      </c>
      <c r="F1131" s="64" t="str">
        <f t="shared" si="17"/>
        <v>Census Tract 7106.02 Shelby County</v>
      </c>
      <c r="G1131" s="61" t="s">
        <v>155</v>
      </c>
      <c r="H1131" s="61" t="s">
        <v>935</v>
      </c>
      <c r="I1131" s="61">
        <v>1162</v>
      </c>
      <c r="J1131" s="61">
        <v>109</v>
      </c>
      <c r="K1131" s="64">
        <v>7.2</v>
      </c>
      <c r="L1131" s="61">
        <v>2083411.40234375</v>
      </c>
      <c r="M1131" s="61">
        <v>7591.24941886944</v>
      </c>
    </row>
    <row r="1132" spans="1:13">
      <c r="A1132" s="61">
        <v>44552</v>
      </c>
      <c r="B1132" s="61">
        <v>18145710700</v>
      </c>
      <c r="C1132" s="61">
        <v>6910855</v>
      </c>
      <c r="D1132" s="61">
        <v>119424</v>
      </c>
      <c r="E1132" s="64" t="s">
        <v>942</v>
      </c>
      <c r="F1132" s="64" t="str">
        <f t="shared" si="17"/>
        <v>Census Tract 7107 Shelby County</v>
      </c>
      <c r="G1132" s="61" t="s">
        <v>155</v>
      </c>
      <c r="H1132" s="61" t="s">
        <v>935</v>
      </c>
      <c r="I1132" s="61">
        <v>2549</v>
      </c>
      <c r="J1132" s="61">
        <v>105</v>
      </c>
      <c r="K1132" s="64">
        <v>2.6</v>
      </c>
      <c r="L1132" s="61">
        <v>11825058.796875</v>
      </c>
      <c r="M1132" s="61">
        <v>17855.760849986698</v>
      </c>
    </row>
    <row r="1133" spans="1:13">
      <c r="A1133" s="61">
        <v>44553</v>
      </c>
      <c r="B1133" s="61">
        <v>18145710800</v>
      </c>
      <c r="C1133" s="61">
        <v>230325540</v>
      </c>
      <c r="D1133" s="61">
        <v>577901</v>
      </c>
      <c r="E1133" s="64" t="s">
        <v>943</v>
      </c>
      <c r="F1133" s="64" t="str">
        <f t="shared" si="17"/>
        <v>Census Tract 7108 Shelby County</v>
      </c>
      <c r="G1133" s="61" t="s">
        <v>155</v>
      </c>
      <c r="H1133" s="61" t="s">
        <v>935</v>
      </c>
      <c r="I1133" s="61">
        <v>1925</v>
      </c>
      <c r="J1133" s="61">
        <v>84</v>
      </c>
      <c r="K1133" s="64">
        <v>0.4</v>
      </c>
      <c r="L1133" s="61">
        <v>388054846.39453101</v>
      </c>
      <c r="M1133" s="61">
        <v>104942.09295921199</v>
      </c>
    </row>
    <row r="1134" spans="1:13">
      <c r="A1134" s="61">
        <v>73046</v>
      </c>
      <c r="B1134" s="61">
        <v>18145710900</v>
      </c>
      <c r="C1134" s="61">
        <v>272311488</v>
      </c>
      <c r="D1134" s="61">
        <v>548554</v>
      </c>
      <c r="E1134" s="64" t="s">
        <v>944</v>
      </c>
      <c r="F1134" s="64" t="str">
        <f t="shared" si="17"/>
        <v>Census Tract 7109 Shelby County</v>
      </c>
      <c r="G1134" s="61" t="s">
        <v>155</v>
      </c>
      <c r="H1134" s="61" t="s">
        <v>935</v>
      </c>
      <c r="I1134" s="61">
        <v>1842</v>
      </c>
      <c r="J1134" s="61">
        <v>105</v>
      </c>
      <c r="K1134" s="64">
        <v>2.2999999999999998</v>
      </c>
      <c r="L1134" s="61">
        <v>457483975.62109399</v>
      </c>
      <c r="M1134" s="61">
        <v>97245.9456494755</v>
      </c>
    </row>
    <row r="1135" spans="1:13">
      <c r="A1135" s="61">
        <v>38992</v>
      </c>
      <c r="B1135" s="62">
        <v>18043071101</v>
      </c>
      <c r="C1135" s="63">
        <v>52165485</v>
      </c>
      <c r="D1135" s="61">
        <v>247718</v>
      </c>
      <c r="E1135" s="64" t="s">
        <v>945</v>
      </c>
      <c r="F1135" s="64" t="str">
        <f t="shared" si="17"/>
        <v>Census Tract 711.01 Floyd County</v>
      </c>
      <c r="G1135" s="61" t="s">
        <v>155</v>
      </c>
      <c r="H1135" s="61" t="s">
        <v>918</v>
      </c>
      <c r="I1135" s="61">
        <v>2025</v>
      </c>
      <c r="J1135" s="61">
        <v>121</v>
      </c>
      <c r="K1135" s="64">
        <v>1.6</v>
      </c>
      <c r="L1135" s="61">
        <v>85282933.4765625</v>
      </c>
      <c r="M1135" s="61">
        <v>50546.9495270443</v>
      </c>
    </row>
    <row r="1136" spans="1:13">
      <c r="A1136" s="61">
        <v>38993</v>
      </c>
      <c r="B1136" s="62">
        <v>18043071103</v>
      </c>
      <c r="C1136" s="63">
        <v>29727565</v>
      </c>
      <c r="D1136" s="61">
        <v>246860</v>
      </c>
      <c r="E1136" s="64" t="s">
        <v>946</v>
      </c>
      <c r="F1136" s="64" t="str">
        <f t="shared" si="17"/>
        <v>Census Tract 711.03 Floyd County</v>
      </c>
      <c r="G1136" s="61" t="s">
        <v>155</v>
      </c>
      <c r="H1136" s="61" t="s">
        <v>918</v>
      </c>
      <c r="I1136" s="61">
        <v>1544</v>
      </c>
      <c r="J1136" s="61">
        <v>99</v>
      </c>
      <c r="K1136" s="64">
        <v>0</v>
      </c>
      <c r="L1136" s="61">
        <v>48772103.574218802</v>
      </c>
      <c r="M1136" s="61">
        <v>31737.485608129198</v>
      </c>
    </row>
    <row r="1137" spans="1:13">
      <c r="A1137" s="61">
        <v>38994</v>
      </c>
      <c r="B1137" s="62">
        <v>18043071104</v>
      </c>
      <c r="C1137" s="63">
        <v>26348836</v>
      </c>
      <c r="D1137" s="61">
        <v>84926</v>
      </c>
      <c r="E1137" s="64" t="s">
        <v>947</v>
      </c>
      <c r="F1137" s="64" t="str">
        <f t="shared" si="17"/>
        <v>Census Tract 711.04 Floyd County</v>
      </c>
      <c r="G1137" s="61" t="s">
        <v>155</v>
      </c>
      <c r="H1137" s="61" t="s">
        <v>918</v>
      </c>
      <c r="I1137" s="61">
        <v>1769</v>
      </c>
      <c r="J1137" s="61">
        <v>107</v>
      </c>
      <c r="K1137" s="64">
        <v>2</v>
      </c>
      <c r="L1137" s="61">
        <v>42968537.0625</v>
      </c>
      <c r="M1137" s="61">
        <v>33270.8732362991</v>
      </c>
    </row>
    <row r="1138" spans="1:13">
      <c r="A1138" s="61">
        <v>38995</v>
      </c>
      <c r="B1138" s="62">
        <v>18043071200</v>
      </c>
      <c r="C1138" s="63">
        <v>78118027</v>
      </c>
      <c r="D1138" s="61">
        <v>893710</v>
      </c>
      <c r="E1138" s="64" t="s">
        <v>948</v>
      </c>
      <c r="F1138" s="64" t="str">
        <f t="shared" si="17"/>
        <v>Census Tract 712 Floyd County</v>
      </c>
      <c r="G1138" s="61" t="s">
        <v>155</v>
      </c>
      <c r="H1138" s="61" t="s">
        <v>918</v>
      </c>
      <c r="I1138" s="61">
        <v>678</v>
      </c>
      <c r="J1138" s="61">
        <v>75</v>
      </c>
      <c r="K1138" s="64">
        <v>0.9</v>
      </c>
      <c r="L1138" s="61">
        <v>128254272.44531301</v>
      </c>
      <c r="M1138" s="61">
        <v>49096.969979496498</v>
      </c>
    </row>
    <row r="1139" spans="1:13">
      <c r="A1139" s="61">
        <v>43918</v>
      </c>
      <c r="B1139" s="62">
        <v>18003000800</v>
      </c>
      <c r="C1139" s="63">
        <v>2668998</v>
      </c>
      <c r="D1139" s="61">
        <v>39796</v>
      </c>
      <c r="E1139" s="64" t="s">
        <v>949</v>
      </c>
      <c r="F1139" s="64" t="str">
        <f t="shared" si="17"/>
        <v>Census Tract 8 Allen County</v>
      </c>
      <c r="G1139" s="61" t="s">
        <v>155</v>
      </c>
      <c r="H1139" s="61" t="s">
        <v>156</v>
      </c>
      <c r="I1139" s="61">
        <v>1838</v>
      </c>
      <c r="J1139" s="61">
        <v>113</v>
      </c>
      <c r="K1139" s="64">
        <v>10.9</v>
      </c>
      <c r="L1139" s="61">
        <v>4774107.7265625</v>
      </c>
      <c r="M1139" s="61">
        <v>9061.6925748488193</v>
      </c>
    </row>
    <row r="1140" spans="1:13">
      <c r="A1140" s="61">
        <v>44027</v>
      </c>
      <c r="B1140" s="62">
        <v>18035000800</v>
      </c>
      <c r="C1140" s="63">
        <v>3769650</v>
      </c>
      <c r="D1140" s="61">
        <v>66501</v>
      </c>
      <c r="E1140" s="64" t="s">
        <v>949</v>
      </c>
      <c r="F1140" s="64" t="str">
        <f t="shared" si="17"/>
        <v>Census Tract 8 Delaware County</v>
      </c>
      <c r="G1140" s="61" t="s">
        <v>155</v>
      </c>
      <c r="H1140" s="61" t="s">
        <v>164</v>
      </c>
      <c r="I1140" s="61">
        <v>1883</v>
      </c>
      <c r="J1140" s="61">
        <v>105</v>
      </c>
      <c r="K1140" s="64">
        <v>5.4</v>
      </c>
      <c r="L1140" s="61">
        <v>6581423.078125</v>
      </c>
      <c r="M1140" s="61">
        <v>11742.537148244101</v>
      </c>
    </row>
    <row r="1141" spans="1:13">
      <c r="A1141" s="61">
        <v>44076</v>
      </c>
      <c r="B1141" s="62">
        <v>18053000800</v>
      </c>
      <c r="C1141" s="63">
        <v>10346147</v>
      </c>
      <c r="D1141" s="61">
        <v>0</v>
      </c>
      <c r="E1141" s="64" t="s">
        <v>949</v>
      </c>
      <c r="F1141" s="64" t="str">
        <f t="shared" si="17"/>
        <v>Census Tract 8 Grant County</v>
      </c>
      <c r="G1141" s="61" t="s">
        <v>155</v>
      </c>
      <c r="H1141" s="61" t="s">
        <v>158</v>
      </c>
      <c r="I1141" s="61">
        <v>1717</v>
      </c>
      <c r="J1141" s="61">
        <v>251</v>
      </c>
      <c r="K1141" s="64">
        <v>16.7</v>
      </c>
      <c r="L1141" s="61">
        <v>17918905.8046875</v>
      </c>
      <c r="M1141" s="61">
        <v>21560.370686955801</v>
      </c>
    </row>
    <row r="1142" spans="1:13">
      <c r="A1142" s="61">
        <v>44175</v>
      </c>
      <c r="B1142" s="62">
        <v>18067000800</v>
      </c>
      <c r="C1142" s="63">
        <v>9531385</v>
      </c>
      <c r="D1142" s="61">
        <v>0</v>
      </c>
      <c r="E1142" s="64" t="s">
        <v>949</v>
      </c>
      <c r="F1142" s="64" t="str">
        <f t="shared" si="17"/>
        <v>Census Tract 8 Howard County</v>
      </c>
      <c r="G1142" s="61" t="s">
        <v>155</v>
      </c>
      <c r="H1142" s="61" t="s">
        <v>165</v>
      </c>
      <c r="I1142" s="61">
        <v>2221</v>
      </c>
      <c r="J1142" s="61">
        <v>163</v>
      </c>
      <c r="K1142" s="64">
        <v>3.3</v>
      </c>
      <c r="L1142" s="61">
        <v>16482422.9101563</v>
      </c>
      <c r="M1142" s="61">
        <v>17170.5348031949</v>
      </c>
    </row>
    <row r="1143" spans="1:13">
      <c r="A1143" s="61">
        <v>44230</v>
      </c>
      <c r="B1143" s="62">
        <v>18095000800</v>
      </c>
      <c r="C1143" s="63">
        <v>1017508</v>
      </c>
      <c r="D1143" s="61">
        <v>0</v>
      </c>
      <c r="E1143" s="64" t="s">
        <v>949</v>
      </c>
      <c r="F1143" s="64" t="str">
        <f t="shared" si="17"/>
        <v>Census Tract 8 Madison County</v>
      </c>
      <c r="G1143" s="61" t="s">
        <v>155</v>
      </c>
      <c r="H1143" s="61" t="s">
        <v>166</v>
      </c>
      <c r="I1143" s="61">
        <v>750</v>
      </c>
      <c r="J1143" s="61">
        <v>71</v>
      </c>
      <c r="K1143" s="64">
        <v>25.5</v>
      </c>
      <c r="L1143" s="61">
        <v>1740692.33203125</v>
      </c>
      <c r="M1143" s="61">
        <v>6775.6672148152102</v>
      </c>
    </row>
    <row r="1144" spans="1:13">
      <c r="A1144" s="61">
        <v>39077</v>
      </c>
      <c r="B1144" s="62">
        <v>18105000800</v>
      </c>
      <c r="C1144" s="63">
        <v>26113923</v>
      </c>
      <c r="D1144" s="61">
        <v>355298</v>
      </c>
      <c r="E1144" s="64" t="s">
        <v>949</v>
      </c>
      <c r="F1144" s="64" t="str">
        <f t="shared" si="17"/>
        <v>Census Tract 8 Monroe County</v>
      </c>
      <c r="G1144" s="61" t="s">
        <v>155</v>
      </c>
      <c r="H1144" s="61" t="s">
        <v>159</v>
      </c>
      <c r="I1144" s="61">
        <v>2622</v>
      </c>
      <c r="J1144" s="61">
        <v>194</v>
      </c>
      <c r="K1144" s="64">
        <v>8</v>
      </c>
      <c r="L1144" s="61">
        <v>44132340.402343802</v>
      </c>
      <c r="M1144" s="61">
        <v>37947.428882520697</v>
      </c>
    </row>
    <row r="1145" spans="1:13">
      <c r="A1145" s="61">
        <v>57706</v>
      </c>
      <c r="B1145" s="61">
        <v>18141000800</v>
      </c>
      <c r="C1145" s="61">
        <v>883074</v>
      </c>
      <c r="D1145" s="61">
        <v>40163</v>
      </c>
      <c r="E1145" s="64" t="s">
        <v>949</v>
      </c>
      <c r="F1145" s="64" t="str">
        <f t="shared" si="17"/>
        <v>Census Tract 8 St. Joseph County</v>
      </c>
      <c r="G1145" s="61" t="s">
        <v>155</v>
      </c>
      <c r="H1145" s="61" t="s">
        <v>160</v>
      </c>
      <c r="I1145" s="61">
        <v>722</v>
      </c>
      <c r="J1145" s="61">
        <v>56</v>
      </c>
      <c r="K1145" s="64">
        <v>3.9</v>
      </c>
      <c r="L1145" s="61">
        <v>1588965.56640625</v>
      </c>
      <c r="M1145" s="61">
        <v>6274.14485041228</v>
      </c>
    </row>
    <row r="1146" spans="1:13">
      <c r="A1146" s="61">
        <v>44559</v>
      </c>
      <c r="B1146" s="61">
        <v>18157000800</v>
      </c>
      <c r="C1146" s="61">
        <v>2011507</v>
      </c>
      <c r="D1146" s="61">
        <v>1222</v>
      </c>
      <c r="E1146" s="64" t="s">
        <v>949</v>
      </c>
      <c r="F1146" s="64" t="str">
        <f t="shared" si="17"/>
        <v>Census Tract 8 Tippecanoe County</v>
      </c>
      <c r="G1146" s="61" t="s">
        <v>155</v>
      </c>
      <c r="H1146" s="61" t="s">
        <v>161</v>
      </c>
      <c r="I1146" s="61">
        <v>837</v>
      </c>
      <c r="J1146" s="61">
        <v>63</v>
      </c>
      <c r="K1146" s="64">
        <v>5.9</v>
      </c>
      <c r="L1146" s="61">
        <v>3474978.1171875</v>
      </c>
      <c r="M1146" s="61">
        <v>9084.0253728089792</v>
      </c>
    </row>
    <row r="1147" spans="1:13">
      <c r="A1147" s="61">
        <v>39153</v>
      </c>
      <c r="B1147" s="62">
        <v>18163000800</v>
      </c>
      <c r="C1147" s="63">
        <v>1280326</v>
      </c>
      <c r="D1147" s="61">
        <v>0</v>
      </c>
      <c r="E1147" s="64" t="s">
        <v>949</v>
      </c>
      <c r="F1147" s="64" t="str">
        <f t="shared" si="17"/>
        <v>Census Tract 8 Vanderburgh County</v>
      </c>
      <c r="G1147" s="61" t="s">
        <v>155</v>
      </c>
      <c r="H1147" s="61" t="s">
        <v>162</v>
      </c>
      <c r="I1147" s="61">
        <v>1200</v>
      </c>
      <c r="J1147" s="61">
        <v>85</v>
      </c>
      <c r="K1147" s="64">
        <v>8.6</v>
      </c>
      <c r="L1147" s="61">
        <v>2062944.03125</v>
      </c>
      <c r="M1147" s="61">
        <v>6115.3701319182001</v>
      </c>
    </row>
    <row r="1148" spans="1:13">
      <c r="A1148" s="61">
        <v>44641</v>
      </c>
      <c r="B1148" s="61">
        <v>18177000800</v>
      </c>
      <c r="C1148" s="61">
        <v>4356616</v>
      </c>
      <c r="D1148" s="61">
        <v>30991</v>
      </c>
      <c r="E1148" s="64" t="s">
        <v>949</v>
      </c>
      <c r="F1148" s="64" t="str">
        <f t="shared" si="17"/>
        <v>Census Tract 8 Wayne County</v>
      </c>
      <c r="G1148" s="61" t="s">
        <v>155</v>
      </c>
      <c r="H1148" s="61" t="s">
        <v>168</v>
      </c>
      <c r="I1148" s="61">
        <v>1632</v>
      </c>
      <c r="J1148" s="61">
        <v>139</v>
      </c>
      <c r="K1148" s="64">
        <v>20</v>
      </c>
      <c r="L1148" s="61">
        <v>7446746.3984375</v>
      </c>
      <c r="M1148" s="61">
        <v>13994.1411510204</v>
      </c>
    </row>
    <row r="1149" spans="1:13">
      <c r="A1149" s="61">
        <v>57445</v>
      </c>
      <c r="B1149" s="61">
        <v>18039000801</v>
      </c>
      <c r="C1149" s="61">
        <v>50924826</v>
      </c>
      <c r="D1149" s="61">
        <v>479710</v>
      </c>
      <c r="E1149" s="64" t="s">
        <v>950</v>
      </c>
      <c r="F1149" s="64" t="str">
        <f t="shared" si="17"/>
        <v>Census Tract 8.01 Elkhart County</v>
      </c>
      <c r="G1149" s="61" t="s">
        <v>155</v>
      </c>
      <c r="H1149" s="61" t="s">
        <v>157</v>
      </c>
      <c r="I1149" s="61">
        <v>1096</v>
      </c>
      <c r="J1149" s="61">
        <v>82</v>
      </c>
      <c r="K1149" s="64">
        <v>21.6</v>
      </c>
      <c r="L1149" s="61">
        <v>92204189.136718795</v>
      </c>
      <c r="M1149" s="61">
        <v>52306.282132004497</v>
      </c>
    </row>
    <row r="1150" spans="1:13">
      <c r="A1150" s="61">
        <v>57446</v>
      </c>
      <c r="B1150" s="61">
        <v>18039000802</v>
      </c>
      <c r="C1150" s="61">
        <v>106578347</v>
      </c>
      <c r="D1150" s="61">
        <v>336267</v>
      </c>
      <c r="E1150" s="64" t="s">
        <v>951</v>
      </c>
      <c r="F1150" s="64" t="str">
        <f t="shared" si="17"/>
        <v>Census Tract 8.02 Elkhart County</v>
      </c>
      <c r="G1150" s="61" t="s">
        <v>155</v>
      </c>
      <c r="H1150" s="61" t="s">
        <v>157</v>
      </c>
      <c r="I1150" s="61">
        <v>2992</v>
      </c>
      <c r="J1150" s="61">
        <v>185</v>
      </c>
      <c r="K1150" s="64">
        <v>12.2</v>
      </c>
      <c r="L1150" s="61">
        <v>191877630.81640601</v>
      </c>
      <c r="M1150" s="61">
        <v>63397.425993653502</v>
      </c>
    </row>
    <row r="1151" spans="1:13">
      <c r="A1151" s="61">
        <v>38956</v>
      </c>
      <c r="B1151" s="62">
        <v>18029080101</v>
      </c>
      <c r="C1151" s="63">
        <v>112123137</v>
      </c>
      <c r="D1151" s="61">
        <v>133184</v>
      </c>
      <c r="E1151" s="64" t="s">
        <v>952</v>
      </c>
      <c r="F1151" s="64" t="str">
        <f t="shared" si="17"/>
        <v>Census Tract 801.01 Dearborn County</v>
      </c>
      <c r="G1151" s="61" t="s">
        <v>155</v>
      </c>
      <c r="H1151" s="61" t="s">
        <v>953</v>
      </c>
      <c r="I1151" s="61">
        <v>1102</v>
      </c>
      <c r="J1151" s="61">
        <v>86</v>
      </c>
      <c r="K1151" s="64">
        <v>0.6</v>
      </c>
      <c r="L1151" s="61">
        <v>187330769.61328101</v>
      </c>
      <c r="M1151" s="61">
        <v>85389.589294461693</v>
      </c>
    </row>
    <row r="1152" spans="1:13">
      <c r="A1152" s="61">
        <v>38957</v>
      </c>
      <c r="B1152" s="62">
        <v>18029080103</v>
      </c>
      <c r="C1152" s="63">
        <v>18729090</v>
      </c>
      <c r="D1152" s="61">
        <v>450959</v>
      </c>
      <c r="E1152" s="64" t="s">
        <v>954</v>
      </c>
      <c r="F1152" s="64" t="str">
        <f t="shared" si="17"/>
        <v>Census Tract 801.03 Dearborn County</v>
      </c>
      <c r="G1152" s="61" t="s">
        <v>155</v>
      </c>
      <c r="H1152" s="61" t="s">
        <v>953</v>
      </c>
      <c r="I1152" s="61">
        <v>1949</v>
      </c>
      <c r="J1152" s="61">
        <v>120</v>
      </c>
      <c r="K1152" s="64">
        <v>0</v>
      </c>
      <c r="L1152" s="61">
        <v>31964687.699218798</v>
      </c>
      <c r="M1152" s="61">
        <v>32582.176234637798</v>
      </c>
    </row>
    <row r="1153" spans="1:13">
      <c r="A1153" s="61">
        <v>38958</v>
      </c>
      <c r="B1153" s="62">
        <v>18029080104</v>
      </c>
      <c r="C1153" s="63">
        <v>47691922</v>
      </c>
      <c r="D1153" s="61">
        <v>27159</v>
      </c>
      <c r="E1153" s="64" t="s">
        <v>955</v>
      </c>
      <c r="F1153" s="64" t="str">
        <f t="shared" si="17"/>
        <v>Census Tract 801.04 Dearborn County</v>
      </c>
      <c r="G1153" s="61" t="s">
        <v>155</v>
      </c>
      <c r="H1153" s="61" t="s">
        <v>953</v>
      </c>
      <c r="I1153" s="61">
        <v>1339</v>
      </c>
      <c r="J1153" s="61">
        <v>99</v>
      </c>
      <c r="K1153" s="64">
        <v>4.9000000000000004</v>
      </c>
      <c r="L1153" s="61">
        <v>79495455.90625</v>
      </c>
      <c r="M1153" s="61">
        <v>49824.093116759999</v>
      </c>
    </row>
    <row r="1154" spans="1:13">
      <c r="A1154" s="61">
        <v>38959</v>
      </c>
      <c r="B1154" s="62">
        <v>18029080201</v>
      </c>
      <c r="C1154" s="63">
        <v>66168461</v>
      </c>
      <c r="D1154" s="61">
        <v>97149</v>
      </c>
      <c r="E1154" s="64" t="s">
        <v>956</v>
      </c>
      <c r="F1154" s="64" t="str">
        <f t="shared" ref="F1154:F1217" si="18">E1154&amp;" "&amp;H1154</f>
        <v>Census Tract 802.01 Dearborn County</v>
      </c>
      <c r="G1154" s="61" t="s">
        <v>155</v>
      </c>
      <c r="H1154" s="61" t="s">
        <v>953</v>
      </c>
      <c r="I1154" s="61">
        <v>996</v>
      </c>
      <c r="J1154" s="61">
        <v>78</v>
      </c>
      <c r="K1154" s="64">
        <v>0.7</v>
      </c>
      <c r="L1154" s="61">
        <v>110684649.394531</v>
      </c>
      <c r="M1154" s="61">
        <v>48001.835898051999</v>
      </c>
    </row>
    <row r="1155" spans="1:13">
      <c r="A1155" s="61">
        <v>38960</v>
      </c>
      <c r="B1155" s="62">
        <v>18029080202</v>
      </c>
      <c r="C1155" s="63">
        <v>90160970</v>
      </c>
      <c r="D1155" s="61">
        <v>1003335</v>
      </c>
      <c r="E1155" s="64" t="s">
        <v>957</v>
      </c>
      <c r="F1155" s="64" t="str">
        <f t="shared" si="18"/>
        <v>Census Tract 802.02 Dearborn County</v>
      </c>
      <c r="G1155" s="61" t="s">
        <v>155</v>
      </c>
      <c r="H1155" s="61" t="s">
        <v>953</v>
      </c>
      <c r="I1155" s="61">
        <v>2378</v>
      </c>
      <c r="J1155" s="61">
        <v>102</v>
      </c>
      <c r="K1155" s="64">
        <v>0.9</v>
      </c>
      <c r="L1155" s="61">
        <v>150932904.14843801</v>
      </c>
      <c r="M1155" s="61">
        <v>99697.711177520905</v>
      </c>
    </row>
    <row r="1156" spans="1:13">
      <c r="A1156" s="61">
        <v>38961</v>
      </c>
      <c r="B1156" s="62">
        <v>18029080300</v>
      </c>
      <c r="C1156" s="63">
        <v>19085687</v>
      </c>
      <c r="D1156" s="61">
        <v>1201184</v>
      </c>
      <c r="E1156" s="64" t="s">
        <v>958</v>
      </c>
      <c r="F1156" s="64" t="str">
        <f t="shared" si="18"/>
        <v>Census Tract 803 Dearborn County</v>
      </c>
      <c r="G1156" s="61" t="s">
        <v>155</v>
      </c>
      <c r="H1156" s="61" t="s">
        <v>953</v>
      </c>
      <c r="I1156" s="61">
        <v>2182</v>
      </c>
      <c r="J1156" s="61">
        <v>203</v>
      </c>
      <c r="K1156" s="64">
        <v>17.899999999999999</v>
      </c>
      <c r="L1156" s="61">
        <v>31730913.0859375</v>
      </c>
      <c r="M1156" s="61">
        <v>58343.257835649398</v>
      </c>
    </row>
    <row r="1157" spans="1:13">
      <c r="A1157" s="61">
        <v>38962</v>
      </c>
      <c r="B1157" s="62">
        <v>18029080400</v>
      </c>
      <c r="C1157" s="63">
        <v>43099515</v>
      </c>
      <c r="D1157" s="61">
        <v>916275</v>
      </c>
      <c r="E1157" s="64" t="s">
        <v>959</v>
      </c>
      <c r="F1157" s="64" t="str">
        <f t="shared" si="18"/>
        <v>Census Tract 804 Dearborn County</v>
      </c>
      <c r="G1157" s="61" t="s">
        <v>155</v>
      </c>
      <c r="H1157" s="61" t="s">
        <v>953</v>
      </c>
      <c r="I1157" s="61">
        <v>2324</v>
      </c>
      <c r="J1157" s="61">
        <v>165</v>
      </c>
      <c r="K1157" s="64">
        <v>1.9</v>
      </c>
      <c r="L1157" s="61">
        <v>71894130.7890625</v>
      </c>
      <c r="M1157" s="61">
        <v>94071.103906058095</v>
      </c>
    </row>
    <row r="1158" spans="1:13">
      <c r="A1158" s="61">
        <v>38963</v>
      </c>
      <c r="B1158" s="62">
        <v>18029080500</v>
      </c>
      <c r="C1158" s="63">
        <v>13686772</v>
      </c>
      <c r="D1158" s="61">
        <v>1152985</v>
      </c>
      <c r="E1158" s="64" t="s">
        <v>960</v>
      </c>
      <c r="F1158" s="64" t="str">
        <f t="shared" si="18"/>
        <v>Census Tract 805 Dearborn County</v>
      </c>
      <c r="G1158" s="61" t="s">
        <v>155</v>
      </c>
      <c r="H1158" s="61" t="s">
        <v>953</v>
      </c>
      <c r="I1158" s="61">
        <v>1599</v>
      </c>
      <c r="J1158" s="61">
        <v>134</v>
      </c>
      <c r="K1158" s="64">
        <v>10.3</v>
      </c>
      <c r="L1158" s="61">
        <v>22731714.203125</v>
      </c>
      <c r="M1158" s="61">
        <v>57172.740541601801</v>
      </c>
    </row>
    <row r="1159" spans="1:13">
      <c r="A1159" s="61">
        <v>38964</v>
      </c>
      <c r="B1159" s="62">
        <v>18029080600</v>
      </c>
      <c r="C1159" s="63">
        <v>185460926</v>
      </c>
      <c r="D1159" s="61">
        <v>893190</v>
      </c>
      <c r="E1159" s="64" t="s">
        <v>961</v>
      </c>
      <c r="F1159" s="64" t="str">
        <f t="shared" si="18"/>
        <v>Census Tract 806 Dearborn County</v>
      </c>
      <c r="G1159" s="61" t="s">
        <v>155</v>
      </c>
      <c r="H1159" s="61" t="s">
        <v>953</v>
      </c>
      <c r="I1159" s="61">
        <v>2520</v>
      </c>
      <c r="J1159" s="61">
        <v>190</v>
      </c>
      <c r="K1159" s="64">
        <v>2.2999999999999998</v>
      </c>
      <c r="L1159" s="61">
        <v>307886575.78515601</v>
      </c>
      <c r="M1159" s="61">
        <v>156433.97387173699</v>
      </c>
    </row>
    <row r="1160" spans="1:13">
      <c r="A1160" s="61">
        <v>38965</v>
      </c>
      <c r="B1160" s="62">
        <v>18029080700</v>
      </c>
      <c r="C1160" s="63">
        <v>193964762</v>
      </c>
      <c r="D1160" s="61">
        <v>120511</v>
      </c>
      <c r="E1160" s="64" t="s">
        <v>962</v>
      </c>
      <c r="F1160" s="64" t="str">
        <f t="shared" si="18"/>
        <v>Census Tract 807 Dearborn County</v>
      </c>
      <c r="G1160" s="61" t="s">
        <v>155</v>
      </c>
      <c r="H1160" s="61" t="s">
        <v>953</v>
      </c>
      <c r="I1160" s="61">
        <v>2481</v>
      </c>
      <c r="J1160" s="61">
        <v>169</v>
      </c>
      <c r="K1160" s="64">
        <v>1.5</v>
      </c>
      <c r="L1160" s="61">
        <v>322916847.25781298</v>
      </c>
      <c r="M1160" s="61">
        <v>96504.861684943695</v>
      </c>
    </row>
    <row r="1161" spans="1:13">
      <c r="A1161" s="61">
        <v>43982</v>
      </c>
      <c r="B1161" s="62">
        <v>18011810100</v>
      </c>
      <c r="C1161" s="63">
        <v>294788290</v>
      </c>
      <c r="D1161" s="61">
        <v>382690</v>
      </c>
      <c r="E1161" s="64" t="s">
        <v>963</v>
      </c>
      <c r="F1161" s="64" t="str">
        <f t="shared" si="18"/>
        <v>Census Tract 8101 Boone County</v>
      </c>
      <c r="G1161" s="61" t="s">
        <v>155</v>
      </c>
      <c r="H1161" s="61" t="s">
        <v>964</v>
      </c>
      <c r="I1161" s="61">
        <v>1481</v>
      </c>
      <c r="J1161" s="61">
        <v>90</v>
      </c>
      <c r="K1161" s="64">
        <v>0</v>
      </c>
      <c r="L1161" s="61">
        <v>505519588.828125</v>
      </c>
      <c r="M1161" s="61">
        <v>111833.007187582</v>
      </c>
    </row>
    <row r="1162" spans="1:13">
      <c r="A1162" s="61">
        <v>43983</v>
      </c>
      <c r="B1162" s="62">
        <v>18011810200</v>
      </c>
      <c r="C1162" s="63">
        <v>207307458</v>
      </c>
      <c r="D1162" s="61">
        <v>65718</v>
      </c>
      <c r="E1162" s="64" t="s">
        <v>965</v>
      </c>
      <c r="F1162" s="64" t="str">
        <f t="shared" si="18"/>
        <v>Census Tract 8102 Boone County</v>
      </c>
      <c r="G1162" s="61" t="s">
        <v>155</v>
      </c>
      <c r="H1162" s="61" t="s">
        <v>964</v>
      </c>
      <c r="I1162" s="61">
        <v>1462</v>
      </c>
      <c r="J1162" s="61">
        <v>94</v>
      </c>
      <c r="K1162" s="64">
        <v>3.6</v>
      </c>
      <c r="L1162" s="61">
        <v>354714028.84375</v>
      </c>
      <c r="M1162" s="61">
        <v>83177.9685345365</v>
      </c>
    </row>
    <row r="1163" spans="1:13">
      <c r="A1163" s="61">
        <v>43984</v>
      </c>
      <c r="B1163" s="62">
        <v>18011810300</v>
      </c>
      <c r="C1163" s="63">
        <v>152621826</v>
      </c>
      <c r="D1163" s="61">
        <v>0</v>
      </c>
      <c r="E1163" s="64" t="s">
        <v>966</v>
      </c>
      <c r="F1163" s="64" t="str">
        <f t="shared" si="18"/>
        <v>Census Tract 8103 Boone County</v>
      </c>
      <c r="G1163" s="61" t="s">
        <v>155</v>
      </c>
      <c r="H1163" s="61" t="s">
        <v>964</v>
      </c>
      <c r="I1163" s="61">
        <v>2771</v>
      </c>
      <c r="J1163" s="61">
        <v>165</v>
      </c>
      <c r="K1163" s="64">
        <v>6</v>
      </c>
      <c r="L1163" s="61">
        <v>260745924.83203101</v>
      </c>
      <c r="M1163" s="61">
        <v>114313.690244033</v>
      </c>
    </row>
    <row r="1164" spans="1:13">
      <c r="A1164" s="61">
        <v>43985</v>
      </c>
      <c r="B1164" s="62">
        <v>18011810400</v>
      </c>
      <c r="C1164" s="63">
        <v>5149562</v>
      </c>
      <c r="D1164" s="61">
        <v>0</v>
      </c>
      <c r="E1164" s="64" t="s">
        <v>967</v>
      </c>
      <c r="F1164" s="64" t="str">
        <f t="shared" si="18"/>
        <v>Census Tract 8104 Boone County</v>
      </c>
      <c r="G1164" s="61" t="s">
        <v>155</v>
      </c>
      <c r="H1164" s="61" t="s">
        <v>964</v>
      </c>
      <c r="I1164" s="61">
        <v>2315</v>
      </c>
      <c r="J1164" s="61">
        <v>140</v>
      </c>
      <c r="K1164" s="64">
        <v>6.3</v>
      </c>
      <c r="L1164" s="61">
        <v>8798874.33203125</v>
      </c>
      <c r="M1164" s="61">
        <v>14267.516854244899</v>
      </c>
    </row>
    <row r="1165" spans="1:13">
      <c r="A1165" s="61">
        <v>43986</v>
      </c>
      <c r="B1165" s="62">
        <v>18011810500</v>
      </c>
      <c r="C1165" s="63">
        <v>11438458</v>
      </c>
      <c r="D1165" s="61">
        <v>0</v>
      </c>
      <c r="E1165" s="64" t="s">
        <v>968</v>
      </c>
      <c r="F1165" s="64" t="str">
        <f t="shared" si="18"/>
        <v>Census Tract 8105 Boone County</v>
      </c>
      <c r="G1165" s="61" t="s">
        <v>155</v>
      </c>
      <c r="H1165" s="61" t="s">
        <v>964</v>
      </c>
      <c r="I1165" s="61">
        <v>2826</v>
      </c>
      <c r="J1165" s="61">
        <v>200</v>
      </c>
      <c r="K1165" s="64">
        <v>8.1</v>
      </c>
      <c r="L1165" s="61">
        <v>19543635.269531298</v>
      </c>
      <c r="M1165" s="61">
        <v>29284.0719277262</v>
      </c>
    </row>
    <row r="1166" spans="1:13">
      <c r="A1166" s="61">
        <v>43987</v>
      </c>
      <c r="B1166" s="62">
        <v>18011810601</v>
      </c>
      <c r="C1166" s="63">
        <v>114143828</v>
      </c>
      <c r="D1166" s="61">
        <v>93993</v>
      </c>
      <c r="E1166" s="64" t="s">
        <v>969</v>
      </c>
      <c r="F1166" s="64" t="str">
        <f t="shared" si="18"/>
        <v>Census Tract 8106.01 Boone County</v>
      </c>
      <c r="G1166" s="61" t="s">
        <v>155</v>
      </c>
      <c r="H1166" s="61" t="s">
        <v>964</v>
      </c>
      <c r="I1166" s="61">
        <v>2415</v>
      </c>
      <c r="J1166" s="61">
        <v>187</v>
      </c>
      <c r="K1166" s="64">
        <v>0</v>
      </c>
      <c r="L1166" s="61">
        <v>195028386.14843801</v>
      </c>
      <c r="M1166" s="61">
        <v>63343.256858094202</v>
      </c>
    </row>
    <row r="1167" spans="1:13">
      <c r="A1167" s="61">
        <v>43988</v>
      </c>
      <c r="B1167" s="62">
        <v>18011810603</v>
      </c>
      <c r="C1167" s="63">
        <v>39853254</v>
      </c>
      <c r="D1167" s="61">
        <v>85326</v>
      </c>
      <c r="E1167" s="64" t="s">
        <v>970</v>
      </c>
      <c r="F1167" s="64" t="str">
        <f t="shared" si="18"/>
        <v>Census Tract 8106.03 Boone County</v>
      </c>
      <c r="G1167" s="61" t="s">
        <v>155</v>
      </c>
      <c r="H1167" s="61" t="s">
        <v>964</v>
      </c>
      <c r="I1167" s="61">
        <v>5312</v>
      </c>
      <c r="J1167" s="61">
        <v>240</v>
      </c>
      <c r="K1167" s="64">
        <v>0</v>
      </c>
      <c r="L1167" s="61">
        <v>68049269.339843795</v>
      </c>
      <c r="M1167" s="61">
        <v>39609.273798766902</v>
      </c>
    </row>
    <row r="1168" spans="1:13">
      <c r="A1168" s="61">
        <v>43989</v>
      </c>
      <c r="B1168" s="62">
        <v>18011810604</v>
      </c>
      <c r="C1168" s="63">
        <v>14520866</v>
      </c>
      <c r="D1168" s="61">
        <v>90394</v>
      </c>
      <c r="E1168" s="64" t="s">
        <v>971</v>
      </c>
      <c r="F1168" s="64" t="str">
        <f t="shared" si="18"/>
        <v>Census Tract 8106.04 Boone County</v>
      </c>
      <c r="G1168" s="61" t="s">
        <v>155</v>
      </c>
      <c r="H1168" s="61" t="s">
        <v>964</v>
      </c>
      <c r="I1168" s="61">
        <v>1859</v>
      </c>
      <c r="J1168" s="61">
        <v>101</v>
      </c>
      <c r="K1168" s="64">
        <v>0.9</v>
      </c>
      <c r="L1168" s="61">
        <v>24914059.386718798</v>
      </c>
      <c r="M1168" s="61">
        <v>20249.886522012901</v>
      </c>
    </row>
    <row r="1169" spans="1:13">
      <c r="A1169" s="61">
        <v>43990</v>
      </c>
      <c r="B1169" s="62">
        <v>18011810605</v>
      </c>
      <c r="C1169" s="63">
        <v>14627022</v>
      </c>
      <c r="D1169" s="61">
        <v>51994</v>
      </c>
      <c r="E1169" s="64" t="s">
        <v>972</v>
      </c>
      <c r="F1169" s="64" t="str">
        <f t="shared" si="18"/>
        <v>Census Tract 8106.05 Boone County</v>
      </c>
      <c r="G1169" s="61" t="s">
        <v>155</v>
      </c>
      <c r="H1169" s="61" t="s">
        <v>964</v>
      </c>
      <c r="I1169" s="61">
        <v>2963</v>
      </c>
      <c r="J1169" s="61">
        <v>161</v>
      </c>
      <c r="K1169" s="64">
        <v>10.199999999999999</v>
      </c>
      <c r="L1169" s="61">
        <v>25003795.816406298</v>
      </c>
      <c r="M1169" s="61">
        <v>22446.438051913799</v>
      </c>
    </row>
    <row r="1170" spans="1:13">
      <c r="A1170" s="61">
        <v>43991</v>
      </c>
      <c r="B1170" s="62">
        <v>18011810700</v>
      </c>
      <c r="C1170" s="63">
        <v>240886356</v>
      </c>
      <c r="D1170" s="61">
        <v>107040</v>
      </c>
      <c r="E1170" s="64" t="s">
        <v>973</v>
      </c>
      <c r="F1170" s="64" t="str">
        <f t="shared" si="18"/>
        <v>Census Tract 8107 Boone County</v>
      </c>
      <c r="G1170" s="61" t="s">
        <v>155</v>
      </c>
      <c r="H1170" s="61" t="s">
        <v>964</v>
      </c>
      <c r="I1170" s="61">
        <v>2081</v>
      </c>
      <c r="J1170" s="61">
        <v>121</v>
      </c>
      <c r="K1170" s="64">
        <v>1.3</v>
      </c>
      <c r="L1170" s="61">
        <v>410700413.83203101</v>
      </c>
      <c r="M1170" s="61">
        <v>107509.61409584001</v>
      </c>
    </row>
    <row r="1171" spans="1:13">
      <c r="A1171" s="61">
        <v>43919</v>
      </c>
      <c r="B1171" s="62">
        <v>18003000900</v>
      </c>
      <c r="C1171" s="63">
        <v>2038752</v>
      </c>
      <c r="D1171" s="61">
        <v>36050</v>
      </c>
      <c r="E1171" s="64" t="s">
        <v>974</v>
      </c>
      <c r="F1171" s="64" t="str">
        <f t="shared" si="18"/>
        <v>Census Tract 9 Allen County</v>
      </c>
      <c r="G1171" s="61" t="s">
        <v>155</v>
      </c>
      <c r="H1171" s="61" t="s">
        <v>156</v>
      </c>
      <c r="I1171" s="61">
        <v>1342</v>
      </c>
      <c r="J1171" s="61">
        <v>89</v>
      </c>
      <c r="K1171" s="64">
        <v>6.9</v>
      </c>
      <c r="L1171" s="61">
        <v>3655790.26171875</v>
      </c>
      <c r="M1171" s="61">
        <v>10000.802248026201</v>
      </c>
    </row>
    <row r="1172" spans="1:13">
      <c r="A1172" s="61">
        <v>57447</v>
      </c>
      <c r="B1172" s="61">
        <v>18039000900</v>
      </c>
      <c r="C1172" s="61">
        <v>185345544</v>
      </c>
      <c r="D1172" s="61">
        <v>302289</v>
      </c>
      <c r="E1172" s="64" t="s">
        <v>974</v>
      </c>
      <c r="F1172" s="64" t="str">
        <f t="shared" si="18"/>
        <v>Census Tract 9 Elkhart County</v>
      </c>
      <c r="G1172" s="61" t="s">
        <v>155</v>
      </c>
      <c r="H1172" s="61" t="s">
        <v>157</v>
      </c>
      <c r="I1172" s="61">
        <v>2084</v>
      </c>
      <c r="J1172" s="61">
        <v>128</v>
      </c>
      <c r="K1172" s="64">
        <v>23.1</v>
      </c>
      <c r="L1172" s="61">
        <v>331471027.859375</v>
      </c>
      <c r="M1172" s="61">
        <v>77266.056538707999</v>
      </c>
    </row>
    <row r="1173" spans="1:13">
      <c r="A1173" s="61">
        <v>44077</v>
      </c>
      <c r="B1173" s="62">
        <v>18053000900</v>
      </c>
      <c r="C1173" s="63">
        <v>8715805</v>
      </c>
      <c r="D1173" s="61">
        <v>90499</v>
      </c>
      <c r="E1173" s="64" t="s">
        <v>974</v>
      </c>
      <c r="F1173" s="64" t="str">
        <f t="shared" si="18"/>
        <v>Census Tract 9 Grant County</v>
      </c>
      <c r="G1173" s="61" t="s">
        <v>155</v>
      </c>
      <c r="H1173" s="61" t="s">
        <v>158</v>
      </c>
      <c r="I1173" s="61">
        <v>1206</v>
      </c>
      <c r="J1173" s="61">
        <v>98</v>
      </c>
      <c r="K1173" s="64">
        <v>6.7</v>
      </c>
      <c r="L1173" s="61">
        <v>15255096.421875</v>
      </c>
      <c r="M1173" s="61">
        <v>21867.9223107324</v>
      </c>
    </row>
    <row r="1174" spans="1:13">
      <c r="A1174" s="61">
        <v>44176</v>
      </c>
      <c r="B1174" s="62">
        <v>18067000900</v>
      </c>
      <c r="C1174" s="63">
        <v>2961650</v>
      </c>
      <c r="D1174" s="61">
        <v>0</v>
      </c>
      <c r="E1174" s="64" t="s">
        <v>974</v>
      </c>
      <c r="F1174" s="64" t="str">
        <f t="shared" si="18"/>
        <v>Census Tract 9 Howard County</v>
      </c>
      <c r="G1174" s="61" t="s">
        <v>155</v>
      </c>
      <c r="H1174" s="61" t="s">
        <v>165</v>
      </c>
      <c r="I1174" s="61">
        <v>1511</v>
      </c>
      <c r="J1174" s="61">
        <v>133</v>
      </c>
      <c r="K1174" s="64">
        <v>9.6999999999999993</v>
      </c>
      <c r="L1174" s="61">
        <v>5123858.01171875</v>
      </c>
      <c r="M1174" s="61">
        <v>9764.2585097555693</v>
      </c>
    </row>
    <row r="1175" spans="1:13">
      <c r="A1175" s="61">
        <v>44231</v>
      </c>
      <c r="B1175" s="62">
        <v>18095000900</v>
      </c>
      <c r="C1175" s="63">
        <v>1183857</v>
      </c>
      <c r="D1175" s="61">
        <v>0</v>
      </c>
      <c r="E1175" s="64" t="s">
        <v>974</v>
      </c>
      <c r="F1175" s="64" t="str">
        <f t="shared" si="18"/>
        <v>Census Tract 9 Madison County</v>
      </c>
      <c r="G1175" s="61" t="s">
        <v>155</v>
      </c>
      <c r="H1175" s="61" t="s">
        <v>166</v>
      </c>
      <c r="I1175" s="61">
        <v>722</v>
      </c>
      <c r="J1175" s="61">
        <v>80</v>
      </c>
      <c r="K1175" s="64">
        <v>17.899999999999999</v>
      </c>
      <c r="L1175" s="61">
        <v>2025198.359375</v>
      </c>
      <c r="M1175" s="61">
        <v>6690.4697746780603</v>
      </c>
    </row>
    <row r="1176" spans="1:13">
      <c r="A1176" s="61">
        <v>57707</v>
      </c>
      <c r="B1176" s="61">
        <v>18141000900</v>
      </c>
      <c r="C1176" s="61">
        <v>1335755</v>
      </c>
      <c r="D1176" s="61">
        <v>111558</v>
      </c>
      <c r="E1176" s="64" t="s">
        <v>974</v>
      </c>
      <c r="F1176" s="64" t="str">
        <f t="shared" si="18"/>
        <v>Census Tract 9 St. Joseph County</v>
      </c>
      <c r="G1176" s="61" t="s">
        <v>155</v>
      </c>
      <c r="H1176" s="61" t="s">
        <v>160</v>
      </c>
      <c r="I1176" s="61">
        <v>553</v>
      </c>
      <c r="J1176" s="61">
        <v>62</v>
      </c>
      <c r="K1176" s="64">
        <v>19.7</v>
      </c>
      <c r="L1176" s="61">
        <v>2388234.796875</v>
      </c>
      <c r="M1176" s="61">
        <v>10134.143224716199</v>
      </c>
    </row>
    <row r="1177" spans="1:13">
      <c r="A1177" s="61">
        <v>39154</v>
      </c>
      <c r="B1177" s="62">
        <v>18163000900</v>
      </c>
      <c r="C1177" s="63">
        <v>2631741</v>
      </c>
      <c r="D1177" s="61">
        <v>0</v>
      </c>
      <c r="E1177" s="64" t="s">
        <v>974</v>
      </c>
      <c r="F1177" s="64" t="str">
        <f t="shared" si="18"/>
        <v>Census Tract 9 Vanderburgh County</v>
      </c>
      <c r="G1177" s="61" t="s">
        <v>155</v>
      </c>
      <c r="H1177" s="61" t="s">
        <v>162</v>
      </c>
      <c r="I1177" s="61">
        <v>2452</v>
      </c>
      <c r="J1177" s="61">
        <v>158</v>
      </c>
      <c r="K1177" s="64">
        <v>9.8000000000000007</v>
      </c>
      <c r="L1177" s="61">
        <v>4239990.65234375</v>
      </c>
      <c r="M1177" s="61">
        <v>8219.4412477128408</v>
      </c>
    </row>
    <row r="1178" spans="1:13">
      <c r="A1178" s="61">
        <v>44607</v>
      </c>
      <c r="B1178" s="61">
        <v>18167000900</v>
      </c>
      <c r="C1178" s="61">
        <v>3655679</v>
      </c>
      <c r="D1178" s="61">
        <v>82204</v>
      </c>
      <c r="E1178" s="64" t="s">
        <v>974</v>
      </c>
      <c r="F1178" s="64" t="str">
        <f t="shared" si="18"/>
        <v>Census Tract 9 Vigo County</v>
      </c>
      <c r="G1178" s="61" t="s">
        <v>155</v>
      </c>
      <c r="H1178" s="61" t="s">
        <v>167</v>
      </c>
      <c r="I1178" s="61">
        <v>975</v>
      </c>
      <c r="J1178" s="61">
        <v>81</v>
      </c>
      <c r="K1178" s="64">
        <v>11.7</v>
      </c>
      <c r="L1178" s="61">
        <v>6284467.58984375</v>
      </c>
      <c r="M1178" s="61">
        <v>11752.6456211514</v>
      </c>
    </row>
    <row r="1179" spans="1:13">
      <c r="A1179" s="61">
        <v>44642</v>
      </c>
      <c r="B1179" s="61">
        <v>18177000900</v>
      </c>
      <c r="C1179" s="61">
        <v>10221184</v>
      </c>
      <c r="D1179" s="61">
        <v>53875</v>
      </c>
      <c r="E1179" s="64" t="s">
        <v>974</v>
      </c>
      <c r="F1179" s="64" t="str">
        <f t="shared" si="18"/>
        <v>Census Tract 9 Wayne County</v>
      </c>
      <c r="G1179" s="61" t="s">
        <v>155</v>
      </c>
      <c r="H1179" s="61" t="s">
        <v>168</v>
      </c>
      <c r="I1179" s="61">
        <v>2156</v>
      </c>
      <c r="J1179" s="61">
        <v>199</v>
      </c>
      <c r="K1179" s="64">
        <v>7.9</v>
      </c>
      <c r="L1179" s="61">
        <v>17430439.265625</v>
      </c>
      <c r="M1179" s="61">
        <v>20437.233686436099</v>
      </c>
    </row>
    <row r="1180" spans="1:13">
      <c r="A1180" s="61">
        <v>39078</v>
      </c>
      <c r="B1180" s="62">
        <v>18105000901</v>
      </c>
      <c r="C1180" s="63">
        <v>1959962</v>
      </c>
      <c r="D1180" s="61">
        <v>0</v>
      </c>
      <c r="E1180" s="64" t="s">
        <v>975</v>
      </c>
      <c r="F1180" s="64" t="str">
        <f t="shared" si="18"/>
        <v>Census Tract 9.01 Monroe County</v>
      </c>
      <c r="G1180" s="61" t="s">
        <v>155</v>
      </c>
      <c r="H1180" s="61" t="s">
        <v>159</v>
      </c>
      <c r="I1180" s="61">
        <v>1201</v>
      </c>
      <c r="J1180" s="61">
        <v>75</v>
      </c>
      <c r="K1180" s="64">
        <v>5.7</v>
      </c>
      <c r="L1180" s="61">
        <v>3264444.41015625</v>
      </c>
      <c r="M1180" s="61">
        <v>8130.36658605706</v>
      </c>
    </row>
    <row r="1181" spans="1:13">
      <c r="A1181" s="61">
        <v>44028</v>
      </c>
      <c r="B1181" s="62">
        <v>18035000902</v>
      </c>
      <c r="C1181" s="63">
        <v>1324527</v>
      </c>
      <c r="D1181" s="61">
        <v>1393</v>
      </c>
      <c r="E1181" s="64" t="s">
        <v>976</v>
      </c>
      <c r="F1181" s="64" t="str">
        <f t="shared" si="18"/>
        <v>Census Tract 9.02 Delaware County</v>
      </c>
      <c r="G1181" s="61" t="s">
        <v>155</v>
      </c>
      <c r="H1181" s="61" t="s">
        <v>164</v>
      </c>
      <c r="I1181" s="61">
        <v>90</v>
      </c>
      <c r="J1181" s="61">
        <v>37</v>
      </c>
      <c r="K1181" s="64">
        <v>33.299999999999997</v>
      </c>
      <c r="L1181" s="61">
        <v>2275585.8046875</v>
      </c>
      <c r="M1181" s="61">
        <v>9734.9197996457006</v>
      </c>
    </row>
    <row r="1182" spans="1:13">
      <c r="A1182" s="61">
        <v>44029</v>
      </c>
      <c r="B1182" s="62">
        <v>18035000903</v>
      </c>
      <c r="C1182" s="63">
        <v>2469889</v>
      </c>
      <c r="D1182" s="61">
        <v>0</v>
      </c>
      <c r="E1182" s="64" t="s">
        <v>977</v>
      </c>
      <c r="F1182" s="64" t="str">
        <f t="shared" si="18"/>
        <v>Census Tract 9.03 Delaware County</v>
      </c>
      <c r="G1182" s="61" t="s">
        <v>155</v>
      </c>
      <c r="H1182" s="61" t="s">
        <v>164</v>
      </c>
      <c r="I1182" s="61">
        <v>1324</v>
      </c>
      <c r="J1182" s="61">
        <v>153</v>
      </c>
      <c r="K1182" s="64">
        <v>9.9</v>
      </c>
      <c r="L1182" s="61">
        <v>4241770.7890625</v>
      </c>
      <c r="M1182" s="61">
        <v>8346.6212686146991</v>
      </c>
    </row>
    <row r="1183" spans="1:13">
      <c r="A1183" s="61">
        <v>39079</v>
      </c>
      <c r="B1183" s="62">
        <v>18105000903</v>
      </c>
      <c r="C1183" s="63">
        <v>4340431</v>
      </c>
      <c r="D1183" s="61">
        <v>0</v>
      </c>
      <c r="E1183" s="64" t="s">
        <v>977</v>
      </c>
      <c r="F1183" s="64" t="str">
        <f t="shared" si="18"/>
        <v>Census Tract 9.03 Monroe County</v>
      </c>
      <c r="G1183" s="61" t="s">
        <v>155</v>
      </c>
      <c r="H1183" s="61" t="s">
        <v>159</v>
      </c>
      <c r="I1183" s="61">
        <v>2403</v>
      </c>
      <c r="J1183" s="61">
        <v>184</v>
      </c>
      <c r="K1183" s="64">
        <v>19.600000000000001</v>
      </c>
      <c r="L1183" s="61">
        <v>7231675.74609375</v>
      </c>
      <c r="M1183" s="61">
        <v>13312.4167795168</v>
      </c>
    </row>
    <row r="1184" spans="1:13">
      <c r="A1184" s="61">
        <v>44030</v>
      </c>
      <c r="B1184" s="62">
        <v>18035000904</v>
      </c>
      <c r="C1184" s="63">
        <v>5471689</v>
      </c>
      <c r="D1184" s="61">
        <v>12705</v>
      </c>
      <c r="E1184" s="64" t="s">
        <v>978</v>
      </c>
      <c r="F1184" s="64" t="str">
        <f t="shared" si="18"/>
        <v>Census Tract 9.04 Delaware County</v>
      </c>
      <c r="G1184" s="61" t="s">
        <v>155</v>
      </c>
      <c r="H1184" s="61" t="s">
        <v>164</v>
      </c>
      <c r="I1184" s="61">
        <v>2459</v>
      </c>
      <c r="J1184" s="61">
        <v>113</v>
      </c>
      <c r="K1184" s="64">
        <v>2</v>
      </c>
      <c r="L1184" s="61">
        <v>9413668.04296875</v>
      </c>
      <c r="M1184" s="61">
        <v>13732.704176306001</v>
      </c>
    </row>
    <row r="1185" spans="1:13">
      <c r="A1185" s="61">
        <v>39080</v>
      </c>
      <c r="B1185" s="62">
        <v>18105000904</v>
      </c>
      <c r="C1185" s="63">
        <v>4905843</v>
      </c>
      <c r="D1185" s="61">
        <v>0</v>
      </c>
      <c r="E1185" s="64" t="s">
        <v>978</v>
      </c>
      <c r="F1185" s="64" t="str">
        <f t="shared" si="18"/>
        <v>Census Tract 9.04 Monroe County</v>
      </c>
      <c r="G1185" s="61" t="s">
        <v>155</v>
      </c>
      <c r="H1185" s="61" t="s">
        <v>159</v>
      </c>
      <c r="I1185" s="61">
        <v>2329</v>
      </c>
      <c r="J1185" s="61">
        <v>196</v>
      </c>
      <c r="K1185" s="64">
        <v>9.6999999999999993</v>
      </c>
      <c r="L1185" s="61">
        <v>8170396.0859375</v>
      </c>
      <c r="M1185" s="61">
        <v>12710.5217321413</v>
      </c>
    </row>
    <row r="1186" spans="1:13">
      <c r="A1186" s="61">
        <v>44014</v>
      </c>
      <c r="B1186" s="62">
        <v>18023950100</v>
      </c>
      <c r="C1186" s="63">
        <v>296602446</v>
      </c>
      <c r="D1186" s="61">
        <v>35984</v>
      </c>
      <c r="E1186" s="64" t="s">
        <v>979</v>
      </c>
      <c r="F1186" s="64" t="str">
        <f t="shared" si="18"/>
        <v>Census Tract 9501 Clinton County</v>
      </c>
      <c r="G1186" s="61" t="s">
        <v>155</v>
      </c>
      <c r="H1186" s="61" t="s">
        <v>980</v>
      </c>
      <c r="I1186" s="61">
        <v>1093</v>
      </c>
      <c r="J1186" s="61">
        <v>88</v>
      </c>
      <c r="K1186" s="64">
        <v>2.5</v>
      </c>
      <c r="L1186" s="61">
        <v>510205183.62890601</v>
      </c>
      <c r="M1186" s="61">
        <v>120251.49672333901</v>
      </c>
    </row>
    <row r="1187" spans="1:13">
      <c r="A1187" s="61">
        <v>39062</v>
      </c>
      <c r="B1187" s="62">
        <v>18101950100</v>
      </c>
      <c r="C1187" s="63">
        <v>483785731</v>
      </c>
      <c r="D1187" s="61">
        <v>7407856</v>
      </c>
      <c r="E1187" s="64" t="s">
        <v>979</v>
      </c>
      <c r="F1187" s="64" t="str">
        <f t="shared" si="18"/>
        <v>Census Tract 9501 Martin County</v>
      </c>
      <c r="G1187" s="61" t="s">
        <v>155</v>
      </c>
      <c r="H1187" s="61" t="s">
        <v>981</v>
      </c>
      <c r="I1187" s="61">
        <v>1036</v>
      </c>
      <c r="J1187" s="61">
        <v>81</v>
      </c>
      <c r="K1187" s="64">
        <v>0</v>
      </c>
      <c r="L1187" s="61">
        <v>805455881.51171899</v>
      </c>
      <c r="M1187" s="61">
        <v>237233.77381979799</v>
      </c>
    </row>
    <row r="1188" spans="1:13">
      <c r="A1188" s="61">
        <v>44015</v>
      </c>
      <c r="B1188" s="62">
        <v>18023950200</v>
      </c>
      <c r="C1188" s="63">
        <v>303042359</v>
      </c>
      <c r="D1188" s="61">
        <v>288224</v>
      </c>
      <c r="E1188" s="64" t="s">
        <v>982</v>
      </c>
      <c r="F1188" s="64" t="str">
        <f t="shared" si="18"/>
        <v>Census Tract 9502 Clinton County</v>
      </c>
      <c r="G1188" s="61" t="s">
        <v>155</v>
      </c>
      <c r="H1188" s="61" t="s">
        <v>980</v>
      </c>
      <c r="I1188" s="61">
        <v>2126</v>
      </c>
      <c r="J1188" s="61">
        <v>145</v>
      </c>
      <c r="K1188" s="64">
        <v>2.9</v>
      </c>
      <c r="L1188" s="61">
        <v>522883259.5625</v>
      </c>
      <c r="M1188" s="61">
        <v>103889.90754016901</v>
      </c>
    </row>
    <row r="1189" spans="1:13">
      <c r="A1189" s="61">
        <v>39063</v>
      </c>
      <c r="B1189" s="62">
        <v>18101950200</v>
      </c>
      <c r="C1189" s="63">
        <v>32807458</v>
      </c>
      <c r="D1189" s="61">
        <v>380775</v>
      </c>
      <c r="E1189" s="64" t="s">
        <v>982</v>
      </c>
      <c r="F1189" s="64" t="str">
        <f t="shared" si="18"/>
        <v>Census Tract 9502 Martin County</v>
      </c>
      <c r="G1189" s="61" t="s">
        <v>155</v>
      </c>
      <c r="H1189" s="61" t="s">
        <v>981</v>
      </c>
      <c r="I1189" s="61">
        <v>1638</v>
      </c>
      <c r="J1189" s="61">
        <v>107</v>
      </c>
      <c r="K1189" s="64">
        <v>2.9</v>
      </c>
      <c r="L1189" s="61">
        <v>54139989.375</v>
      </c>
      <c r="M1189" s="61">
        <v>40852.115067387298</v>
      </c>
    </row>
    <row r="1190" spans="1:13">
      <c r="A1190" s="61">
        <v>44016</v>
      </c>
      <c r="B1190" s="62">
        <v>18023950300</v>
      </c>
      <c r="C1190" s="63">
        <v>144303997</v>
      </c>
      <c r="D1190" s="61">
        <v>0</v>
      </c>
      <c r="E1190" s="64" t="s">
        <v>983</v>
      </c>
      <c r="F1190" s="64" t="str">
        <f t="shared" si="18"/>
        <v>Census Tract 9503 Clinton County</v>
      </c>
      <c r="G1190" s="61" t="s">
        <v>155</v>
      </c>
      <c r="H1190" s="61" t="s">
        <v>980</v>
      </c>
      <c r="I1190" s="61">
        <v>1915</v>
      </c>
      <c r="J1190" s="61">
        <v>122</v>
      </c>
      <c r="K1190" s="64">
        <v>3.8</v>
      </c>
      <c r="L1190" s="61">
        <v>248898761.70703101</v>
      </c>
      <c r="M1190" s="61">
        <v>65161.193885812703</v>
      </c>
    </row>
    <row r="1191" spans="1:13">
      <c r="A1191" s="61">
        <v>39064</v>
      </c>
      <c r="B1191" s="62">
        <v>18101950300</v>
      </c>
      <c r="C1191" s="63">
        <v>353022523</v>
      </c>
      <c r="D1191" s="61">
        <v>4244614</v>
      </c>
      <c r="E1191" s="64" t="s">
        <v>983</v>
      </c>
      <c r="F1191" s="64" t="str">
        <f t="shared" si="18"/>
        <v>Census Tract 9503 Martin County</v>
      </c>
      <c r="G1191" s="61" t="s">
        <v>155</v>
      </c>
      <c r="H1191" s="61" t="s">
        <v>981</v>
      </c>
      <c r="I1191" s="61">
        <v>1513</v>
      </c>
      <c r="J1191" s="61">
        <v>132</v>
      </c>
      <c r="K1191" s="64">
        <v>4.5999999999999996</v>
      </c>
      <c r="L1191" s="61">
        <v>580539706.49218798</v>
      </c>
      <c r="M1191" s="61">
        <v>309056.776717895</v>
      </c>
    </row>
    <row r="1192" spans="1:13">
      <c r="A1192" s="61">
        <v>44017</v>
      </c>
      <c r="B1192" s="62">
        <v>18023950400</v>
      </c>
      <c r="C1192" s="63">
        <v>290184493</v>
      </c>
      <c r="D1192" s="61">
        <v>136909</v>
      </c>
      <c r="E1192" s="64" t="s">
        <v>984</v>
      </c>
      <c r="F1192" s="64" t="str">
        <f t="shared" si="18"/>
        <v>Census Tract 9504 Clinton County</v>
      </c>
      <c r="G1192" s="61" t="s">
        <v>155</v>
      </c>
      <c r="H1192" s="61" t="s">
        <v>980</v>
      </c>
      <c r="I1192" s="61">
        <v>1495</v>
      </c>
      <c r="J1192" s="61">
        <v>101</v>
      </c>
      <c r="K1192" s="64">
        <v>2.2999999999999998</v>
      </c>
      <c r="L1192" s="61">
        <v>498775943.41015601</v>
      </c>
      <c r="M1192" s="61">
        <v>98284.686323899805</v>
      </c>
    </row>
    <row r="1193" spans="1:13">
      <c r="A1193" s="61">
        <v>39052</v>
      </c>
      <c r="B1193" s="62">
        <v>18093950400</v>
      </c>
      <c r="C1193" s="63">
        <v>207657835</v>
      </c>
      <c r="D1193" s="61">
        <v>286055</v>
      </c>
      <c r="E1193" s="64" t="s">
        <v>984</v>
      </c>
      <c r="F1193" s="64" t="str">
        <f t="shared" si="18"/>
        <v>Census Tract 9504 Lawrence County</v>
      </c>
      <c r="G1193" s="61" t="s">
        <v>155</v>
      </c>
      <c r="H1193" s="61" t="s">
        <v>985</v>
      </c>
      <c r="I1193" s="61">
        <v>1483</v>
      </c>
      <c r="J1193" s="61">
        <v>139</v>
      </c>
      <c r="K1193" s="64">
        <v>1.8</v>
      </c>
      <c r="L1193" s="61">
        <v>343738058.67578101</v>
      </c>
      <c r="M1193" s="61">
        <v>103340.937833435</v>
      </c>
    </row>
    <row r="1194" spans="1:13">
      <c r="A1194" s="61">
        <v>44018</v>
      </c>
      <c r="B1194" s="62">
        <v>18023950500</v>
      </c>
      <c r="C1194" s="63">
        <v>4546612</v>
      </c>
      <c r="D1194" s="61">
        <v>0</v>
      </c>
      <c r="E1194" s="64" t="s">
        <v>986</v>
      </c>
      <c r="F1194" s="64" t="str">
        <f t="shared" si="18"/>
        <v>Census Tract 9505 Clinton County</v>
      </c>
      <c r="G1194" s="61" t="s">
        <v>155</v>
      </c>
      <c r="H1194" s="61" t="s">
        <v>980</v>
      </c>
      <c r="I1194" s="61">
        <v>1558</v>
      </c>
      <c r="J1194" s="61">
        <v>122</v>
      </c>
      <c r="K1194" s="64">
        <v>6.2</v>
      </c>
      <c r="L1194" s="61">
        <v>7822917.06640625</v>
      </c>
      <c r="M1194" s="61">
        <v>16461.5034326473</v>
      </c>
    </row>
    <row r="1195" spans="1:13">
      <c r="A1195" s="61">
        <v>39053</v>
      </c>
      <c r="B1195" s="62">
        <v>18093950500</v>
      </c>
      <c r="C1195" s="63">
        <v>161400143</v>
      </c>
      <c r="D1195" s="61">
        <v>58516</v>
      </c>
      <c r="E1195" s="64" t="s">
        <v>986</v>
      </c>
      <c r="F1195" s="64" t="str">
        <f t="shared" si="18"/>
        <v>Census Tract 9505 Lawrence County</v>
      </c>
      <c r="G1195" s="61" t="s">
        <v>155</v>
      </c>
      <c r="H1195" s="61" t="s">
        <v>985</v>
      </c>
      <c r="I1195" s="61">
        <v>1859</v>
      </c>
      <c r="J1195" s="61">
        <v>192</v>
      </c>
      <c r="K1195" s="64">
        <v>2</v>
      </c>
      <c r="L1195" s="61">
        <v>267260926.66406301</v>
      </c>
      <c r="M1195" s="61">
        <v>75442.746360105099</v>
      </c>
    </row>
    <row r="1196" spans="1:13">
      <c r="A1196" s="61">
        <v>44019</v>
      </c>
      <c r="B1196" s="62">
        <v>18023950600</v>
      </c>
      <c r="C1196" s="63">
        <v>4512841</v>
      </c>
      <c r="D1196" s="61">
        <v>0</v>
      </c>
      <c r="E1196" s="64" t="s">
        <v>987</v>
      </c>
      <c r="F1196" s="64" t="str">
        <f t="shared" si="18"/>
        <v>Census Tract 9506 Clinton County</v>
      </c>
      <c r="G1196" s="61" t="s">
        <v>155</v>
      </c>
      <c r="H1196" s="61" t="s">
        <v>980</v>
      </c>
      <c r="I1196" s="61">
        <v>1275</v>
      </c>
      <c r="J1196" s="61">
        <v>101</v>
      </c>
      <c r="K1196" s="64">
        <v>7.1</v>
      </c>
      <c r="L1196" s="61">
        <v>7765152.6796875</v>
      </c>
      <c r="M1196" s="61">
        <v>13692.8502838035</v>
      </c>
    </row>
    <row r="1197" spans="1:13">
      <c r="A1197" s="61">
        <v>39054</v>
      </c>
      <c r="B1197" s="62">
        <v>18093950600</v>
      </c>
      <c r="C1197" s="63">
        <v>161724024</v>
      </c>
      <c r="D1197" s="61">
        <v>94906</v>
      </c>
      <c r="E1197" s="64" t="s">
        <v>987</v>
      </c>
      <c r="F1197" s="64" t="str">
        <f t="shared" si="18"/>
        <v>Census Tract 9506 Lawrence County</v>
      </c>
      <c r="G1197" s="61" t="s">
        <v>155</v>
      </c>
      <c r="H1197" s="61" t="s">
        <v>985</v>
      </c>
      <c r="I1197" s="61">
        <v>2827</v>
      </c>
      <c r="J1197" s="61">
        <v>212</v>
      </c>
      <c r="K1197" s="64">
        <v>1.5</v>
      </c>
      <c r="L1197" s="61">
        <v>267817401.02343801</v>
      </c>
      <c r="M1197" s="61">
        <v>78311.834008317004</v>
      </c>
    </row>
    <row r="1198" spans="1:13">
      <c r="A1198" s="61">
        <v>44020</v>
      </c>
      <c r="B1198" s="62">
        <v>18023950700</v>
      </c>
      <c r="C1198" s="63">
        <v>3650223</v>
      </c>
      <c r="D1198" s="61">
        <v>0</v>
      </c>
      <c r="E1198" s="64" t="s">
        <v>988</v>
      </c>
      <c r="F1198" s="64" t="str">
        <f t="shared" si="18"/>
        <v>Census Tract 9507 Clinton County</v>
      </c>
      <c r="G1198" s="61" t="s">
        <v>155</v>
      </c>
      <c r="H1198" s="61" t="s">
        <v>980</v>
      </c>
      <c r="I1198" s="61">
        <v>1524</v>
      </c>
      <c r="J1198" s="61">
        <v>117</v>
      </c>
      <c r="K1198" s="64">
        <v>13.8</v>
      </c>
      <c r="L1198" s="61">
        <v>6277290.36328125</v>
      </c>
      <c r="M1198" s="61">
        <v>11529.484756563999</v>
      </c>
    </row>
    <row r="1199" spans="1:13">
      <c r="A1199" s="61">
        <v>39055</v>
      </c>
      <c r="B1199" s="62">
        <v>18093950700</v>
      </c>
      <c r="C1199" s="63">
        <v>340868534</v>
      </c>
      <c r="D1199" s="61">
        <v>3285794</v>
      </c>
      <c r="E1199" s="64" t="s">
        <v>988</v>
      </c>
      <c r="F1199" s="64" t="str">
        <f t="shared" si="18"/>
        <v>Census Tract 9507 Lawrence County</v>
      </c>
      <c r="G1199" s="61" t="s">
        <v>155</v>
      </c>
      <c r="H1199" s="61" t="s">
        <v>985</v>
      </c>
      <c r="I1199" s="61">
        <v>2807</v>
      </c>
      <c r="J1199" s="61">
        <v>235</v>
      </c>
      <c r="K1199" s="64">
        <v>2.7</v>
      </c>
      <c r="L1199" s="61">
        <v>562217496.72265601</v>
      </c>
      <c r="M1199" s="61">
        <v>190699.42691562901</v>
      </c>
    </row>
    <row r="1200" spans="1:13">
      <c r="A1200" s="61">
        <v>44021</v>
      </c>
      <c r="B1200" s="62">
        <v>18023950800</v>
      </c>
      <c r="C1200" s="63">
        <v>2276242</v>
      </c>
      <c r="D1200" s="61">
        <v>0</v>
      </c>
      <c r="E1200" s="64" t="s">
        <v>989</v>
      </c>
      <c r="F1200" s="64" t="str">
        <f t="shared" si="18"/>
        <v>Census Tract 9508 Clinton County</v>
      </c>
      <c r="G1200" s="61" t="s">
        <v>155</v>
      </c>
      <c r="H1200" s="61" t="s">
        <v>980</v>
      </c>
      <c r="I1200" s="61">
        <v>1047</v>
      </c>
      <c r="J1200" s="61">
        <v>121</v>
      </c>
      <c r="K1200" s="64">
        <v>16.399999999999999</v>
      </c>
      <c r="L1200" s="61">
        <v>3914961.09765625</v>
      </c>
      <c r="M1200" s="61">
        <v>10818.510515018201</v>
      </c>
    </row>
    <row r="1201" spans="1:13">
      <c r="A1201" s="61">
        <v>39056</v>
      </c>
      <c r="B1201" s="62">
        <v>18093950800</v>
      </c>
      <c r="C1201" s="63">
        <v>7725194</v>
      </c>
      <c r="D1201" s="61">
        <v>0</v>
      </c>
      <c r="E1201" s="64" t="s">
        <v>989</v>
      </c>
      <c r="F1201" s="64" t="str">
        <f t="shared" si="18"/>
        <v>Census Tract 9508 Lawrence County</v>
      </c>
      <c r="G1201" s="61" t="s">
        <v>155</v>
      </c>
      <c r="H1201" s="61" t="s">
        <v>985</v>
      </c>
      <c r="I1201" s="61">
        <v>1725</v>
      </c>
      <c r="J1201" s="61">
        <v>138</v>
      </c>
      <c r="K1201" s="64">
        <v>13.3</v>
      </c>
      <c r="L1201" s="61">
        <v>12753421.6289063</v>
      </c>
      <c r="M1201" s="61">
        <v>17718.781329834099</v>
      </c>
    </row>
    <row r="1202" spans="1:13">
      <c r="A1202" s="61">
        <v>43999</v>
      </c>
      <c r="B1202" s="62">
        <v>18017950900</v>
      </c>
      <c r="C1202" s="63">
        <v>223761173</v>
      </c>
      <c r="D1202" s="61">
        <v>882755</v>
      </c>
      <c r="E1202" s="64" t="s">
        <v>990</v>
      </c>
      <c r="F1202" s="64" t="str">
        <f t="shared" si="18"/>
        <v>Census Tract 9509 Cass County</v>
      </c>
      <c r="G1202" s="61" t="s">
        <v>155</v>
      </c>
      <c r="H1202" s="61" t="s">
        <v>991</v>
      </c>
      <c r="I1202" s="61">
        <v>1950</v>
      </c>
      <c r="J1202" s="61">
        <v>177</v>
      </c>
      <c r="K1202" s="64">
        <v>3.7</v>
      </c>
      <c r="L1202" s="61">
        <v>392933919.18359399</v>
      </c>
      <c r="M1202" s="61">
        <v>87304.698413507693</v>
      </c>
    </row>
    <row r="1203" spans="1:13">
      <c r="A1203" s="61">
        <v>39057</v>
      </c>
      <c r="B1203" s="62">
        <v>18093950900</v>
      </c>
      <c r="C1203" s="63">
        <v>3199928</v>
      </c>
      <c r="D1203" s="61">
        <v>0</v>
      </c>
      <c r="E1203" s="64" t="s">
        <v>990</v>
      </c>
      <c r="F1203" s="64" t="str">
        <f t="shared" si="18"/>
        <v>Census Tract 9509 Lawrence County</v>
      </c>
      <c r="G1203" s="61" t="s">
        <v>155</v>
      </c>
      <c r="H1203" s="61" t="s">
        <v>985</v>
      </c>
      <c r="I1203" s="61">
        <v>1218</v>
      </c>
      <c r="J1203" s="61">
        <v>149</v>
      </c>
      <c r="K1203" s="64">
        <v>8.5</v>
      </c>
      <c r="L1203" s="61">
        <v>5285821.578125</v>
      </c>
      <c r="M1203" s="61">
        <v>12546.0725650727</v>
      </c>
    </row>
    <row r="1204" spans="1:13">
      <c r="A1204" s="61">
        <v>44000</v>
      </c>
      <c r="B1204" s="62">
        <v>18017951000</v>
      </c>
      <c r="C1204" s="63">
        <v>144342097</v>
      </c>
      <c r="D1204" s="61">
        <v>394505</v>
      </c>
      <c r="E1204" s="64" t="s">
        <v>992</v>
      </c>
      <c r="F1204" s="64" t="str">
        <f t="shared" si="18"/>
        <v>Census Tract 9510 Cass County</v>
      </c>
      <c r="G1204" s="61" t="s">
        <v>155</v>
      </c>
      <c r="H1204" s="61" t="s">
        <v>991</v>
      </c>
      <c r="I1204" s="61">
        <v>890</v>
      </c>
      <c r="J1204" s="61">
        <v>67</v>
      </c>
      <c r="K1204" s="64">
        <v>1.2</v>
      </c>
      <c r="L1204" s="61">
        <v>253121429.52734399</v>
      </c>
      <c r="M1204" s="61">
        <v>83946.182899417807</v>
      </c>
    </row>
    <row r="1205" spans="1:13">
      <c r="A1205" s="61">
        <v>39058</v>
      </c>
      <c r="B1205" s="62">
        <v>18093951000</v>
      </c>
      <c r="C1205" s="63">
        <v>19563832</v>
      </c>
      <c r="D1205" s="61">
        <v>0</v>
      </c>
      <c r="E1205" s="64" t="s">
        <v>992</v>
      </c>
      <c r="F1205" s="64" t="str">
        <f t="shared" si="18"/>
        <v>Census Tract 9510 Lawrence County</v>
      </c>
      <c r="G1205" s="61" t="s">
        <v>155</v>
      </c>
      <c r="H1205" s="61" t="s">
        <v>985</v>
      </c>
      <c r="I1205" s="61">
        <v>1484</v>
      </c>
      <c r="J1205" s="61">
        <v>124</v>
      </c>
      <c r="K1205" s="64">
        <v>4.9000000000000004</v>
      </c>
      <c r="L1205" s="61">
        <v>32312620.980468798</v>
      </c>
      <c r="M1205" s="61">
        <v>49612.209075225503</v>
      </c>
    </row>
    <row r="1206" spans="1:13">
      <c r="A1206" s="61">
        <v>44634</v>
      </c>
      <c r="B1206" s="61">
        <v>18171951000</v>
      </c>
      <c r="C1206" s="61">
        <v>393599904</v>
      </c>
      <c r="D1206" s="61">
        <v>2292176</v>
      </c>
      <c r="E1206" s="64" t="s">
        <v>992</v>
      </c>
      <c r="F1206" s="64" t="str">
        <f t="shared" si="18"/>
        <v>Census Tract 9510 Warren County</v>
      </c>
      <c r="G1206" s="61" t="s">
        <v>155</v>
      </c>
      <c r="H1206" s="61" t="s">
        <v>993</v>
      </c>
      <c r="I1206" s="61">
        <v>1915</v>
      </c>
      <c r="J1206" s="61">
        <v>102</v>
      </c>
      <c r="K1206" s="64">
        <v>2.2999999999999998</v>
      </c>
      <c r="L1206" s="61">
        <v>683346147.27343798</v>
      </c>
      <c r="M1206" s="61">
        <v>110151.73087799401</v>
      </c>
    </row>
    <row r="1207" spans="1:13">
      <c r="A1207" s="61">
        <v>44001</v>
      </c>
      <c r="B1207" s="62">
        <v>18017951100</v>
      </c>
      <c r="C1207" s="63">
        <v>193182600</v>
      </c>
      <c r="D1207" s="61">
        <v>1221727</v>
      </c>
      <c r="E1207" s="64" t="s">
        <v>994</v>
      </c>
      <c r="F1207" s="64" t="str">
        <f t="shared" si="18"/>
        <v>Census Tract 9511 Cass County</v>
      </c>
      <c r="G1207" s="61" t="s">
        <v>155</v>
      </c>
      <c r="H1207" s="61" t="s">
        <v>991</v>
      </c>
      <c r="I1207" s="61">
        <v>1161</v>
      </c>
      <c r="J1207" s="61">
        <v>77</v>
      </c>
      <c r="K1207" s="64">
        <v>6.6</v>
      </c>
      <c r="L1207" s="61">
        <v>339788670.421875</v>
      </c>
      <c r="M1207" s="61">
        <v>88294.7923329193</v>
      </c>
    </row>
    <row r="1208" spans="1:13">
      <c r="A1208" s="61">
        <v>39059</v>
      </c>
      <c r="B1208" s="62">
        <v>18093951100</v>
      </c>
      <c r="C1208" s="63">
        <v>5446726</v>
      </c>
      <c r="D1208" s="61">
        <v>0</v>
      </c>
      <c r="E1208" s="64" t="s">
        <v>994</v>
      </c>
      <c r="F1208" s="64" t="str">
        <f t="shared" si="18"/>
        <v>Census Tract 9511 Lawrence County</v>
      </c>
      <c r="G1208" s="61" t="s">
        <v>155</v>
      </c>
      <c r="H1208" s="61" t="s">
        <v>985</v>
      </c>
      <c r="I1208" s="61">
        <v>1215</v>
      </c>
      <c r="J1208" s="61">
        <v>114</v>
      </c>
      <c r="K1208" s="64">
        <v>6.8</v>
      </c>
      <c r="L1208" s="61">
        <v>8993098.015625</v>
      </c>
      <c r="M1208" s="61">
        <v>18634.804589478299</v>
      </c>
    </row>
    <row r="1209" spans="1:13">
      <c r="A1209" s="61">
        <v>44635</v>
      </c>
      <c r="B1209" s="61">
        <v>18171951100</v>
      </c>
      <c r="C1209" s="61">
        <v>550944041</v>
      </c>
      <c r="D1209" s="61">
        <v>2150567</v>
      </c>
      <c r="E1209" s="64" t="s">
        <v>994</v>
      </c>
      <c r="F1209" s="64" t="str">
        <f t="shared" si="18"/>
        <v>Census Tract 9511 Warren County</v>
      </c>
      <c r="G1209" s="61" t="s">
        <v>155</v>
      </c>
      <c r="H1209" s="61" t="s">
        <v>993</v>
      </c>
      <c r="I1209" s="61">
        <v>1442</v>
      </c>
      <c r="J1209" s="61">
        <v>81</v>
      </c>
      <c r="K1209" s="64">
        <v>2.6</v>
      </c>
      <c r="L1209" s="61">
        <v>952229836.78125</v>
      </c>
      <c r="M1209" s="61">
        <v>150901.697758336</v>
      </c>
    </row>
    <row r="1210" spans="1:13">
      <c r="A1210" s="61">
        <v>44002</v>
      </c>
      <c r="B1210" s="62">
        <v>18017951200</v>
      </c>
      <c r="C1210" s="63">
        <v>5585010</v>
      </c>
      <c r="D1210" s="61">
        <v>39460</v>
      </c>
      <c r="E1210" s="64" t="s">
        <v>995</v>
      </c>
      <c r="F1210" s="64" t="str">
        <f t="shared" si="18"/>
        <v>Census Tract 9512 Cass County</v>
      </c>
      <c r="G1210" s="61" t="s">
        <v>155</v>
      </c>
      <c r="H1210" s="61" t="s">
        <v>991</v>
      </c>
      <c r="I1210" s="61">
        <v>790</v>
      </c>
      <c r="J1210" s="61">
        <v>72</v>
      </c>
      <c r="K1210" s="64">
        <v>6.5</v>
      </c>
      <c r="L1210" s="61">
        <v>9815417.921875</v>
      </c>
      <c r="M1210" s="61">
        <v>17316.059430711499</v>
      </c>
    </row>
    <row r="1211" spans="1:13">
      <c r="A1211" s="61">
        <v>39060</v>
      </c>
      <c r="B1211" s="62">
        <v>18093951200</v>
      </c>
      <c r="C1211" s="63">
        <v>250347089</v>
      </c>
      <c r="D1211" s="61">
        <v>3397628</v>
      </c>
      <c r="E1211" s="64" t="s">
        <v>995</v>
      </c>
      <c r="F1211" s="64" t="str">
        <f t="shared" si="18"/>
        <v>Census Tract 9512 Lawrence County</v>
      </c>
      <c r="G1211" s="61" t="s">
        <v>155</v>
      </c>
      <c r="H1211" s="61" t="s">
        <v>985</v>
      </c>
      <c r="I1211" s="61">
        <v>2723</v>
      </c>
      <c r="J1211" s="61">
        <v>232</v>
      </c>
      <c r="K1211" s="64">
        <v>2.2000000000000002</v>
      </c>
      <c r="L1211" s="61">
        <v>412957155.39843798</v>
      </c>
      <c r="M1211" s="61">
        <v>201641.190067235</v>
      </c>
    </row>
    <row r="1212" spans="1:13">
      <c r="A1212" s="61">
        <v>44003</v>
      </c>
      <c r="B1212" s="62">
        <v>18017951300</v>
      </c>
      <c r="C1212" s="63">
        <v>1725857</v>
      </c>
      <c r="D1212" s="61">
        <v>106931</v>
      </c>
      <c r="E1212" s="64" t="s">
        <v>996</v>
      </c>
      <c r="F1212" s="64" t="str">
        <f t="shared" si="18"/>
        <v>Census Tract 9513 Cass County</v>
      </c>
      <c r="G1212" s="61" t="s">
        <v>155</v>
      </c>
      <c r="H1212" s="61" t="s">
        <v>991</v>
      </c>
      <c r="I1212" s="61">
        <v>1034</v>
      </c>
      <c r="J1212" s="61">
        <v>124</v>
      </c>
      <c r="K1212" s="64">
        <v>10.199999999999999</v>
      </c>
      <c r="L1212" s="61">
        <v>3197098.4375</v>
      </c>
      <c r="M1212" s="61">
        <v>7643.8368337304601</v>
      </c>
    </row>
    <row r="1213" spans="1:13">
      <c r="A1213" s="61">
        <v>39061</v>
      </c>
      <c r="B1213" s="62">
        <v>18093951300</v>
      </c>
      <c r="C1213" s="63">
        <v>5433857</v>
      </c>
      <c r="D1213" s="61">
        <v>0</v>
      </c>
      <c r="E1213" s="64" t="s">
        <v>996</v>
      </c>
      <c r="F1213" s="64" t="str">
        <f t="shared" si="18"/>
        <v>Census Tract 9513 Lawrence County</v>
      </c>
      <c r="G1213" s="61" t="s">
        <v>155</v>
      </c>
      <c r="H1213" s="61" t="s">
        <v>985</v>
      </c>
      <c r="I1213" s="61">
        <v>1440</v>
      </c>
      <c r="J1213" s="61">
        <v>195</v>
      </c>
      <c r="K1213" s="64">
        <v>12.4</v>
      </c>
      <c r="L1213" s="61">
        <v>8943344.7578125</v>
      </c>
      <c r="M1213" s="61">
        <v>15679.0184521025</v>
      </c>
    </row>
    <row r="1214" spans="1:13">
      <c r="A1214" s="61">
        <v>39098</v>
      </c>
      <c r="B1214" s="62">
        <v>18117951300</v>
      </c>
      <c r="C1214" s="63">
        <v>108716572</v>
      </c>
      <c r="D1214" s="61">
        <v>633691</v>
      </c>
      <c r="E1214" s="64" t="s">
        <v>996</v>
      </c>
      <c r="F1214" s="64" t="str">
        <f t="shared" si="18"/>
        <v>Census Tract 9513 Orange County</v>
      </c>
      <c r="G1214" s="61" t="s">
        <v>155</v>
      </c>
      <c r="H1214" s="61" t="s">
        <v>997</v>
      </c>
      <c r="I1214" s="61">
        <v>1395</v>
      </c>
      <c r="J1214" s="61">
        <v>145</v>
      </c>
      <c r="K1214" s="64">
        <v>6.6</v>
      </c>
      <c r="L1214" s="61">
        <v>179591804.36328101</v>
      </c>
      <c r="M1214" s="61">
        <v>62183.729407974301</v>
      </c>
    </row>
    <row r="1215" spans="1:13">
      <c r="A1215" s="61">
        <v>44004</v>
      </c>
      <c r="B1215" s="62">
        <v>18017951400</v>
      </c>
      <c r="C1215" s="63">
        <v>3409914</v>
      </c>
      <c r="D1215" s="61">
        <v>365496</v>
      </c>
      <c r="E1215" s="64" t="s">
        <v>998</v>
      </c>
      <c r="F1215" s="64" t="str">
        <f t="shared" si="18"/>
        <v>Census Tract 9514 Cass County</v>
      </c>
      <c r="G1215" s="61" t="s">
        <v>155</v>
      </c>
      <c r="H1215" s="61" t="s">
        <v>991</v>
      </c>
      <c r="I1215" s="61">
        <v>925</v>
      </c>
      <c r="J1215" s="61">
        <v>76</v>
      </c>
      <c r="K1215" s="64">
        <v>10.9</v>
      </c>
      <c r="L1215" s="61">
        <v>6584063.02734375</v>
      </c>
      <c r="M1215" s="61">
        <v>15255.2763366573</v>
      </c>
    </row>
    <row r="1216" spans="1:13">
      <c r="A1216" s="61">
        <v>39099</v>
      </c>
      <c r="B1216" s="62">
        <v>18117951400</v>
      </c>
      <c r="C1216" s="63">
        <v>254133299</v>
      </c>
      <c r="D1216" s="61">
        <v>973982</v>
      </c>
      <c r="E1216" s="64" t="s">
        <v>998</v>
      </c>
      <c r="F1216" s="64" t="str">
        <f t="shared" si="18"/>
        <v>Census Tract 9514 Orange County</v>
      </c>
      <c r="G1216" s="61" t="s">
        <v>155</v>
      </c>
      <c r="H1216" s="61" t="s">
        <v>997</v>
      </c>
      <c r="I1216" s="61">
        <v>1180</v>
      </c>
      <c r="J1216" s="61">
        <v>114</v>
      </c>
      <c r="K1216" s="64">
        <v>3.1</v>
      </c>
      <c r="L1216" s="61">
        <v>417647849.296875</v>
      </c>
      <c r="M1216" s="61">
        <v>196903.60791036801</v>
      </c>
    </row>
    <row r="1217" spans="1:13">
      <c r="A1217" s="61">
        <v>44532</v>
      </c>
      <c r="B1217" s="61">
        <v>18135951400</v>
      </c>
      <c r="C1217" s="61">
        <v>237474476</v>
      </c>
      <c r="D1217" s="61">
        <v>529380</v>
      </c>
      <c r="E1217" s="64" t="s">
        <v>998</v>
      </c>
      <c r="F1217" s="64" t="str">
        <f t="shared" si="18"/>
        <v>Census Tract 9514 Randolph County</v>
      </c>
      <c r="G1217" s="61" t="s">
        <v>155</v>
      </c>
      <c r="H1217" s="61" t="s">
        <v>999</v>
      </c>
      <c r="I1217" s="61">
        <v>992</v>
      </c>
      <c r="J1217" s="61">
        <v>75</v>
      </c>
      <c r="K1217" s="64">
        <v>1.8</v>
      </c>
      <c r="L1217" s="61">
        <v>409006961.72265601</v>
      </c>
      <c r="M1217" s="61">
        <v>95711.819352823397</v>
      </c>
    </row>
    <row r="1218" spans="1:13">
      <c r="A1218" s="61">
        <v>44005</v>
      </c>
      <c r="B1218" s="62">
        <v>18017951500</v>
      </c>
      <c r="C1218" s="63">
        <v>1997770</v>
      </c>
      <c r="D1218" s="61">
        <v>102594</v>
      </c>
      <c r="E1218" s="64" t="s">
        <v>1000</v>
      </c>
      <c r="F1218" s="64" t="str">
        <f t="shared" ref="F1218:F1281" si="19">E1218&amp;" "&amp;H1218</f>
        <v>Census Tract 9515 Cass County</v>
      </c>
      <c r="G1218" s="61" t="s">
        <v>155</v>
      </c>
      <c r="H1218" s="61" t="s">
        <v>991</v>
      </c>
      <c r="I1218" s="61">
        <v>1510</v>
      </c>
      <c r="J1218" s="61">
        <v>137</v>
      </c>
      <c r="K1218" s="64">
        <v>9.6</v>
      </c>
      <c r="L1218" s="61">
        <v>3664014.94921875</v>
      </c>
      <c r="M1218" s="61">
        <v>10086.862232580101</v>
      </c>
    </row>
    <row r="1219" spans="1:13">
      <c r="A1219" s="61">
        <v>39100</v>
      </c>
      <c r="B1219" s="62">
        <v>18117951500</v>
      </c>
      <c r="C1219" s="63">
        <v>39265180</v>
      </c>
      <c r="D1219" s="61">
        <v>79565</v>
      </c>
      <c r="E1219" s="64" t="s">
        <v>1000</v>
      </c>
      <c r="F1219" s="64" t="str">
        <f t="shared" si="19"/>
        <v>Census Tract 9515 Orange County</v>
      </c>
      <c r="G1219" s="61" t="s">
        <v>155</v>
      </c>
      <c r="H1219" s="61" t="s">
        <v>997</v>
      </c>
      <c r="I1219" s="61">
        <v>1393</v>
      </c>
      <c r="J1219" s="61">
        <v>129</v>
      </c>
      <c r="K1219" s="64">
        <v>10.8</v>
      </c>
      <c r="L1219" s="61">
        <v>64373874.5</v>
      </c>
      <c r="M1219" s="61">
        <v>46744.995239206502</v>
      </c>
    </row>
    <row r="1220" spans="1:13">
      <c r="A1220" s="61">
        <v>44533</v>
      </c>
      <c r="B1220" s="61">
        <v>18135951500</v>
      </c>
      <c r="C1220" s="61">
        <v>217487920</v>
      </c>
      <c r="D1220" s="61">
        <v>581170</v>
      </c>
      <c r="E1220" s="64" t="s">
        <v>1000</v>
      </c>
      <c r="F1220" s="64" t="str">
        <f t="shared" si="19"/>
        <v>Census Tract 9515 Randolph County</v>
      </c>
      <c r="G1220" s="61" t="s">
        <v>155</v>
      </c>
      <c r="H1220" s="61" t="s">
        <v>999</v>
      </c>
      <c r="I1220" s="61">
        <v>1147</v>
      </c>
      <c r="J1220" s="61">
        <v>77</v>
      </c>
      <c r="K1220" s="64">
        <v>1.7</v>
      </c>
      <c r="L1220" s="61">
        <v>374774942.74218798</v>
      </c>
      <c r="M1220" s="61">
        <v>89500.761653224195</v>
      </c>
    </row>
    <row r="1221" spans="1:13">
      <c r="A1221" s="61">
        <v>44006</v>
      </c>
      <c r="B1221" s="62">
        <v>18017951600</v>
      </c>
      <c r="C1221" s="63">
        <v>8198366</v>
      </c>
      <c r="D1221" s="61">
        <v>239093</v>
      </c>
      <c r="E1221" s="64" t="s">
        <v>1001</v>
      </c>
      <c r="F1221" s="64" t="str">
        <f t="shared" si="19"/>
        <v>Census Tract 9516 Cass County</v>
      </c>
      <c r="G1221" s="61" t="s">
        <v>155</v>
      </c>
      <c r="H1221" s="61" t="s">
        <v>991</v>
      </c>
      <c r="I1221" s="61">
        <v>2448</v>
      </c>
      <c r="J1221" s="61">
        <v>169</v>
      </c>
      <c r="K1221" s="64">
        <v>12.1</v>
      </c>
      <c r="L1221" s="61">
        <v>14717955.1953125</v>
      </c>
      <c r="M1221" s="61">
        <v>16486.9667500213</v>
      </c>
    </row>
    <row r="1222" spans="1:13">
      <c r="A1222" s="61">
        <v>39101</v>
      </c>
      <c r="B1222" s="62">
        <v>18117951600</v>
      </c>
      <c r="C1222" s="63">
        <v>311820239</v>
      </c>
      <c r="D1222" s="61">
        <v>22948809</v>
      </c>
      <c r="E1222" s="64" t="s">
        <v>1001</v>
      </c>
      <c r="F1222" s="64" t="str">
        <f t="shared" si="19"/>
        <v>Census Tract 9516 Orange County</v>
      </c>
      <c r="G1222" s="61" t="s">
        <v>155</v>
      </c>
      <c r="H1222" s="61" t="s">
        <v>997</v>
      </c>
      <c r="I1222" s="61">
        <v>1435</v>
      </c>
      <c r="J1222" s="61">
        <v>127</v>
      </c>
      <c r="K1222" s="64">
        <v>4.3</v>
      </c>
      <c r="L1222" s="61">
        <v>546982289.1875</v>
      </c>
      <c r="M1222" s="61">
        <v>111279.943497453</v>
      </c>
    </row>
    <row r="1223" spans="1:13">
      <c r="A1223" s="61">
        <v>44534</v>
      </c>
      <c r="B1223" s="61">
        <v>18135951600</v>
      </c>
      <c r="C1223" s="61">
        <v>14323253</v>
      </c>
      <c r="D1223" s="61">
        <v>80881</v>
      </c>
      <c r="E1223" s="64" t="s">
        <v>1001</v>
      </c>
      <c r="F1223" s="64" t="str">
        <f t="shared" si="19"/>
        <v>Census Tract 9516 Randolph County</v>
      </c>
      <c r="G1223" s="61" t="s">
        <v>155</v>
      </c>
      <c r="H1223" s="61" t="s">
        <v>999</v>
      </c>
      <c r="I1223" s="61">
        <v>1593</v>
      </c>
      <c r="J1223" s="61">
        <v>145</v>
      </c>
      <c r="K1223" s="64">
        <v>4.3</v>
      </c>
      <c r="L1223" s="61">
        <v>24720065.3046875</v>
      </c>
      <c r="M1223" s="61">
        <v>22256.078584661002</v>
      </c>
    </row>
    <row r="1224" spans="1:13">
      <c r="A1224" s="61">
        <v>44007</v>
      </c>
      <c r="B1224" s="62">
        <v>18017951700</v>
      </c>
      <c r="C1224" s="63">
        <v>126626948</v>
      </c>
      <c r="D1224" s="61">
        <v>2490532</v>
      </c>
      <c r="E1224" s="64" t="s">
        <v>1002</v>
      </c>
      <c r="F1224" s="64" t="str">
        <f t="shared" si="19"/>
        <v>Census Tract 9517 Cass County</v>
      </c>
      <c r="G1224" s="61" t="s">
        <v>155</v>
      </c>
      <c r="H1224" s="61" t="s">
        <v>991</v>
      </c>
      <c r="I1224" s="61">
        <v>1144</v>
      </c>
      <c r="J1224" s="61">
        <v>82</v>
      </c>
      <c r="K1224" s="64">
        <v>4.4000000000000004</v>
      </c>
      <c r="L1224" s="61">
        <v>225158037.18359399</v>
      </c>
      <c r="M1224" s="61">
        <v>88320.054023266202</v>
      </c>
    </row>
    <row r="1225" spans="1:13">
      <c r="A1225" s="61">
        <v>39102</v>
      </c>
      <c r="B1225" s="62">
        <v>18117951700</v>
      </c>
      <c r="C1225" s="63">
        <v>13279223</v>
      </c>
      <c r="D1225" s="61">
        <v>33188</v>
      </c>
      <c r="E1225" s="64" t="s">
        <v>1002</v>
      </c>
      <c r="F1225" s="64" t="str">
        <f t="shared" si="19"/>
        <v>Census Tract 9517 Orange County</v>
      </c>
      <c r="G1225" s="61" t="s">
        <v>155</v>
      </c>
      <c r="H1225" s="61" t="s">
        <v>997</v>
      </c>
      <c r="I1225" s="61">
        <v>1175</v>
      </c>
      <c r="J1225" s="61">
        <v>121</v>
      </c>
      <c r="K1225" s="64">
        <v>9.3000000000000007</v>
      </c>
      <c r="L1225" s="61">
        <v>21793932.839843798</v>
      </c>
      <c r="M1225" s="61">
        <v>25073.2465221608</v>
      </c>
    </row>
    <row r="1226" spans="1:13">
      <c r="A1226" s="61">
        <v>44535</v>
      </c>
      <c r="B1226" s="61">
        <v>18135951700</v>
      </c>
      <c r="C1226" s="61">
        <v>20708310</v>
      </c>
      <c r="D1226" s="61">
        <v>154653</v>
      </c>
      <c r="E1226" s="64" t="s">
        <v>1002</v>
      </c>
      <c r="F1226" s="64" t="str">
        <f t="shared" si="19"/>
        <v>Census Tract 9517 Randolph County</v>
      </c>
      <c r="G1226" s="61" t="s">
        <v>155</v>
      </c>
      <c r="H1226" s="61" t="s">
        <v>999</v>
      </c>
      <c r="I1226" s="61">
        <v>1396</v>
      </c>
      <c r="J1226" s="61">
        <v>104</v>
      </c>
      <c r="K1226" s="64">
        <v>5.9</v>
      </c>
      <c r="L1226" s="61">
        <v>35761684.5546875</v>
      </c>
      <c r="M1226" s="61">
        <v>38783.012039497102</v>
      </c>
    </row>
    <row r="1227" spans="1:13">
      <c r="A1227" s="61">
        <v>44008</v>
      </c>
      <c r="B1227" s="62">
        <v>18017951800</v>
      </c>
      <c r="C1227" s="63">
        <v>187341767</v>
      </c>
      <c r="D1227" s="61">
        <v>1078086</v>
      </c>
      <c r="E1227" s="64" t="s">
        <v>1003</v>
      </c>
      <c r="F1227" s="64" t="str">
        <f t="shared" si="19"/>
        <v>Census Tract 9518 Cass County</v>
      </c>
      <c r="G1227" s="61" t="s">
        <v>155</v>
      </c>
      <c r="H1227" s="61" t="s">
        <v>991</v>
      </c>
      <c r="I1227" s="61">
        <v>1325</v>
      </c>
      <c r="J1227" s="61">
        <v>111</v>
      </c>
      <c r="K1227" s="64">
        <v>3.9</v>
      </c>
      <c r="L1227" s="61">
        <v>328127803.65234399</v>
      </c>
      <c r="M1227" s="61">
        <v>110237.42137205201</v>
      </c>
    </row>
    <row r="1228" spans="1:13">
      <c r="A1228" s="61">
        <v>39103</v>
      </c>
      <c r="B1228" s="62">
        <v>18117951800</v>
      </c>
      <c r="C1228" s="63">
        <v>304579978</v>
      </c>
      <c r="D1228" s="61">
        <v>748505</v>
      </c>
      <c r="E1228" s="64" t="s">
        <v>1003</v>
      </c>
      <c r="F1228" s="64" t="str">
        <f t="shared" si="19"/>
        <v>Census Tract 9518 Orange County</v>
      </c>
      <c r="G1228" s="61" t="s">
        <v>155</v>
      </c>
      <c r="H1228" s="61" t="s">
        <v>997</v>
      </c>
      <c r="I1228" s="61">
        <v>1320</v>
      </c>
      <c r="J1228" s="61">
        <v>119</v>
      </c>
      <c r="K1228" s="64">
        <v>7.9</v>
      </c>
      <c r="L1228" s="61">
        <v>499389584.984375</v>
      </c>
      <c r="M1228" s="61">
        <v>103346.69027063</v>
      </c>
    </row>
    <row r="1229" spans="1:13">
      <c r="A1229" s="61">
        <v>44536</v>
      </c>
      <c r="B1229" s="61">
        <v>18135951800</v>
      </c>
      <c r="C1229" s="61">
        <v>26992974</v>
      </c>
      <c r="D1229" s="61">
        <v>55716</v>
      </c>
      <c r="E1229" s="64" t="s">
        <v>1003</v>
      </c>
      <c r="F1229" s="64" t="str">
        <f t="shared" si="19"/>
        <v>Census Tract 9518 Randolph County</v>
      </c>
      <c r="G1229" s="61" t="s">
        <v>155</v>
      </c>
      <c r="H1229" s="61" t="s">
        <v>999</v>
      </c>
      <c r="I1229" s="61">
        <v>915</v>
      </c>
      <c r="J1229" s="61">
        <v>87</v>
      </c>
      <c r="K1229" s="64">
        <v>5.0999999999999996</v>
      </c>
      <c r="L1229" s="61">
        <v>46358768.566406302</v>
      </c>
      <c r="M1229" s="61">
        <v>34720.047092311499</v>
      </c>
    </row>
    <row r="1230" spans="1:13">
      <c r="A1230" s="61">
        <v>44009</v>
      </c>
      <c r="B1230" s="62">
        <v>18017951900</v>
      </c>
      <c r="C1230" s="63">
        <v>171305315</v>
      </c>
      <c r="D1230" s="61">
        <v>52435</v>
      </c>
      <c r="E1230" s="64" t="s">
        <v>1004</v>
      </c>
      <c r="F1230" s="64" t="str">
        <f t="shared" si="19"/>
        <v>Census Tract 9519 Cass County</v>
      </c>
      <c r="G1230" s="61" t="s">
        <v>155</v>
      </c>
      <c r="H1230" s="61" t="s">
        <v>991</v>
      </c>
      <c r="I1230" s="61">
        <v>1511</v>
      </c>
      <c r="J1230" s="61">
        <v>104</v>
      </c>
      <c r="K1230" s="64">
        <v>3.6</v>
      </c>
      <c r="L1230" s="61">
        <v>297599748.13281298</v>
      </c>
      <c r="M1230" s="61">
        <v>72028.568030586393</v>
      </c>
    </row>
    <row r="1231" spans="1:13">
      <c r="A1231" s="61">
        <v>38946</v>
      </c>
      <c r="B1231" s="62">
        <v>18025951900</v>
      </c>
      <c r="C1231" s="63">
        <v>145766260</v>
      </c>
      <c r="D1231" s="61">
        <v>106</v>
      </c>
      <c r="E1231" s="64" t="s">
        <v>1004</v>
      </c>
      <c r="F1231" s="64" t="str">
        <f t="shared" si="19"/>
        <v>Census Tract 9519 Crawford County</v>
      </c>
      <c r="G1231" s="61" t="s">
        <v>155</v>
      </c>
      <c r="H1231" s="61" t="s">
        <v>1005</v>
      </c>
      <c r="I1231" s="61">
        <v>1337</v>
      </c>
      <c r="J1231" s="61">
        <v>120</v>
      </c>
      <c r="K1231" s="64">
        <v>3.2</v>
      </c>
      <c r="L1231" s="61">
        <v>237373403.46093801</v>
      </c>
      <c r="M1231" s="61">
        <v>115261.696412355</v>
      </c>
    </row>
    <row r="1232" spans="1:13">
      <c r="A1232" s="61">
        <v>44537</v>
      </c>
      <c r="B1232" s="61">
        <v>18135951900</v>
      </c>
      <c r="C1232" s="61">
        <v>130192163</v>
      </c>
      <c r="D1232" s="61">
        <v>304558</v>
      </c>
      <c r="E1232" s="64" t="s">
        <v>1004</v>
      </c>
      <c r="F1232" s="64" t="str">
        <f t="shared" si="19"/>
        <v>Census Tract 9519 Randolph County</v>
      </c>
      <c r="G1232" s="61" t="s">
        <v>155</v>
      </c>
      <c r="H1232" s="61" t="s">
        <v>999</v>
      </c>
      <c r="I1232" s="61">
        <v>1754</v>
      </c>
      <c r="J1232" s="61">
        <v>127</v>
      </c>
      <c r="K1232" s="64">
        <v>3.5</v>
      </c>
      <c r="L1232" s="61">
        <v>223697196.00390601</v>
      </c>
      <c r="M1232" s="61">
        <v>68468.909374635798</v>
      </c>
    </row>
    <row r="1233" spans="1:13">
      <c r="A1233" s="61">
        <v>38947</v>
      </c>
      <c r="B1233" s="62">
        <v>18025952000</v>
      </c>
      <c r="C1233" s="63">
        <v>341721235</v>
      </c>
      <c r="D1233" s="61">
        <v>5419618</v>
      </c>
      <c r="E1233" s="64" t="s">
        <v>1006</v>
      </c>
      <c r="F1233" s="64" t="str">
        <f t="shared" si="19"/>
        <v>Census Tract 9520 Crawford County</v>
      </c>
      <c r="G1233" s="61" t="s">
        <v>155</v>
      </c>
      <c r="H1233" s="61" t="s">
        <v>1005</v>
      </c>
      <c r="I1233" s="61">
        <v>1556</v>
      </c>
      <c r="J1233" s="61">
        <v>148</v>
      </c>
      <c r="K1233" s="64">
        <v>5.3</v>
      </c>
      <c r="L1233" s="61">
        <v>565053951.46875</v>
      </c>
      <c r="M1233" s="61">
        <v>109395.077792244</v>
      </c>
    </row>
    <row r="1234" spans="1:13">
      <c r="A1234" s="61">
        <v>44488</v>
      </c>
      <c r="B1234" s="61">
        <v>18103952000</v>
      </c>
      <c r="C1234" s="63">
        <v>360993391</v>
      </c>
      <c r="D1234" s="61">
        <v>2705141</v>
      </c>
      <c r="E1234" s="64" t="s">
        <v>1006</v>
      </c>
      <c r="F1234" s="64" t="str">
        <f t="shared" si="19"/>
        <v>Census Tract 9520 Miami County</v>
      </c>
      <c r="G1234" s="61" t="s">
        <v>155</v>
      </c>
      <c r="H1234" s="61" t="s">
        <v>1007</v>
      </c>
      <c r="I1234" s="61">
        <v>1721</v>
      </c>
      <c r="J1234" s="61">
        <v>129</v>
      </c>
      <c r="K1234" s="64">
        <v>3.2</v>
      </c>
      <c r="L1234" s="61">
        <v>637422909.21875</v>
      </c>
      <c r="M1234" s="61">
        <v>101097.964262354</v>
      </c>
    </row>
    <row r="1235" spans="1:13">
      <c r="A1235" s="61">
        <v>44538</v>
      </c>
      <c r="B1235" s="61">
        <v>18135952000</v>
      </c>
      <c r="C1235" s="61">
        <v>231729006</v>
      </c>
      <c r="D1235" s="61">
        <v>241989</v>
      </c>
      <c r="E1235" s="64" t="s">
        <v>1006</v>
      </c>
      <c r="F1235" s="64" t="str">
        <f t="shared" si="19"/>
        <v>Census Tract 9520 Randolph County</v>
      </c>
      <c r="G1235" s="61" t="s">
        <v>155</v>
      </c>
      <c r="H1235" s="61" t="s">
        <v>999</v>
      </c>
      <c r="I1235" s="61">
        <v>1309</v>
      </c>
      <c r="J1235" s="61">
        <v>83</v>
      </c>
      <c r="K1235" s="64">
        <v>1.4</v>
      </c>
      <c r="L1235" s="61">
        <v>396782292.24609399</v>
      </c>
      <c r="M1235" s="61">
        <v>87674.726819566597</v>
      </c>
    </row>
    <row r="1236" spans="1:13">
      <c r="A1236" s="61">
        <v>38948</v>
      </c>
      <c r="B1236" s="62">
        <v>18025952100</v>
      </c>
      <c r="C1236" s="63">
        <v>304047297</v>
      </c>
      <c r="D1236" s="61">
        <v>2622027</v>
      </c>
      <c r="E1236" s="64" t="s">
        <v>1008</v>
      </c>
      <c r="F1236" s="64" t="str">
        <f t="shared" si="19"/>
        <v>Census Tract 9521 Crawford County</v>
      </c>
      <c r="G1236" s="61" t="s">
        <v>155</v>
      </c>
      <c r="H1236" s="61" t="s">
        <v>1005</v>
      </c>
      <c r="I1236" s="61">
        <v>942</v>
      </c>
      <c r="J1236" s="61">
        <v>92</v>
      </c>
      <c r="K1236" s="64">
        <v>3.9</v>
      </c>
      <c r="L1236" s="61">
        <v>493442356.55859399</v>
      </c>
      <c r="M1236" s="61">
        <v>168852.05233692299</v>
      </c>
    </row>
    <row r="1237" spans="1:13">
      <c r="A1237" s="61">
        <v>44489</v>
      </c>
      <c r="B1237" s="61">
        <v>18103952100</v>
      </c>
      <c r="C1237" s="63">
        <v>140211464</v>
      </c>
      <c r="D1237" s="61">
        <v>2104923</v>
      </c>
      <c r="E1237" s="64" t="s">
        <v>1008</v>
      </c>
      <c r="F1237" s="64" t="str">
        <f t="shared" si="19"/>
        <v>Census Tract 9521 Miami County</v>
      </c>
      <c r="G1237" s="61" t="s">
        <v>155</v>
      </c>
      <c r="H1237" s="61" t="s">
        <v>1007</v>
      </c>
      <c r="I1237" s="61">
        <v>1852</v>
      </c>
      <c r="J1237" s="61">
        <v>122</v>
      </c>
      <c r="K1237" s="64">
        <v>3.2</v>
      </c>
      <c r="L1237" s="61">
        <v>248524443.29296899</v>
      </c>
      <c r="M1237" s="61">
        <v>91184.919615373001</v>
      </c>
    </row>
    <row r="1238" spans="1:13">
      <c r="A1238" s="61">
        <v>44539</v>
      </c>
      <c r="B1238" s="61">
        <v>18135952100</v>
      </c>
      <c r="C1238" s="61">
        <v>292748672</v>
      </c>
      <c r="D1238" s="61">
        <v>471941</v>
      </c>
      <c r="E1238" s="64" t="s">
        <v>1008</v>
      </c>
      <c r="F1238" s="64" t="str">
        <f t="shared" si="19"/>
        <v>Census Tract 9521 Randolph County</v>
      </c>
      <c r="G1238" s="61" t="s">
        <v>155</v>
      </c>
      <c r="H1238" s="61" t="s">
        <v>999</v>
      </c>
      <c r="I1238" s="61">
        <v>1123</v>
      </c>
      <c r="J1238" s="61">
        <v>84</v>
      </c>
      <c r="K1238" s="64">
        <v>3.7</v>
      </c>
      <c r="L1238" s="61">
        <v>501218090.10156298</v>
      </c>
      <c r="M1238" s="61">
        <v>94994.616917341496</v>
      </c>
    </row>
    <row r="1239" spans="1:13">
      <c r="A1239" s="61">
        <v>44490</v>
      </c>
      <c r="B1239" s="61">
        <v>18103952200</v>
      </c>
      <c r="C1239" s="63">
        <v>5527495</v>
      </c>
      <c r="D1239" s="61">
        <v>0</v>
      </c>
      <c r="E1239" s="64" t="s">
        <v>1009</v>
      </c>
      <c r="F1239" s="64" t="str">
        <f t="shared" si="19"/>
        <v>Census Tract 9522 Miami County</v>
      </c>
      <c r="G1239" s="61" t="s">
        <v>155</v>
      </c>
      <c r="H1239" s="61" t="s">
        <v>1007</v>
      </c>
      <c r="I1239" s="61">
        <v>1151</v>
      </c>
      <c r="J1239" s="61">
        <v>104</v>
      </c>
      <c r="K1239" s="64">
        <v>8.1999999999999993</v>
      </c>
      <c r="L1239" s="61">
        <v>9644858.76953125</v>
      </c>
      <c r="M1239" s="61">
        <v>19631.355238062799</v>
      </c>
    </row>
    <row r="1240" spans="1:13">
      <c r="A1240" s="61">
        <v>39106</v>
      </c>
      <c r="B1240" s="62">
        <v>18123952200</v>
      </c>
      <c r="C1240" s="63">
        <v>604492985</v>
      </c>
      <c r="D1240" s="61">
        <v>4261189</v>
      </c>
      <c r="E1240" s="64" t="s">
        <v>1009</v>
      </c>
      <c r="F1240" s="64" t="str">
        <f t="shared" si="19"/>
        <v>Census Tract 9522 Perry County</v>
      </c>
      <c r="G1240" s="61" t="s">
        <v>155</v>
      </c>
      <c r="H1240" s="61" t="s">
        <v>1010</v>
      </c>
      <c r="I1240" s="61">
        <v>1588</v>
      </c>
      <c r="J1240" s="61">
        <v>127</v>
      </c>
      <c r="K1240" s="64">
        <v>2.1</v>
      </c>
      <c r="L1240" s="61">
        <v>984592163.28125</v>
      </c>
      <c r="M1240" s="61">
        <v>164901.52926175299</v>
      </c>
    </row>
    <row r="1241" spans="1:13">
      <c r="A1241" s="61">
        <v>44491</v>
      </c>
      <c r="B1241" s="61">
        <v>18103952300</v>
      </c>
      <c r="C1241" s="63">
        <v>2354162</v>
      </c>
      <c r="D1241" s="61">
        <v>134113</v>
      </c>
      <c r="E1241" s="64" t="s">
        <v>1011</v>
      </c>
      <c r="F1241" s="64" t="str">
        <f t="shared" si="19"/>
        <v>Census Tract 9523 Miami County</v>
      </c>
      <c r="G1241" s="61" t="s">
        <v>155</v>
      </c>
      <c r="H1241" s="61" t="s">
        <v>1007</v>
      </c>
      <c r="I1241" s="61">
        <v>1154</v>
      </c>
      <c r="J1241" s="61">
        <v>100</v>
      </c>
      <c r="K1241" s="64">
        <v>7.8</v>
      </c>
      <c r="L1241" s="61">
        <v>4339816.81640625</v>
      </c>
      <c r="M1241" s="61">
        <v>10187.073901542701</v>
      </c>
    </row>
    <row r="1242" spans="1:13">
      <c r="A1242" s="61">
        <v>39107</v>
      </c>
      <c r="B1242" s="62">
        <v>18123952300</v>
      </c>
      <c r="C1242" s="63">
        <v>324188017</v>
      </c>
      <c r="D1242" s="61">
        <v>5360806</v>
      </c>
      <c r="E1242" s="64" t="s">
        <v>1011</v>
      </c>
      <c r="F1242" s="64" t="str">
        <f t="shared" si="19"/>
        <v>Census Tract 9523 Perry County</v>
      </c>
      <c r="G1242" s="61" t="s">
        <v>155</v>
      </c>
      <c r="H1242" s="61" t="s">
        <v>1010</v>
      </c>
      <c r="I1242" s="61">
        <v>1315</v>
      </c>
      <c r="J1242" s="61">
        <v>102</v>
      </c>
      <c r="K1242" s="64">
        <v>1.1000000000000001</v>
      </c>
      <c r="L1242" s="61">
        <v>522683966.890625</v>
      </c>
      <c r="M1242" s="61">
        <v>226286.982379422</v>
      </c>
    </row>
    <row r="1243" spans="1:13">
      <c r="A1243" s="61">
        <v>44492</v>
      </c>
      <c r="B1243" s="61">
        <v>18103952400</v>
      </c>
      <c r="C1243" s="63">
        <v>1550997</v>
      </c>
      <c r="D1243" s="61">
        <v>104692</v>
      </c>
      <c r="E1243" s="64" t="s">
        <v>1012</v>
      </c>
      <c r="F1243" s="64" t="str">
        <f t="shared" si="19"/>
        <v>Census Tract 9524 Miami County</v>
      </c>
      <c r="G1243" s="61" t="s">
        <v>155</v>
      </c>
      <c r="H1243" s="61" t="s">
        <v>1007</v>
      </c>
      <c r="I1243" s="61">
        <v>1265</v>
      </c>
      <c r="J1243" s="61">
        <v>124</v>
      </c>
      <c r="K1243" s="64">
        <v>10.6</v>
      </c>
      <c r="L1243" s="61">
        <v>2888551.34375</v>
      </c>
      <c r="M1243" s="61">
        <v>9584.4060899065607</v>
      </c>
    </row>
    <row r="1244" spans="1:13">
      <c r="A1244" s="61">
        <v>39108</v>
      </c>
      <c r="B1244" s="62">
        <v>18123952400</v>
      </c>
      <c r="C1244" s="63">
        <v>19344942</v>
      </c>
      <c r="D1244" s="61">
        <v>1325549</v>
      </c>
      <c r="E1244" s="64" t="s">
        <v>1012</v>
      </c>
      <c r="F1244" s="64" t="str">
        <f t="shared" si="19"/>
        <v>Census Tract 9524 Perry County</v>
      </c>
      <c r="G1244" s="61" t="s">
        <v>155</v>
      </c>
      <c r="H1244" s="61" t="s">
        <v>1010</v>
      </c>
      <c r="I1244" s="61">
        <v>1874</v>
      </c>
      <c r="J1244" s="61">
        <v>116</v>
      </c>
      <c r="K1244" s="64">
        <v>7.4</v>
      </c>
      <c r="L1244" s="61">
        <v>31207907.433593798</v>
      </c>
      <c r="M1244" s="61">
        <v>31796.679037598198</v>
      </c>
    </row>
    <row r="1245" spans="1:13">
      <c r="A1245" s="61">
        <v>44493</v>
      </c>
      <c r="B1245" s="61">
        <v>18103952500</v>
      </c>
      <c r="C1245" s="63">
        <v>6544467</v>
      </c>
      <c r="D1245" s="61">
        <v>114155</v>
      </c>
      <c r="E1245" s="64" t="s">
        <v>1013</v>
      </c>
      <c r="F1245" s="64" t="str">
        <f t="shared" si="19"/>
        <v>Census Tract 9525 Miami County</v>
      </c>
      <c r="G1245" s="61" t="s">
        <v>155</v>
      </c>
      <c r="H1245" s="61" t="s">
        <v>1007</v>
      </c>
      <c r="I1245" s="61">
        <v>862</v>
      </c>
      <c r="J1245" s="61">
        <v>97</v>
      </c>
      <c r="K1245" s="64">
        <v>4.8</v>
      </c>
      <c r="L1245" s="61">
        <v>11610035.7734375</v>
      </c>
      <c r="M1245" s="61">
        <v>13928.9582479048</v>
      </c>
    </row>
    <row r="1246" spans="1:13">
      <c r="A1246" s="61">
        <v>39109</v>
      </c>
      <c r="B1246" s="62">
        <v>18123952500</v>
      </c>
      <c r="C1246" s="63">
        <v>9141629</v>
      </c>
      <c r="D1246" s="61">
        <v>190596</v>
      </c>
      <c r="E1246" s="64" t="s">
        <v>1013</v>
      </c>
      <c r="F1246" s="64" t="str">
        <f t="shared" si="19"/>
        <v>Census Tract 9525 Perry County</v>
      </c>
      <c r="G1246" s="61" t="s">
        <v>155</v>
      </c>
      <c r="H1246" s="61" t="s">
        <v>1010</v>
      </c>
      <c r="I1246" s="61">
        <v>1863</v>
      </c>
      <c r="J1246" s="61">
        <v>137</v>
      </c>
      <c r="K1246" s="64">
        <v>3.6</v>
      </c>
      <c r="L1246" s="61">
        <v>14751083.6328125</v>
      </c>
      <c r="M1246" s="61">
        <v>18003.381581109901</v>
      </c>
    </row>
    <row r="1247" spans="1:13">
      <c r="A1247" s="61">
        <v>44494</v>
      </c>
      <c r="B1247" s="61">
        <v>18103952600</v>
      </c>
      <c r="C1247" s="63">
        <v>203337796</v>
      </c>
      <c r="D1247" s="61">
        <v>2697767</v>
      </c>
      <c r="E1247" s="64" t="s">
        <v>1014</v>
      </c>
      <c r="F1247" s="64" t="str">
        <f t="shared" si="19"/>
        <v>Census Tract 9526 Miami County</v>
      </c>
      <c r="G1247" s="61" t="s">
        <v>155</v>
      </c>
      <c r="H1247" s="61" t="s">
        <v>1007</v>
      </c>
      <c r="I1247" s="61">
        <v>1325</v>
      </c>
      <c r="J1247" s="61">
        <v>135</v>
      </c>
      <c r="K1247" s="64">
        <v>0.6</v>
      </c>
      <c r="L1247" s="61">
        <v>358276291.81640601</v>
      </c>
      <c r="M1247" s="61">
        <v>100176.38491288701</v>
      </c>
    </row>
    <row r="1248" spans="1:13">
      <c r="A1248" s="61">
        <v>39110</v>
      </c>
      <c r="B1248" s="62">
        <v>18123952600</v>
      </c>
      <c r="C1248" s="63">
        <v>31534789</v>
      </c>
      <c r="D1248" s="61">
        <v>645795</v>
      </c>
      <c r="E1248" s="64" t="s">
        <v>1014</v>
      </c>
      <c r="F1248" s="64" t="str">
        <f t="shared" si="19"/>
        <v>Census Tract 9526 Perry County</v>
      </c>
      <c r="G1248" s="61" t="s">
        <v>155</v>
      </c>
      <c r="H1248" s="61" t="s">
        <v>1010</v>
      </c>
      <c r="I1248" s="61">
        <v>975</v>
      </c>
      <c r="J1248" s="61">
        <v>108</v>
      </c>
      <c r="K1248" s="64">
        <v>9.6999999999999993</v>
      </c>
      <c r="L1248" s="61">
        <v>50830930.3515625</v>
      </c>
      <c r="M1248" s="61">
        <v>40054.2121577094</v>
      </c>
    </row>
    <row r="1249" spans="1:13">
      <c r="A1249" s="61">
        <v>44495</v>
      </c>
      <c r="B1249" s="61">
        <v>18103952700</v>
      </c>
      <c r="C1249" s="63">
        <v>188873903</v>
      </c>
      <c r="D1249" s="61">
        <v>737776</v>
      </c>
      <c r="E1249" s="64" t="s">
        <v>1015</v>
      </c>
      <c r="F1249" s="64" t="str">
        <f t="shared" si="19"/>
        <v>Census Tract 9527 Miami County</v>
      </c>
      <c r="G1249" s="61" t="s">
        <v>155</v>
      </c>
      <c r="H1249" s="61" t="s">
        <v>1007</v>
      </c>
      <c r="I1249" s="61">
        <v>2764</v>
      </c>
      <c r="J1249" s="61">
        <v>202</v>
      </c>
      <c r="K1249" s="64">
        <v>3.3</v>
      </c>
      <c r="L1249" s="61">
        <v>329616460.82031298</v>
      </c>
      <c r="M1249" s="61">
        <v>101155.136763391</v>
      </c>
    </row>
    <row r="1250" spans="1:13">
      <c r="A1250" s="61">
        <v>39133</v>
      </c>
      <c r="B1250" s="62">
        <v>18147952700</v>
      </c>
      <c r="C1250" s="63">
        <v>269583311</v>
      </c>
      <c r="D1250" s="61">
        <v>2939573</v>
      </c>
      <c r="E1250" s="64" t="s">
        <v>1015</v>
      </c>
      <c r="F1250" s="64" t="str">
        <f t="shared" si="19"/>
        <v>Census Tract 9527 Spencer County</v>
      </c>
      <c r="G1250" s="61" t="s">
        <v>155</v>
      </c>
      <c r="H1250" s="61" t="s">
        <v>1016</v>
      </c>
      <c r="I1250" s="61">
        <v>2882</v>
      </c>
      <c r="J1250" s="61">
        <v>157</v>
      </c>
      <c r="K1250" s="64">
        <v>4</v>
      </c>
      <c r="L1250" s="61">
        <v>441095716.00781298</v>
      </c>
      <c r="M1250" s="61">
        <v>108770.801414605</v>
      </c>
    </row>
    <row r="1251" spans="1:13">
      <c r="A1251" s="61">
        <v>44496</v>
      </c>
      <c r="B1251" s="61">
        <v>18103952800</v>
      </c>
      <c r="C1251" s="63">
        <v>46456600</v>
      </c>
      <c r="D1251" s="61">
        <v>579327</v>
      </c>
      <c r="E1251" s="64" t="s">
        <v>1017</v>
      </c>
      <c r="F1251" s="64" t="str">
        <f t="shared" si="19"/>
        <v>Census Tract 9528 Miami County</v>
      </c>
      <c r="G1251" s="61" t="s">
        <v>155</v>
      </c>
      <c r="H1251" s="61" t="s">
        <v>1007</v>
      </c>
      <c r="I1251" s="61">
        <v>746</v>
      </c>
      <c r="J1251" s="61">
        <v>85</v>
      </c>
      <c r="K1251" s="64">
        <v>0.8</v>
      </c>
      <c r="L1251" s="61">
        <v>81945946.324218795</v>
      </c>
      <c r="M1251" s="61">
        <v>39936.464018998602</v>
      </c>
    </row>
    <row r="1252" spans="1:13">
      <c r="A1252" s="61">
        <v>39134</v>
      </c>
      <c r="B1252" s="62">
        <v>18147952800</v>
      </c>
      <c r="C1252" s="63">
        <v>288476559</v>
      </c>
      <c r="D1252" s="61">
        <v>6268378</v>
      </c>
      <c r="E1252" s="64" t="s">
        <v>1017</v>
      </c>
      <c r="F1252" s="64" t="str">
        <f t="shared" si="19"/>
        <v>Census Tract 9528 Spencer County</v>
      </c>
      <c r="G1252" s="61" t="s">
        <v>155</v>
      </c>
      <c r="H1252" s="61" t="s">
        <v>1016</v>
      </c>
      <c r="I1252" s="61">
        <v>1363</v>
      </c>
      <c r="J1252" s="61">
        <v>98</v>
      </c>
      <c r="K1252" s="64">
        <v>5</v>
      </c>
      <c r="L1252" s="61">
        <v>469114102.92968798</v>
      </c>
      <c r="M1252" s="61">
        <v>153494.15323732901</v>
      </c>
    </row>
    <row r="1253" spans="1:13">
      <c r="A1253" s="61">
        <v>44497</v>
      </c>
      <c r="B1253" s="61">
        <v>18103952900</v>
      </c>
      <c r="C1253" s="61">
        <v>12396679</v>
      </c>
      <c r="D1253" s="61">
        <v>6730</v>
      </c>
      <c r="E1253" s="64" t="s">
        <v>1018</v>
      </c>
      <c r="F1253" s="64" t="str">
        <f t="shared" si="19"/>
        <v>Census Tract 9529 Miami County</v>
      </c>
      <c r="G1253" s="61" t="s">
        <v>155</v>
      </c>
      <c r="H1253" s="61" t="s">
        <v>1007</v>
      </c>
      <c r="I1253" s="61">
        <v>771</v>
      </c>
      <c r="J1253" s="61">
        <v>69</v>
      </c>
      <c r="K1253" s="64">
        <v>4.8</v>
      </c>
      <c r="L1253" s="61">
        <v>21575287.3671875</v>
      </c>
      <c r="M1253" s="61">
        <v>20966.2025535094</v>
      </c>
    </row>
    <row r="1254" spans="1:13">
      <c r="A1254" s="61">
        <v>39135</v>
      </c>
      <c r="B1254" s="62">
        <v>18147952900</v>
      </c>
      <c r="C1254" s="63">
        <v>207370549</v>
      </c>
      <c r="D1254" s="61">
        <v>1572805</v>
      </c>
      <c r="E1254" s="64" t="s">
        <v>1018</v>
      </c>
      <c r="F1254" s="64" t="str">
        <f t="shared" si="19"/>
        <v>Census Tract 9529 Spencer County</v>
      </c>
      <c r="G1254" s="61" t="s">
        <v>155</v>
      </c>
      <c r="H1254" s="61" t="s">
        <v>1016</v>
      </c>
      <c r="I1254" s="61">
        <v>1085</v>
      </c>
      <c r="J1254" s="61">
        <v>76</v>
      </c>
      <c r="K1254" s="64">
        <v>1</v>
      </c>
      <c r="L1254" s="61">
        <v>336542292.296875</v>
      </c>
      <c r="M1254" s="61">
        <v>125564.149700012</v>
      </c>
    </row>
    <row r="1255" spans="1:13">
      <c r="A1255" s="61">
        <v>73290</v>
      </c>
      <c r="B1255" s="61">
        <v>18049953000</v>
      </c>
      <c r="C1255" s="61">
        <v>152829932</v>
      </c>
      <c r="D1255" s="61">
        <v>3427346</v>
      </c>
      <c r="E1255" s="64" t="s">
        <v>1019</v>
      </c>
      <c r="F1255" s="64" t="str">
        <f t="shared" si="19"/>
        <v>Census Tract 9530 Fulton County</v>
      </c>
      <c r="G1255" s="61" t="s">
        <v>155</v>
      </c>
      <c r="H1255" s="61" t="s">
        <v>1020</v>
      </c>
      <c r="I1255" s="61">
        <v>1193</v>
      </c>
      <c r="J1255" s="61">
        <v>141</v>
      </c>
      <c r="K1255" s="64">
        <v>4.5</v>
      </c>
      <c r="L1255" s="61">
        <v>275537874.76171899</v>
      </c>
      <c r="M1255" s="61">
        <v>80692.474624060298</v>
      </c>
    </row>
    <row r="1256" spans="1:13">
      <c r="A1256" s="61">
        <v>39136</v>
      </c>
      <c r="B1256" s="62">
        <v>18147953000</v>
      </c>
      <c r="C1256" s="63">
        <v>188472163</v>
      </c>
      <c r="D1256" s="61">
        <v>852058</v>
      </c>
      <c r="E1256" s="64" t="s">
        <v>1019</v>
      </c>
      <c r="F1256" s="64" t="str">
        <f t="shared" si="19"/>
        <v>Census Tract 9530 Spencer County</v>
      </c>
      <c r="G1256" s="61" t="s">
        <v>155</v>
      </c>
      <c r="H1256" s="61" t="s">
        <v>1016</v>
      </c>
      <c r="I1256" s="61">
        <v>1455</v>
      </c>
      <c r="J1256" s="61">
        <v>101</v>
      </c>
      <c r="K1256" s="64">
        <v>0.5</v>
      </c>
      <c r="L1256" s="61">
        <v>304396401</v>
      </c>
      <c r="M1256" s="61">
        <v>79319.219849797999</v>
      </c>
    </row>
    <row r="1257" spans="1:13">
      <c r="A1257" s="61">
        <v>44066</v>
      </c>
      <c r="B1257" s="62">
        <v>18049953100</v>
      </c>
      <c r="C1257" s="63">
        <v>9461949</v>
      </c>
      <c r="D1257" s="61">
        <v>17413</v>
      </c>
      <c r="E1257" s="64" t="s">
        <v>1021</v>
      </c>
      <c r="F1257" s="64" t="str">
        <f t="shared" si="19"/>
        <v>Census Tract 9531 Fulton County</v>
      </c>
      <c r="G1257" s="61" t="s">
        <v>155</v>
      </c>
      <c r="H1257" s="61" t="s">
        <v>1020</v>
      </c>
      <c r="I1257" s="61">
        <v>2313</v>
      </c>
      <c r="J1257" s="61">
        <v>220</v>
      </c>
      <c r="K1257" s="64">
        <v>10.5</v>
      </c>
      <c r="L1257" s="61">
        <v>16687785.5117188</v>
      </c>
      <c r="M1257" s="61">
        <v>21911.7882141642</v>
      </c>
    </row>
    <row r="1258" spans="1:13">
      <c r="A1258" s="61">
        <v>39137</v>
      </c>
      <c r="B1258" s="62">
        <v>18147953100</v>
      </c>
      <c r="C1258" s="63">
        <v>73721144</v>
      </c>
      <c r="D1258" s="61">
        <v>433046</v>
      </c>
      <c r="E1258" s="64" t="s">
        <v>1021</v>
      </c>
      <c r="F1258" s="64" t="str">
        <f t="shared" si="19"/>
        <v>Census Tract 9531 Spencer County</v>
      </c>
      <c r="G1258" s="61" t="s">
        <v>155</v>
      </c>
      <c r="H1258" s="61" t="s">
        <v>1016</v>
      </c>
      <c r="I1258" s="61">
        <v>1342</v>
      </c>
      <c r="J1258" s="61">
        <v>120</v>
      </c>
      <c r="K1258" s="64">
        <v>8.8000000000000007</v>
      </c>
      <c r="L1258" s="61">
        <v>118849159.49218801</v>
      </c>
      <c r="M1258" s="61">
        <v>63611.969230154697</v>
      </c>
    </row>
    <row r="1259" spans="1:13">
      <c r="A1259" s="61">
        <v>38969</v>
      </c>
      <c r="B1259" s="62">
        <v>18037953200</v>
      </c>
      <c r="C1259" s="63">
        <v>250786345</v>
      </c>
      <c r="D1259" s="61">
        <v>3194197</v>
      </c>
      <c r="E1259" s="64" t="s">
        <v>1022</v>
      </c>
      <c r="F1259" s="64" t="str">
        <f t="shared" si="19"/>
        <v>Census Tract 9532 Dubois County</v>
      </c>
      <c r="G1259" s="61" t="s">
        <v>155</v>
      </c>
      <c r="H1259" s="61" t="s">
        <v>1023</v>
      </c>
      <c r="I1259" s="61">
        <v>2586</v>
      </c>
      <c r="J1259" s="61">
        <v>162</v>
      </c>
      <c r="K1259" s="64">
        <v>0.5</v>
      </c>
      <c r="L1259" s="61">
        <v>413270049.58203101</v>
      </c>
      <c r="M1259" s="61">
        <v>106672.775918047</v>
      </c>
    </row>
    <row r="1260" spans="1:13">
      <c r="A1260" s="61">
        <v>73291</v>
      </c>
      <c r="B1260" s="61">
        <v>18049953200</v>
      </c>
      <c r="C1260" s="61">
        <v>228604129</v>
      </c>
      <c r="D1260" s="61">
        <v>920351</v>
      </c>
      <c r="E1260" s="64" t="s">
        <v>1022</v>
      </c>
      <c r="F1260" s="64" t="str">
        <f t="shared" si="19"/>
        <v>Census Tract 9532 Fulton County</v>
      </c>
      <c r="G1260" s="61" t="s">
        <v>155</v>
      </c>
      <c r="H1260" s="61" t="s">
        <v>1020</v>
      </c>
      <c r="I1260" s="61">
        <v>1332</v>
      </c>
      <c r="J1260" s="61">
        <v>124</v>
      </c>
      <c r="K1260" s="64">
        <v>2.7</v>
      </c>
      <c r="L1260" s="61">
        <v>404810330.453125</v>
      </c>
      <c r="M1260" s="61">
        <v>91797.495906449796</v>
      </c>
    </row>
    <row r="1261" spans="1:13">
      <c r="A1261" s="61">
        <v>38970</v>
      </c>
      <c r="B1261" s="62">
        <v>18037953300</v>
      </c>
      <c r="C1261" s="63">
        <v>16194724</v>
      </c>
      <c r="D1261" s="61">
        <v>200931</v>
      </c>
      <c r="E1261" s="64" t="s">
        <v>1024</v>
      </c>
      <c r="F1261" s="64" t="str">
        <f t="shared" si="19"/>
        <v>Census Tract 9533 Dubois County</v>
      </c>
      <c r="G1261" s="61" t="s">
        <v>155</v>
      </c>
      <c r="H1261" s="61" t="s">
        <v>1023</v>
      </c>
      <c r="I1261" s="61">
        <v>3021</v>
      </c>
      <c r="J1261" s="61">
        <v>235</v>
      </c>
      <c r="K1261" s="64">
        <v>6.9</v>
      </c>
      <c r="L1261" s="61">
        <v>26749328.003906298</v>
      </c>
      <c r="M1261" s="61">
        <v>24411.337199324302</v>
      </c>
    </row>
    <row r="1262" spans="1:13">
      <c r="A1262" s="61">
        <v>44067</v>
      </c>
      <c r="B1262" s="62">
        <v>18049953300</v>
      </c>
      <c r="C1262" s="63">
        <v>239546410</v>
      </c>
      <c r="D1262" s="61">
        <v>1235427</v>
      </c>
      <c r="E1262" s="64" t="s">
        <v>1024</v>
      </c>
      <c r="F1262" s="64" t="str">
        <f t="shared" si="19"/>
        <v>Census Tract 9533 Fulton County</v>
      </c>
      <c r="G1262" s="61" t="s">
        <v>155</v>
      </c>
      <c r="H1262" s="61" t="s">
        <v>1020</v>
      </c>
      <c r="I1262" s="61">
        <v>816</v>
      </c>
      <c r="J1262" s="61">
        <v>105</v>
      </c>
      <c r="K1262" s="64">
        <v>4.2</v>
      </c>
      <c r="L1262" s="61">
        <v>423069464.15625</v>
      </c>
      <c r="M1262" s="61">
        <v>87053.129492827502</v>
      </c>
    </row>
    <row r="1263" spans="1:13">
      <c r="A1263" s="61">
        <v>38971</v>
      </c>
      <c r="B1263" s="62">
        <v>18037953400</v>
      </c>
      <c r="C1263" s="63">
        <v>18429356</v>
      </c>
      <c r="D1263" s="61">
        <v>334464</v>
      </c>
      <c r="E1263" s="64" t="s">
        <v>1025</v>
      </c>
      <c r="F1263" s="64" t="str">
        <f t="shared" si="19"/>
        <v>Census Tract 9534 Dubois County</v>
      </c>
      <c r="G1263" s="61" t="s">
        <v>155</v>
      </c>
      <c r="H1263" s="61" t="s">
        <v>1023</v>
      </c>
      <c r="I1263" s="61">
        <v>2240</v>
      </c>
      <c r="J1263" s="61">
        <v>152</v>
      </c>
      <c r="K1263" s="64">
        <v>9</v>
      </c>
      <c r="L1263" s="61">
        <v>30579678.285156298</v>
      </c>
      <c r="M1263" s="61">
        <v>31530.4197523722</v>
      </c>
    </row>
    <row r="1264" spans="1:13">
      <c r="A1264" s="61">
        <v>44068</v>
      </c>
      <c r="B1264" s="62">
        <v>18049953400</v>
      </c>
      <c r="C1264" s="63">
        <v>199916651</v>
      </c>
      <c r="D1264" s="61">
        <v>883955</v>
      </c>
      <c r="E1264" s="64" t="s">
        <v>1025</v>
      </c>
      <c r="F1264" s="64" t="str">
        <f t="shared" si="19"/>
        <v>Census Tract 9534 Fulton County</v>
      </c>
      <c r="G1264" s="61" t="s">
        <v>155</v>
      </c>
      <c r="H1264" s="61" t="s">
        <v>1020</v>
      </c>
      <c r="I1264" s="61">
        <v>1113</v>
      </c>
      <c r="J1264" s="61">
        <v>88</v>
      </c>
      <c r="K1264" s="64">
        <v>0.4</v>
      </c>
      <c r="L1264" s="61">
        <v>352669141.26171899</v>
      </c>
      <c r="M1264" s="61">
        <v>87781.737834853993</v>
      </c>
    </row>
    <row r="1265" spans="1:13">
      <c r="A1265" s="61">
        <v>38972</v>
      </c>
      <c r="B1265" s="62">
        <v>18037953500</v>
      </c>
      <c r="C1265" s="63">
        <v>226498110</v>
      </c>
      <c r="D1265" s="61">
        <v>4508099</v>
      </c>
      <c r="E1265" s="64" t="s">
        <v>1026</v>
      </c>
      <c r="F1265" s="64" t="str">
        <f t="shared" si="19"/>
        <v>Census Tract 9535 Dubois County</v>
      </c>
      <c r="G1265" s="61" t="s">
        <v>155</v>
      </c>
      <c r="H1265" s="61" t="s">
        <v>1023</v>
      </c>
      <c r="I1265" s="61">
        <v>2085</v>
      </c>
      <c r="J1265" s="61">
        <v>146</v>
      </c>
      <c r="K1265" s="64">
        <v>2.1</v>
      </c>
      <c r="L1265" s="61">
        <v>376184266.31640601</v>
      </c>
      <c r="M1265" s="61">
        <v>113188.86630012401</v>
      </c>
    </row>
    <row r="1266" spans="1:13">
      <c r="A1266" s="61">
        <v>44069</v>
      </c>
      <c r="B1266" s="62">
        <v>18049953500</v>
      </c>
      <c r="C1266" s="63">
        <v>123774282</v>
      </c>
      <c r="D1266" s="61">
        <v>954844</v>
      </c>
      <c r="E1266" s="64" t="s">
        <v>1026</v>
      </c>
      <c r="F1266" s="64" t="str">
        <f t="shared" si="19"/>
        <v>Census Tract 9535 Fulton County</v>
      </c>
      <c r="G1266" s="61" t="s">
        <v>155</v>
      </c>
      <c r="H1266" s="61" t="s">
        <v>1020</v>
      </c>
      <c r="I1266" s="61">
        <v>1032</v>
      </c>
      <c r="J1266" s="61">
        <v>111</v>
      </c>
      <c r="K1266" s="64">
        <v>2.5</v>
      </c>
      <c r="L1266" s="61">
        <v>219416628.37890601</v>
      </c>
      <c r="M1266" s="61">
        <v>71399.573423854497</v>
      </c>
    </row>
    <row r="1267" spans="1:13">
      <c r="A1267" s="61">
        <v>38973</v>
      </c>
      <c r="B1267" s="62">
        <v>18037953600</v>
      </c>
      <c r="C1267" s="63">
        <v>339509934</v>
      </c>
      <c r="D1267" s="61">
        <v>10139070</v>
      </c>
      <c r="E1267" s="64" t="s">
        <v>1027</v>
      </c>
      <c r="F1267" s="64" t="str">
        <f t="shared" si="19"/>
        <v>Census Tract 9536 Dubois County</v>
      </c>
      <c r="G1267" s="61" t="s">
        <v>155</v>
      </c>
      <c r="H1267" s="61" t="s">
        <v>1023</v>
      </c>
      <c r="I1267" s="61">
        <v>2011</v>
      </c>
      <c r="J1267" s="61">
        <v>162</v>
      </c>
      <c r="K1267" s="64">
        <v>1.3</v>
      </c>
      <c r="L1267" s="61">
        <v>569936555.5</v>
      </c>
      <c r="M1267" s="61">
        <v>117340.400508923</v>
      </c>
    </row>
    <row r="1268" spans="1:13">
      <c r="A1268" s="61">
        <v>57773</v>
      </c>
      <c r="B1268" s="61">
        <v>18149953600</v>
      </c>
      <c r="C1268" s="61">
        <v>93947723</v>
      </c>
      <c r="D1268" s="61">
        <v>1393649</v>
      </c>
      <c r="E1268" s="64" t="s">
        <v>1027</v>
      </c>
      <c r="F1268" s="64" t="str">
        <f t="shared" si="19"/>
        <v>Census Tract 9536 Starke County</v>
      </c>
      <c r="G1268" s="61" t="s">
        <v>155</v>
      </c>
      <c r="H1268" s="61" t="s">
        <v>1028</v>
      </c>
      <c r="I1268" s="61">
        <v>1154</v>
      </c>
      <c r="J1268" s="61">
        <v>107</v>
      </c>
      <c r="K1268" s="64">
        <v>4.7</v>
      </c>
      <c r="L1268" s="61">
        <v>169621834.66796899</v>
      </c>
      <c r="M1268" s="61">
        <v>65287.271417961601</v>
      </c>
    </row>
    <row r="1269" spans="1:13">
      <c r="A1269" s="61">
        <v>38974</v>
      </c>
      <c r="B1269" s="62">
        <v>18037953700</v>
      </c>
      <c r="C1269" s="63">
        <v>237176815</v>
      </c>
      <c r="D1269" s="61">
        <v>2411472</v>
      </c>
      <c r="E1269" s="64" t="s">
        <v>1029</v>
      </c>
      <c r="F1269" s="64" t="str">
        <f t="shared" si="19"/>
        <v>Census Tract 9537 Dubois County</v>
      </c>
      <c r="G1269" s="61" t="s">
        <v>155</v>
      </c>
      <c r="H1269" s="61" t="s">
        <v>1023</v>
      </c>
      <c r="I1269" s="61">
        <v>2802</v>
      </c>
      <c r="J1269" s="61">
        <v>183</v>
      </c>
      <c r="K1269" s="64">
        <v>2</v>
      </c>
      <c r="L1269" s="61">
        <v>389091862.22656298</v>
      </c>
      <c r="M1269" s="61">
        <v>108150.02026383999</v>
      </c>
    </row>
    <row r="1270" spans="1:13">
      <c r="A1270" s="61">
        <v>57774</v>
      </c>
      <c r="B1270" s="61">
        <v>18149953700</v>
      </c>
      <c r="C1270" s="61">
        <v>184274376</v>
      </c>
      <c r="D1270" s="61">
        <v>216611</v>
      </c>
      <c r="E1270" s="64" t="s">
        <v>1029</v>
      </c>
      <c r="F1270" s="64" t="str">
        <f t="shared" si="19"/>
        <v>Census Tract 9537 Starke County</v>
      </c>
      <c r="G1270" s="61" t="s">
        <v>155</v>
      </c>
      <c r="H1270" s="61" t="s">
        <v>1028</v>
      </c>
      <c r="I1270" s="61">
        <v>1161</v>
      </c>
      <c r="J1270" s="61">
        <v>98</v>
      </c>
      <c r="K1270" s="64">
        <v>3.4</v>
      </c>
      <c r="L1270" s="61">
        <v>327633388.296875</v>
      </c>
      <c r="M1270" s="61">
        <v>84609.407321526</v>
      </c>
    </row>
    <row r="1271" spans="1:13">
      <c r="A1271" s="61">
        <v>38975</v>
      </c>
      <c r="B1271" s="62">
        <v>18037953800</v>
      </c>
      <c r="C1271" s="63">
        <v>18016565</v>
      </c>
      <c r="D1271" s="61">
        <v>109211</v>
      </c>
      <c r="E1271" s="64" t="s">
        <v>1030</v>
      </c>
      <c r="F1271" s="64" t="str">
        <f t="shared" si="19"/>
        <v>Census Tract 9538 Dubois County</v>
      </c>
      <c r="G1271" s="61" t="s">
        <v>155</v>
      </c>
      <c r="H1271" s="61" t="s">
        <v>1023</v>
      </c>
      <c r="I1271" s="61">
        <v>2148</v>
      </c>
      <c r="J1271" s="61">
        <v>209</v>
      </c>
      <c r="K1271" s="64">
        <v>5.4</v>
      </c>
      <c r="L1271" s="61">
        <v>29471444.25</v>
      </c>
      <c r="M1271" s="61">
        <v>33696.915553021499</v>
      </c>
    </row>
    <row r="1272" spans="1:13">
      <c r="A1272" s="61">
        <v>57775</v>
      </c>
      <c r="B1272" s="61">
        <v>18149953800</v>
      </c>
      <c r="C1272" s="61">
        <v>151022240</v>
      </c>
      <c r="D1272" s="61">
        <v>275215</v>
      </c>
      <c r="E1272" s="64" t="s">
        <v>1030</v>
      </c>
      <c r="F1272" s="64" t="str">
        <f t="shared" si="19"/>
        <v>Census Tract 9538 Starke County</v>
      </c>
      <c r="G1272" s="61" t="s">
        <v>155</v>
      </c>
      <c r="H1272" s="61" t="s">
        <v>1028</v>
      </c>
      <c r="I1272" s="61">
        <v>1223</v>
      </c>
      <c r="J1272" s="61">
        <v>121</v>
      </c>
      <c r="K1272" s="64">
        <v>2.9</v>
      </c>
      <c r="L1272" s="61">
        <v>267823547.63671899</v>
      </c>
      <c r="M1272" s="61">
        <v>77224.7712758056</v>
      </c>
    </row>
    <row r="1273" spans="1:13">
      <c r="A1273" s="61">
        <v>39111</v>
      </c>
      <c r="B1273" s="62">
        <v>18125953900</v>
      </c>
      <c r="C1273" s="63">
        <v>347128090</v>
      </c>
      <c r="D1273" s="61">
        <v>5978313</v>
      </c>
      <c r="E1273" s="64" t="s">
        <v>1031</v>
      </c>
      <c r="F1273" s="64" t="str">
        <f t="shared" si="19"/>
        <v>Census Tract 9539 Pike County</v>
      </c>
      <c r="G1273" s="61" t="s">
        <v>155</v>
      </c>
      <c r="H1273" s="61" t="s">
        <v>1032</v>
      </c>
      <c r="I1273" s="61">
        <v>1446</v>
      </c>
      <c r="J1273" s="61">
        <v>112</v>
      </c>
      <c r="K1273" s="64">
        <v>2.1</v>
      </c>
      <c r="L1273" s="61">
        <v>574424587.125</v>
      </c>
      <c r="M1273" s="61">
        <v>129602.537329393</v>
      </c>
    </row>
    <row r="1274" spans="1:13">
      <c r="A1274" s="61">
        <v>57776</v>
      </c>
      <c r="B1274" s="61">
        <v>18149953900</v>
      </c>
      <c r="C1274" s="61">
        <v>76171215</v>
      </c>
      <c r="D1274" s="61">
        <v>5807540</v>
      </c>
      <c r="E1274" s="64" t="s">
        <v>1031</v>
      </c>
      <c r="F1274" s="64" t="str">
        <f t="shared" si="19"/>
        <v>Census Tract 9539 Starke County</v>
      </c>
      <c r="G1274" s="61" t="s">
        <v>155</v>
      </c>
      <c r="H1274" s="61" t="s">
        <v>1028</v>
      </c>
      <c r="I1274" s="61">
        <v>803</v>
      </c>
      <c r="J1274" s="61">
        <v>111</v>
      </c>
      <c r="K1274" s="64">
        <v>2</v>
      </c>
      <c r="L1274" s="61">
        <v>145017154.75781301</v>
      </c>
      <c r="M1274" s="61">
        <v>54211.494440542498</v>
      </c>
    </row>
    <row r="1275" spans="1:13">
      <c r="A1275" s="61">
        <v>44052</v>
      </c>
      <c r="B1275" s="62">
        <v>18041954000</v>
      </c>
      <c r="C1275" s="63">
        <v>158579940</v>
      </c>
      <c r="D1275" s="61">
        <v>14673</v>
      </c>
      <c r="E1275" s="64" t="s">
        <v>1033</v>
      </c>
      <c r="F1275" s="64" t="str">
        <f t="shared" si="19"/>
        <v>Census Tract 9540 Fayette County</v>
      </c>
      <c r="G1275" s="61" t="s">
        <v>155</v>
      </c>
      <c r="H1275" s="61" t="s">
        <v>1034</v>
      </c>
      <c r="I1275" s="61">
        <v>1378</v>
      </c>
      <c r="J1275" s="61">
        <v>98</v>
      </c>
      <c r="K1275" s="64">
        <v>0</v>
      </c>
      <c r="L1275" s="61">
        <v>267617384.375</v>
      </c>
      <c r="M1275" s="61">
        <v>87121.968353662305</v>
      </c>
    </row>
    <row r="1276" spans="1:13">
      <c r="A1276" s="61">
        <v>39112</v>
      </c>
      <c r="B1276" s="62">
        <v>18125954000</v>
      </c>
      <c r="C1276" s="63">
        <v>19069987</v>
      </c>
      <c r="D1276" s="61">
        <v>797840</v>
      </c>
      <c r="E1276" s="64" t="s">
        <v>1033</v>
      </c>
      <c r="F1276" s="64" t="str">
        <f t="shared" si="19"/>
        <v>Census Tract 9540 Pike County</v>
      </c>
      <c r="G1276" s="61" t="s">
        <v>155</v>
      </c>
      <c r="H1276" s="61" t="s">
        <v>1032</v>
      </c>
      <c r="I1276" s="61">
        <v>1278</v>
      </c>
      <c r="J1276" s="61">
        <v>115</v>
      </c>
      <c r="K1276" s="64">
        <v>4.8</v>
      </c>
      <c r="L1276" s="61">
        <v>31827144.800781298</v>
      </c>
      <c r="M1276" s="61">
        <v>40303.641381144698</v>
      </c>
    </row>
    <row r="1277" spans="1:13">
      <c r="A1277" s="61">
        <v>57777</v>
      </c>
      <c r="B1277" s="61">
        <v>18149954000</v>
      </c>
      <c r="C1277" s="61">
        <v>10922186</v>
      </c>
      <c r="D1277" s="61">
        <v>0</v>
      </c>
      <c r="E1277" s="64" t="s">
        <v>1033</v>
      </c>
      <c r="F1277" s="64" t="str">
        <f t="shared" si="19"/>
        <v>Census Tract 9540 Starke County</v>
      </c>
      <c r="G1277" s="61" t="s">
        <v>155</v>
      </c>
      <c r="H1277" s="61" t="s">
        <v>1028</v>
      </c>
      <c r="I1277" s="61">
        <v>1392</v>
      </c>
      <c r="J1277" s="61">
        <v>147</v>
      </c>
      <c r="K1277" s="64">
        <v>8.9</v>
      </c>
      <c r="L1277" s="61">
        <v>19362369.441406298</v>
      </c>
      <c r="M1277" s="61">
        <v>18061.414498191902</v>
      </c>
    </row>
    <row r="1278" spans="1:13">
      <c r="A1278" s="61">
        <v>44053</v>
      </c>
      <c r="B1278" s="62">
        <v>18041954100</v>
      </c>
      <c r="C1278" s="63">
        <v>5061673</v>
      </c>
      <c r="D1278" s="61">
        <v>0</v>
      </c>
      <c r="E1278" s="64" t="s">
        <v>1035</v>
      </c>
      <c r="F1278" s="64" t="str">
        <f t="shared" si="19"/>
        <v>Census Tract 9541 Fayette County</v>
      </c>
      <c r="G1278" s="61" t="s">
        <v>155</v>
      </c>
      <c r="H1278" s="61" t="s">
        <v>1034</v>
      </c>
      <c r="I1278" s="61">
        <v>1340</v>
      </c>
      <c r="J1278" s="61">
        <v>112</v>
      </c>
      <c r="K1278" s="64">
        <v>10.3</v>
      </c>
      <c r="L1278" s="61">
        <v>8553456.453125</v>
      </c>
      <c r="M1278" s="61">
        <v>17101.0660566814</v>
      </c>
    </row>
    <row r="1279" spans="1:13">
      <c r="A1279" s="61">
        <v>39113</v>
      </c>
      <c r="B1279" s="62">
        <v>18125954100</v>
      </c>
      <c r="C1279" s="63">
        <v>308011219</v>
      </c>
      <c r="D1279" s="61">
        <v>4982528</v>
      </c>
      <c r="E1279" s="64" t="s">
        <v>1035</v>
      </c>
      <c r="F1279" s="64" t="str">
        <f t="shared" si="19"/>
        <v>Census Tract 9541 Pike County</v>
      </c>
      <c r="G1279" s="61" t="s">
        <v>155</v>
      </c>
      <c r="H1279" s="61" t="s">
        <v>1032</v>
      </c>
      <c r="I1279" s="61">
        <v>1237</v>
      </c>
      <c r="J1279" s="61">
        <v>93</v>
      </c>
      <c r="K1279" s="64">
        <v>2.7</v>
      </c>
      <c r="L1279" s="61">
        <v>507585409.46093798</v>
      </c>
      <c r="M1279" s="61">
        <v>185356.05995805899</v>
      </c>
    </row>
    <row r="1280" spans="1:13">
      <c r="A1280" s="61">
        <v>57778</v>
      </c>
      <c r="B1280" s="61">
        <v>18149954100</v>
      </c>
      <c r="C1280" s="61">
        <v>158135038</v>
      </c>
      <c r="D1280" s="61">
        <v>123957</v>
      </c>
      <c r="E1280" s="64" t="s">
        <v>1035</v>
      </c>
      <c r="F1280" s="64" t="str">
        <f t="shared" si="19"/>
        <v>Census Tract 9541 Starke County</v>
      </c>
      <c r="G1280" s="61" t="s">
        <v>155</v>
      </c>
      <c r="H1280" s="61" t="s">
        <v>1028</v>
      </c>
      <c r="I1280" s="61">
        <v>1328</v>
      </c>
      <c r="J1280" s="61">
        <v>119</v>
      </c>
      <c r="K1280" s="64">
        <v>5.0999999999999996</v>
      </c>
      <c r="L1280" s="61">
        <v>280256855.74218798</v>
      </c>
      <c r="M1280" s="61">
        <v>83080.525403580003</v>
      </c>
    </row>
    <row r="1281" spans="1:13">
      <c r="A1281" s="61">
        <v>44054</v>
      </c>
      <c r="B1281" s="62">
        <v>18041954200</v>
      </c>
      <c r="C1281" s="63">
        <v>214195741</v>
      </c>
      <c r="D1281" s="61">
        <v>136762</v>
      </c>
      <c r="E1281" s="64" t="s">
        <v>1036</v>
      </c>
      <c r="F1281" s="64" t="str">
        <f t="shared" si="19"/>
        <v>Census Tract 9542 Fayette County</v>
      </c>
      <c r="G1281" s="61" t="s">
        <v>155</v>
      </c>
      <c r="H1281" s="61" t="s">
        <v>1034</v>
      </c>
      <c r="I1281" s="61">
        <v>1247</v>
      </c>
      <c r="J1281" s="61">
        <v>82</v>
      </c>
      <c r="K1281" s="64">
        <v>1.4</v>
      </c>
      <c r="L1281" s="61">
        <v>362549157.69140601</v>
      </c>
      <c r="M1281" s="61">
        <v>95812.5761092803</v>
      </c>
    </row>
    <row r="1282" spans="1:13">
      <c r="A1282" s="61">
        <v>39114</v>
      </c>
      <c r="B1282" s="62">
        <v>18125954200</v>
      </c>
      <c r="C1282" s="63">
        <v>191629832</v>
      </c>
      <c r="D1282" s="61">
        <v>5832413</v>
      </c>
      <c r="E1282" s="64" t="s">
        <v>1036</v>
      </c>
      <c r="F1282" s="64" t="str">
        <f t="shared" ref="F1282:F1345" si="20">E1282&amp;" "&amp;H1282</f>
        <v>Census Tract 9542 Pike County</v>
      </c>
      <c r="G1282" s="61" t="s">
        <v>155</v>
      </c>
      <c r="H1282" s="61" t="s">
        <v>1032</v>
      </c>
      <c r="I1282" s="61">
        <v>1168</v>
      </c>
      <c r="J1282" s="61">
        <v>114</v>
      </c>
      <c r="K1282" s="64">
        <v>5.5</v>
      </c>
      <c r="L1282" s="61">
        <v>321352451.3125</v>
      </c>
      <c r="M1282" s="61">
        <v>103646.797149513</v>
      </c>
    </row>
    <row r="1283" spans="1:13">
      <c r="A1283" s="61">
        <v>57779</v>
      </c>
      <c r="B1283" s="61">
        <v>18149954200</v>
      </c>
      <c r="C1283" s="61">
        <v>126207032</v>
      </c>
      <c r="D1283" s="61">
        <v>112171</v>
      </c>
      <c r="E1283" s="64" t="s">
        <v>1036</v>
      </c>
      <c r="F1283" s="64" t="str">
        <f t="shared" si="20"/>
        <v>Census Tract 9542 Starke County</v>
      </c>
      <c r="G1283" s="61" t="s">
        <v>155</v>
      </c>
      <c r="H1283" s="61" t="s">
        <v>1028</v>
      </c>
      <c r="I1283" s="61">
        <v>1488</v>
      </c>
      <c r="J1283" s="61">
        <v>124</v>
      </c>
      <c r="K1283" s="64">
        <v>3.4</v>
      </c>
      <c r="L1283" s="61">
        <v>223407184.22656301</v>
      </c>
      <c r="M1283" s="61">
        <v>66963.306857731397</v>
      </c>
    </row>
    <row r="1284" spans="1:13">
      <c r="A1284" s="61">
        <v>38949</v>
      </c>
      <c r="B1284" s="62">
        <v>18027954300</v>
      </c>
      <c r="C1284" s="63">
        <v>178002403</v>
      </c>
      <c r="D1284" s="61">
        <v>1261095</v>
      </c>
      <c r="E1284" s="64" t="s">
        <v>1037</v>
      </c>
      <c r="F1284" s="64" t="str">
        <f t="shared" si="20"/>
        <v>Census Tract 9543 Daviess County</v>
      </c>
      <c r="G1284" s="61" t="s">
        <v>155</v>
      </c>
      <c r="H1284" s="61" t="s">
        <v>1038</v>
      </c>
      <c r="I1284" s="61">
        <v>1615</v>
      </c>
      <c r="J1284" s="61">
        <v>112</v>
      </c>
      <c r="K1284" s="64">
        <v>10</v>
      </c>
      <c r="L1284" s="61">
        <v>294940821.44140601</v>
      </c>
      <c r="M1284" s="61">
        <v>104794.65101575</v>
      </c>
    </row>
    <row r="1285" spans="1:13">
      <c r="A1285" s="61">
        <v>44055</v>
      </c>
      <c r="B1285" s="62">
        <v>18041954300</v>
      </c>
      <c r="C1285" s="63">
        <v>2256785</v>
      </c>
      <c r="D1285" s="61">
        <v>0</v>
      </c>
      <c r="E1285" s="64" t="s">
        <v>1037</v>
      </c>
      <c r="F1285" s="64" t="str">
        <f t="shared" si="20"/>
        <v>Census Tract 9543 Fayette County</v>
      </c>
      <c r="G1285" s="61" t="s">
        <v>155</v>
      </c>
      <c r="H1285" s="61" t="s">
        <v>1034</v>
      </c>
      <c r="I1285" s="61">
        <v>1091</v>
      </c>
      <c r="J1285" s="61">
        <v>118</v>
      </c>
      <c r="K1285" s="64">
        <v>6.5</v>
      </c>
      <c r="L1285" s="61">
        <v>3812987.89453125</v>
      </c>
      <c r="M1285" s="61">
        <v>10828.378584157001</v>
      </c>
    </row>
    <row r="1286" spans="1:13">
      <c r="A1286" s="61">
        <v>38950</v>
      </c>
      <c r="B1286" s="62">
        <v>18027954400</v>
      </c>
      <c r="C1286" s="63">
        <v>266206714</v>
      </c>
      <c r="D1286" s="61">
        <v>3055643</v>
      </c>
      <c r="E1286" s="64" t="s">
        <v>1039</v>
      </c>
      <c r="F1286" s="64" t="str">
        <f t="shared" si="20"/>
        <v>Census Tract 9544 Daviess County</v>
      </c>
      <c r="G1286" s="61" t="s">
        <v>155</v>
      </c>
      <c r="H1286" s="61" t="s">
        <v>1038</v>
      </c>
      <c r="I1286" s="61">
        <v>938</v>
      </c>
      <c r="J1286" s="61">
        <v>98</v>
      </c>
      <c r="K1286" s="64">
        <v>7.6</v>
      </c>
      <c r="L1286" s="61">
        <v>439786066.16406298</v>
      </c>
      <c r="M1286" s="61">
        <v>197872.16042973101</v>
      </c>
    </row>
    <row r="1287" spans="1:13">
      <c r="A1287" s="61">
        <v>44056</v>
      </c>
      <c r="B1287" s="62">
        <v>18041954400</v>
      </c>
      <c r="C1287" s="63">
        <v>5279835</v>
      </c>
      <c r="D1287" s="61">
        <v>0</v>
      </c>
      <c r="E1287" s="64" t="s">
        <v>1039</v>
      </c>
      <c r="F1287" s="64" t="str">
        <f t="shared" si="20"/>
        <v>Census Tract 9544 Fayette County</v>
      </c>
      <c r="G1287" s="61" t="s">
        <v>155</v>
      </c>
      <c r="H1287" s="61" t="s">
        <v>1034</v>
      </c>
      <c r="I1287" s="61">
        <v>1820</v>
      </c>
      <c r="J1287" s="61">
        <v>136</v>
      </c>
      <c r="K1287" s="64">
        <v>12.5</v>
      </c>
      <c r="L1287" s="61">
        <v>8916435.99609375</v>
      </c>
      <c r="M1287" s="61">
        <v>22077.025365096299</v>
      </c>
    </row>
    <row r="1288" spans="1:13">
      <c r="A1288" s="61">
        <v>38951</v>
      </c>
      <c r="B1288" s="62">
        <v>18027954500</v>
      </c>
      <c r="C1288" s="63">
        <v>454211452</v>
      </c>
      <c r="D1288" s="61">
        <v>11690225</v>
      </c>
      <c r="E1288" s="64" t="s">
        <v>1040</v>
      </c>
      <c r="F1288" s="64" t="str">
        <f t="shared" si="20"/>
        <v>Census Tract 9545 Daviess County</v>
      </c>
      <c r="G1288" s="61" t="s">
        <v>155</v>
      </c>
      <c r="H1288" s="61" t="s">
        <v>1038</v>
      </c>
      <c r="I1288" s="61">
        <v>2429</v>
      </c>
      <c r="J1288" s="61">
        <v>150</v>
      </c>
      <c r="K1288" s="64">
        <v>44.3</v>
      </c>
      <c r="L1288" s="61">
        <v>764245850.421875</v>
      </c>
      <c r="M1288" s="61">
        <v>161017.30157329401</v>
      </c>
    </row>
    <row r="1289" spans="1:13">
      <c r="A1289" s="61">
        <v>44057</v>
      </c>
      <c r="B1289" s="62">
        <v>18041954500</v>
      </c>
      <c r="C1289" s="63">
        <v>12062515</v>
      </c>
      <c r="D1289" s="61">
        <v>0</v>
      </c>
      <c r="E1289" s="64" t="s">
        <v>1040</v>
      </c>
      <c r="F1289" s="64" t="str">
        <f t="shared" si="20"/>
        <v>Census Tract 9545 Fayette County</v>
      </c>
      <c r="G1289" s="61" t="s">
        <v>155</v>
      </c>
      <c r="H1289" s="61" t="s">
        <v>1034</v>
      </c>
      <c r="I1289" s="61">
        <v>1515</v>
      </c>
      <c r="J1289" s="61">
        <v>118</v>
      </c>
      <c r="K1289" s="64">
        <v>10.9</v>
      </c>
      <c r="L1289" s="61">
        <v>20360822.667968798</v>
      </c>
      <c r="M1289" s="61">
        <v>31466.615185516399</v>
      </c>
    </row>
    <row r="1290" spans="1:13">
      <c r="A1290" s="61">
        <v>38952</v>
      </c>
      <c r="B1290" s="62">
        <v>18027954600</v>
      </c>
      <c r="C1290" s="63">
        <v>195011503</v>
      </c>
      <c r="D1290" s="61">
        <v>2976586</v>
      </c>
      <c r="E1290" s="64" t="s">
        <v>1041</v>
      </c>
      <c r="F1290" s="64" t="str">
        <f t="shared" si="20"/>
        <v>Census Tract 9546 Daviess County</v>
      </c>
      <c r="G1290" s="61" t="s">
        <v>155</v>
      </c>
      <c r="H1290" s="61" t="s">
        <v>1038</v>
      </c>
      <c r="I1290" s="61">
        <v>1582</v>
      </c>
      <c r="J1290" s="61">
        <v>140</v>
      </c>
      <c r="K1290" s="64">
        <v>5.4</v>
      </c>
      <c r="L1290" s="61">
        <v>321216406.72265601</v>
      </c>
      <c r="M1290" s="61">
        <v>131638.00614242599</v>
      </c>
    </row>
    <row r="1291" spans="1:13">
      <c r="A1291" s="61">
        <v>44058</v>
      </c>
      <c r="B1291" s="62">
        <v>18041954600</v>
      </c>
      <c r="C1291" s="63">
        <v>159465066</v>
      </c>
      <c r="D1291" s="61">
        <v>214973</v>
      </c>
      <c r="E1291" s="64" t="s">
        <v>1041</v>
      </c>
      <c r="F1291" s="64" t="str">
        <f t="shared" si="20"/>
        <v>Census Tract 9546 Fayette County</v>
      </c>
      <c r="G1291" s="61" t="s">
        <v>155</v>
      </c>
      <c r="H1291" s="61" t="s">
        <v>1034</v>
      </c>
      <c r="I1291" s="61">
        <v>1193</v>
      </c>
      <c r="J1291" s="61">
        <v>107</v>
      </c>
      <c r="K1291" s="64">
        <v>0</v>
      </c>
      <c r="L1291" s="61">
        <v>269115294.78125</v>
      </c>
      <c r="M1291" s="61">
        <v>81373.869294291493</v>
      </c>
    </row>
    <row r="1292" spans="1:13">
      <c r="A1292" s="61">
        <v>38953</v>
      </c>
      <c r="B1292" s="62">
        <v>18027954700</v>
      </c>
      <c r="C1292" s="63">
        <v>8260165</v>
      </c>
      <c r="D1292" s="61">
        <v>6307</v>
      </c>
      <c r="E1292" s="64" t="s">
        <v>1042</v>
      </c>
      <c r="F1292" s="64" t="str">
        <f t="shared" si="20"/>
        <v>Census Tract 9547 Daviess County</v>
      </c>
      <c r="G1292" s="61" t="s">
        <v>155</v>
      </c>
      <c r="H1292" s="61" t="s">
        <v>1038</v>
      </c>
      <c r="I1292" s="61">
        <v>1470</v>
      </c>
      <c r="J1292" s="61">
        <v>117</v>
      </c>
      <c r="K1292" s="64">
        <v>8.1999999999999993</v>
      </c>
      <c r="L1292" s="61">
        <v>13578770.7070313</v>
      </c>
      <c r="M1292" s="61">
        <v>17276.6175969744</v>
      </c>
    </row>
    <row r="1293" spans="1:13">
      <c r="A1293" s="61">
        <v>39003</v>
      </c>
      <c r="B1293" s="62">
        <v>18055954701</v>
      </c>
      <c r="C1293" s="63">
        <v>228863212</v>
      </c>
      <c r="D1293" s="61">
        <v>135315</v>
      </c>
      <c r="E1293" s="64" t="s">
        <v>1043</v>
      </c>
      <c r="F1293" s="64" t="str">
        <f t="shared" si="20"/>
        <v>Census Tract 9547.01 Greene County</v>
      </c>
      <c r="G1293" s="61" t="s">
        <v>155</v>
      </c>
      <c r="H1293" s="61" t="s">
        <v>1044</v>
      </c>
      <c r="I1293" s="61">
        <v>1776</v>
      </c>
      <c r="J1293" s="61">
        <v>170</v>
      </c>
      <c r="K1293" s="64">
        <v>2.2999999999999998</v>
      </c>
      <c r="L1293" s="61">
        <v>379426476.05859399</v>
      </c>
      <c r="M1293" s="61">
        <v>107350.143916967</v>
      </c>
    </row>
    <row r="1294" spans="1:13">
      <c r="A1294" s="61">
        <v>39004</v>
      </c>
      <c r="B1294" s="62">
        <v>18055954702</v>
      </c>
      <c r="C1294" s="63">
        <v>168098977</v>
      </c>
      <c r="D1294" s="61">
        <v>128065</v>
      </c>
      <c r="E1294" s="64" t="s">
        <v>1045</v>
      </c>
      <c r="F1294" s="64" t="str">
        <f t="shared" si="20"/>
        <v>Census Tract 9547.02 Greene County</v>
      </c>
      <c r="G1294" s="61" t="s">
        <v>155</v>
      </c>
      <c r="H1294" s="61" t="s">
        <v>1044</v>
      </c>
      <c r="I1294" s="61">
        <v>1319</v>
      </c>
      <c r="J1294" s="61">
        <v>135</v>
      </c>
      <c r="K1294" s="64">
        <v>5.2</v>
      </c>
      <c r="L1294" s="61">
        <v>279758139.46093798</v>
      </c>
      <c r="M1294" s="61">
        <v>77926.943340008307</v>
      </c>
    </row>
    <row r="1295" spans="1:13">
      <c r="A1295" s="61">
        <v>38954</v>
      </c>
      <c r="B1295" s="62">
        <v>18027954800</v>
      </c>
      <c r="C1295" s="63">
        <v>2543255</v>
      </c>
      <c r="D1295" s="61">
        <v>2840</v>
      </c>
      <c r="E1295" s="64" t="s">
        <v>1046</v>
      </c>
      <c r="F1295" s="64" t="str">
        <f t="shared" si="20"/>
        <v>Census Tract 9548 Daviess County</v>
      </c>
      <c r="G1295" s="61" t="s">
        <v>155</v>
      </c>
      <c r="H1295" s="61" t="s">
        <v>1038</v>
      </c>
      <c r="I1295" s="61">
        <v>1366</v>
      </c>
      <c r="J1295" s="61">
        <v>138</v>
      </c>
      <c r="K1295" s="64">
        <v>14.1</v>
      </c>
      <c r="L1295" s="61">
        <v>4181517.640625</v>
      </c>
      <c r="M1295" s="61">
        <v>13107.8577126419</v>
      </c>
    </row>
    <row r="1296" spans="1:13">
      <c r="A1296" s="61">
        <v>39005</v>
      </c>
      <c r="B1296" s="62">
        <v>18055954800</v>
      </c>
      <c r="C1296" s="63">
        <v>214155232</v>
      </c>
      <c r="D1296" s="61">
        <v>2031982</v>
      </c>
      <c r="E1296" s="64" t="s">
        <v>1046</v>
      </c>
      <c r="F1296" s="64" t="str">
        <f t="shared" si="20"/>
        <v>Census Tract 9548 Greene County</v>
      </c>
      <c r="G1296" s="61" t="s">
        <v>155</v>
      </c>
      <c r="H1296" s="61" t="s">
        <v>1044</v>
      </c>
      <c r="I1296" s="61">
        <v>1484</v>
      </c>
      <c r="J1296" s="61">
        <v>113</v>
      </c>
      <c r="K1296" s="64">
        <v>3.6</v>
      </c>
      <c r="L1296" s="61">
        <v>357169865.60156298</v>
      </c>
      <c r="M1296" s="61">
        <v>159469.752154897</v>
      </c>
    </row>
    <row r="1297" spans="1:13">
      <c r="A1297" s="61">
        <v>38955</v>
      </c>
      <c r="B1297" s="62">
        <v>18027954900</v>
      </c>
      <c r="C1297" s="63">
        <v>8161121</v>
      </c>
      <c r="D1297" s="61">
        <v>109493</v>
      </c>
      <c r="E1297" s="64" t="s">
        <v>1047</v>
      </c>
      <c r="F1297" s="64" t="str">
        <f t="shared" si="20"/>
        <v>Census Tract 9549 Daviess County</v>
      </c>
      <c r="G1297" s="61" t="s">
        <v>155</v>
      </c>
      <c r="H1297" s="61" t="s">
        <v>1038</v>
      </c>
      <c r="I1297" s="61">
        <v>1827</v>
      </c>
      <c r="J1297" s="61">
        <v>128</v>
      </c>
      <c r="K1297" s="64">
        <v>14</v>
      </c>
      <c r="L1297" s="61">
        <v>13583226.2695313</v>
      </c>
      <c r="M1297" s="61">
        <v>22015.149435421801</v>
      </c>
    </row>
    <row r="1298" spans="1:13">
      <c r="A1298" s="61">
        <v>39006</v>
      </c>
      <c r="B1298" s="62">
        <v>18055954900</v>
      </c>
      <c r="C1298" s="63">
        <v>281927523</v>
      </c>
      <c r="D1298" s="61">
        <v>978870</v>
      </c>
      <c r="E1298" s="64" t="s">
        <v>1047</v>
      </c>
      <c r="F1298" s="64" t="str">
        <f t="shared" si="20"/>
        <v>Census Tract 9549 Greene County</v>
      </c>
      <c r="G1298" s="61" t="s">
        <v>155</v>
      </c>
      <c r="H1298" s="61" t="s">
        <v>1044</v>
      </c>
      <c r="I1298" s="61">
        <v>1969</v>
      </c>
      <c r="J1298" s="61">
        <v>158</v>
      </c>
      <c r="K1298" s="64">
        <v>4.7</v>
      </c>
      <c r="L1298" s="61">
        <v>470191775.08593798</v>
      </c>
      <c r="M1298" s="61">
        <v>117239.378528346</v>
      </c>
    </row>
    <row r="1299" spans="1:13">
      <c r="A1299" s="61">
        <v>39007</v>
      </c>
      <c r="B1299" s="62">
        <v>18055955000</v>
      </c>
      <c r="C1299" s="63">
        <v>46635038</v>
      </c>
      <c r="D1299" s="61">
        <v>787588</v>
      </c>
      <c r="E1299" s="64" t="s">
        <v>1048</v>
      </c>
      <c r="F1299" s="64" t="str">
        <f t="shared" si="20"/>
        <v>Census Tract 9550 Greene County</v>
      </c>
      <c r="G1299" s="61" t="s">
        <v>155</v>
      </c>
      <c r="H1299" s="61" t="s">
        <v>1044</v>
      </c>
      <c r="I1299" s="61">
        <v>1044</v>
      </c>
      <c r="J1299" s="61">
        <v>121</v>
      </c>
      <c r="K1299" s="64">
        <v>5.8</v>
      </c>
      <c r="L1299" s="61">
        <v>78957929.8359375</v>
      </c>
      <c r="M1299" s="61">
        <v>40676.550058654699</v>
      </c>
    </row>
    <row r="1300" spans="1:13">
      <c r="A1300" s="61">
        <v>39042</v>
      </c>
      <c r="B1300" s="62">
        <v>18083955000</v>
      </c>
      <c r="C1300" s="63">
        <v>8900472</v>
      </c>
      <c r="D1300" s="61">
        <v>0</v>
      </c>
      <c r="E1300" s="64" t="s">
        <v>1048</v>
      </c>
      <c r="F1300" s="64" t="str">
        <f t="shared" si="20"/>
        <v>Census Tract 9550 Knox County</v>
      </c>
      <c r="G1300" s="61" t="s">
        <v>155</v>
      </c>
      <c r="H1300" s="61" t="s">
        <v>1049</v>
      </c>
      <c r="I1300" s="61">
        <v>1248</v>
      </c>
      <c r="J1300" s="61">
        <v>108</v>
      </c>
      <c r="K1300" s="64">
        <v>9.6</v>
      </c>
      <c r="L1300" s="61">
        <v>14664340.4492188</v>
      </c>
      <c r="M1300" s="61">
        <v>19280.760235276099</v>
      </c>
    </row>
    <row r="1301" spans="1:13">
      <c r="A1301" s="61">
        <v>39008</v>
      </c>
      <c r="B1301" s="62">
        <v>18055955100</v>
      </c>
      <c r="C1301" s="63">
        <v>6800729</v>
      </c>
      <c r="D1301" s="61">
        <v>0</v>
      </c>
      <c r="E1301" s="64" t="s">
        <v>1050</v>
      </c>
      <c r="F1301" s="64" t="str">
        <f t="shared" si="20"/>
        <v>Census Tract 9551 Greene County</v>
      </c>
      <c r="G1301" s="61" t="s">
        <v>155</v>
      </c>
      <c r="H1301" s="61" t="s">
        <v>1044</v>
      </c>
      <c r="I1301" s="61">
        <v>1243</v>
      </c>
      <c r="J1301" s="61">
        <v>114</v>
      </c>
      <c r="K1301" s="64">
        <v>6</v>
      </c>
      <c r="L1301" s="61">
        <v>11287840.6210938</v>
      </c>
      <c r="M1301" s="61">
        <v>16641.881620128501</v>
      </c>
    </row>
    <row r="1302" spans="1:13">
      <c r="A1302" s="61">
        <v>39043</v>
      </c>
      <c r="B1302" s="62">
        <v>18083955100</v>
      </c>
      <c r="C1302" s="63">
        <v>298739203</v>
      </c>
      <c r="D1302" s="61">
        <v>2589992</v>
      </c>
      <c r="E1302" s="64" t="s">
        <v>1050</v>
      </c>
      <c r="F1302" s="64" t="str">
        <f t="shared" si="20"/>
        <v>Census Tract 9551 Knox County</v>
      </c>
      <c r="G1302" s="61" t="s">
        <v>155</v>
      </c>
      <c r="H1302" s="61" t="s">
        <v>1049</v>
      </c>
      <c r="I1302" s="61">
        <v>1183</v>
      </c>
      <c r="J1302" s="61">
        <v>99</v>
      </c>
      <c r="K1302" s="64">
        <v>5.8</v>
      </c>
      <c r="L1302" s="61">
        <v>494199432.06640601</v>
      </c>
      <c r="M1302" s="61">
        <v>223241.74733804999</v>
      </c>
    </row>
    <row r="1303" spans="1:13">
      <c r="A1303" s="61">
        <v>39009</v>
      </c>
      <c r="B1303" s="62">
        <v>18055955200</v>
      </c>
      <c r="C1303" s="63">
        <v>4821260</v>
      </c>
      <c r="D1303" s="61">
        <v>17166</v>
      </c>
      <c r="E1303" s="64" t="s">
        <v>1051</v>
      </c>
      <c r="F1303" s="64" t="str">
        <f t="shared" si="20"/>
        <v>Census Tract 9552 Greene County</v>
      </c>
      <c r="G1303" s="61" t="s">
        <v>155</v>
      </c>
      <c r="H1303" s="61" t="s">
        <v>1044</v>
      </c>
      <c r="I1303" s="61">
        <v>928</v>
      </c>
      <c r="J1303" s="61">
        <v>93</v>
      </c>
      <c r="K1303" s="64">
        <v>5.3</v>
      </c>
      <c r="L1303" s="61">
        <v>8030667.55859375</v>
      </c>
      <c r="M1303" s="61">
        <v>15109.055522839401</v>
      </c>
    </row>
    <row r="1304" spans="1:13">
      <c r="A1304" s="61">
        <v>39044</v>
      </c>
      <c r="B1304" s="62">
        <v>18083955200</v>
      </c>
      <c r="C1304" s="63">
        <v>265270032</v>
      </c>
      <c r="D1304" s="61">
        <v>3340234</v>
      </c>
      <c r="E1304" s="64" t="s">
        <v>1051</v>
      </c>
      <c r="F1304" s="64" t="str">
        <f t="shared" si="20"/>
        <v>Census Tract 9552 Knox County</v>
      </c>
      <c r="G1304" s="61" t="s">
        <v>155</v>
      </c>
      <c r="H1304" s="61" t="s">
        <v>1049</v>
      </c>
      <c r="I1304" s="61">
        <v>2346</v>
      </c>
      <c r="J1304" s="61">
        <v>169</v>
      </c>
      <c r="K1304" s="64">
        <v>2.8</v>
      </c>
      <c r="L1304" s="61">
        <v>438682133.01953101</v>
      </c>
      <c r="M1304" s="61">
        <v>126862.183243726</v>
      </c>
    </row>
    <row r="1305" spans="1:13">
      <c r="A1305" s="61">
        <v>39010</v>
      </c>
      <c r="B1305" s="62">
        <v>18055955300</v>
      </c>
      <c r="C1305" s="63">
        <v>423779893</v>
      </c>
      <c r="D1305" s="61">
        <v>4587436</v>
      </c>
      <c r="E1305" s="64" t="s">
        <v>1052</v>
      </c>
      <c r="F1305" s="64" t="str">
        <f t="shared" si="20"/>
        <v>Census Tract 9553 Greene County</v>
      </c>
      <c r="G1305" s="61" t="s">
        <v>155</v>
      </c>
      <c r="H1305" s="61" t="s">
        <v>1044</v>
      </c>
      <c r="I1305" s="61">
        <v>1578</v>
      </c>
      <c r="J1305" s="61">
        <v>124</v>
      </c>
      <c r="K1305" s="64">
        <v>2.2999999999999998</v>
      </c>
      <c r="L1305" s="61">
        <v>705270038.45703101</v>
      </c>
      <c r="M1305" s="61">
        <v>224138.44987885701</v>
      </c>
    </row>
    <row r="1306" spans="1:13">
      <c r="A1306" s="61">
        <v>39045</v>
      </c>
      <c r="B1306" s="62">
        <v>18083955300</v>
      </c>
      <c r="C1306" s="63">
        <v>2394457</v>
      </c>
      <c r="D1306" s="61">
        <v>187792</v>
      </c>
      <c r="E1306" s="64" t="s">
        <v>1052</v>
      </c>
      <c r="F1306" s="64" t="str">
        <f t="shared" si="20"/>
        <v>Census Tract 9553 Knox County</v>
      </c>
      <c r="G1306" s="61" t="s">
        <v>155</v>
      </c>
      <c r="H1306" s="61" t="s">
        <v>1049</v>
      </c>
      <c r="I1306" s="61">
        <v>870</v>
      </c>
      <c r="J1306" s="61">
        <v>99</v>
      </c>
      <c r="K1306" s="64">
        <v>25.4</v>
      </c>
      <c r="L1306" s="61">
        <v>3936118.73046875</v>
      </c>
      <c r="M1306" s="61">
        <v>12591.833522320499</v>
      </c>
    </row>
    <row r="1307" spans="1:13">
      <c r="A1307" s="61">
        <v>39011</v>
      </c>
      <c r="B1307" s="62">
        <v>18055955400</v>
      </c>
      <c r="C1307" s="63">
        <v>29902053</v>
      </c>
      <c r="D1307" s="61">
        <v>253197</v>
      </c>
      <c r="E1307" s="64" t="s">
        <v>1053</v>
      </c>
      <c r="F1307" s="64" t="str">
        <f t="shared" si="20"/>
        <v>Census Tract 9554 Greene County</v>
      </c>
      <c r="G1307" s="61" t="s">
        <v>155</v>
      </c>
      <c r="H1307" s="61" t="s">
        <v>1044</v>
      </c>
      <c r="I1307" s="61">
        <v>1440</v>
      </c>
      <c r="J1307" s="61">
        <v>130</v>
      </c>
      <c r="K1307" s="64">
        <v>7.5</v>
      </c>
      <c r="L1307" s="61">
        <v>49864895.339843802</v>
      </c>
      <c r="M1307" s="61">
        <v>35305.649310153698</v>
      </c>
    </row>
    <row r="1308" spans="1:13">
      <c r="A1308" s="61">
        <v>39046</v>
      </c>
      <c r="B1308" s="62">
        <v>18083955400</v>
      </c>
      <c r="C1308" s="63">
        <v>1324809</v>
      </c>
      <c r="D1308" s="61">
        <v>0</v>
      </c>
      <c r="E1308" s="64" t="s">
        <v>1053</v>
      </c>
      <c r="F1308" s="64" t="str">
        <f t="shared" si="20"/>
        <v>Census Tract 9554 Knox County</v>
      </c>
      <c r="G1308" s="61" t="s">
        <v>155</v>
      </c>
      <c r="H1308" s="61" t="s">
        <v>1049</v>
      </c>
      <c r="I1308" s="61">
        <v>956</v>
      </c>
      <c r="J1308" s="61">
        <v>116</v>
      </c>
      <c r="K1308" s="64">
        <v>18.2</v>
      </c>
      <c r="L1308" s="61">
        <v>2177134.3671875</v>
      </c>
      <c r="M1308" s="61">
        <v>7943.2274337150402</v>
      </c>
    </row>
    <row r="1309" spans="1:13">
      <c r="A1309" s="61">
        <v>39047</v>
      </c>
      <c r="B1309" s="62">
        <v>18083955500</v>
      </c>
      <c r="C1309" s="63">
        <v>3171224</v>
      </c>
      <c r="D1309" s="61">
        <v>261325</v>
      </c>
      <c r="E1309" s="64" t="s">
        <v>1054</v>
      </c>
      <c r="F1309" s="64" t="str">
        <f t="shared" si="20"/>
        <v>Census Tract 9555 Knox County</v>
      </c>
      <c r="G1309" s="61" t="s">
        <v>155</v>
      </c>
      <c r="H1309" s="61" t="s">
        <v>1049</v>
      </c>
      <c r="I1309" s="61">
        <v>1439</v>
      </c>
      <c r="J1309" s="61">
        <v>152</v>
      </c>
      <c r="K1309" s="64">
        <v>9.5</v>
      </c>
      <c r="L1309" s="61">
        <v>5638510.125</v>
      </c>
      <c r="M1309" s="61">
        <v>11127.3038307883</v>
      </c>
    </row>
    <row r="1310" spans="1:13">
      <c r="A1310" s="61">
        <v>73043</v>
      </c>
      <c r="B1310" s="61">
        <v>18119955500</v>
      </c>
      <c r="C1310" s="61">
        <v>169290874</v>
      </c>
      <c r="D1310" s="61">
        <v>498999</v>
      </c>
      <c r="E1310" s="64" t="s">
        <v>1054</v>
      </c>
      <c r="F1310" s="64" t="str">
        <f t="shared" si="20"/>
        <v>Census Tract 9555 Owen County</v>
      </c>
      <c r="G1310" s="61" t="s">
        <v>155</v>
      </c>
      <c r="H1310" s="61" t="s">
        <v>1055</v>
      </c>
      <c r="I1310" s="61">
        <v>1570</v>
      </c>
      <c r="J1310" s="61">
        <v>134</v>
      </c>
      <c r="K1310" s="64">
        <v>3.8</v>
      </c>
      <c r="L1310" s="61">
        <v>284758477.0625</v>
      </c>
      <c r="M1310" s="61">
        <v>80189.785262752703</v>
      </c>
    </row>
    <row r="1311" spans="1:13">
      <c r="A1311" s="61">
        <v>39048</v>
      </c>
      <c r="B1311" s="62">
        <v>18083955600</v>
      </c>
      <c r="C1311" s="63">
        <v>2821696</v>
      </c>
      <c r="D1311" s="61">
        <v>179255</v>
      </c>
      <c r="E1311" s="64" t="s">
        <v>1056</v>
      </c>
      <c r="F1311" s="64" t="str">
        <f t="shared" si="20"/>
        <v>Census Tract 9556 Knox County</v>
      </c>
      <c r="G1311" s="61" t="s">
        <v>155</v>
      </c>
      <c r="H1311" s="61" t="s">
        <v>1049</v>
      </c>
      <c r="I1311" s="61">
        <v>1508</v>
      </c>
      <c r="J1311" s="61">
        <v>122</v>
      </c>
      <c r="K1311" s="64">
        <v>9</v>
      </c>
      <c r="L1311" s="61">
        <v>4930186.15234375</v>
      </c>
      <c r="M1311" s="61">
        <v>9617.5483965476506</v>
      </c>
    </row>
    <row r="1312" spans="1:13">
      <c r="A1312" s="61">
        <v>73044</v>
      </c>
      <c r="B1312" s="61">
        <v>18119955600</v>
      </c>
      <c r="C1312" s="61">
        <v>178194533</v>
      </c>
      <c r="D1312" s="61">
        <v>4776910</v>
      </c>
      <c r="E1312" s="64" t="s">
        <v>1056</v>
      </c>
      <c r="F1312" s="64" t="str">
        <f t="shared" si="20"/>
        <v>Census Tract 9556 Owen County</v>
      </c>
      <c r="G1312" s="61" t="s">
        <v>155</v>
      </c>
      <c r="H1312" s="61" t="s">
        <v>1055</v>
      </c>
      <c r="I1312" s="61">
        <v>1583</v>
      </c>
      <c r="J1312" s="61">
        <v>143</v>
      </c>
      <c r="K1312" s="64">
        <v>3.5</v>
      </c>
      <c r="L1312" s="61">
        <v>306976182.296875</v>
      </c>
      <c r="M1312" s="61">
        <v>76658.832736284996</v>
      </c>
    </row>
    <row r="1313" spans="1:13">
      <c r="A1313" s="61">
        <v>39049</v>
      </c>
      <c r="B1313" s="62">
        <v>18083955700</v>
      </c>
      <c r="C1313" s="63">
        <v>9889815</v>
      </c>
      <c r="D1313" s="61">
        <v>0</v>
      </c>
      <c r="E1313" s="64" t="s">
        <v>1057</v>
      </c>
      <c r="F1313" s="64" t="str">
        <f t="shared" si="20"/>
        <v>Census Tract 9557 Knox County</v>
      </c>
      <c r="G1313" s="61" t="s">
        <v>155</v>
      </c>
      <c r="H1313" s="61" t="s">
        <v>1049</v>
      </c>
      <c r="I1313" s="61">
        <v>2012</v>
      </c>
      <c r="J1313" s="61">
        <v>212</v>
      </c>
      <c r="K1313" s="64">
        <v>1.8</v>
      </c>
      <c r="L1313" s="61">
        <v>16254546.9101563</v>
      </c>
      <c r="M1313" s="61">
        <v>18372.6112754241</v>
      </c>
    </row>
    <row r="1314" spans="1:13">
      <c r="A1314" s="61">
        <v>73045</v>
      </c>
      <c r="B1314" s="61">
        <v>18119955700</v>
      </c>
      <c r="C1314" s="61">
        <v>381569790</v>
      </c>
      <c r="D1314" s="61">
        <v>821615</v>
      </c>
      <c r="E1314" s="64" t="s">
        <v>1057</v>
      </c>
      <c r="F1314" s="64" t="str">
        <f t="shared" si="20"/>
        <v>Census Tract 9557 Owen County</v>
      </c>
      <c r="G1314" s="61" t="s">
        <v>155</v>
      </c>
      <c r="H1314" s="61" t="s">
        <v>1055</v>
      </c>
      <c r="I1314" s="61">
        <v>1950</v>
      </c>
      <c r="J1314" s="61">
        <v>146</v>
      </c>
      <c r="K1314" s="64">
        <v>0</v>
      </c>
      <c r="L1314" s="61">
        <v>639002358.80859399</v>
      </c>
      <c r="M1314" s="61">
        <v>128945.865165253</v>
      </c>
    </row>
    <row r="1315" spans="1:13">
      <c r="A1315" s="61">
        <v>39050</v>
      </c>
      <c r="B1315" s="62">
        <v>18083955800</v>
      </c>
      <c r="C1315" s="63">
        <v>364592262</v>
      </c>
      <c r="D1315" s="61">
        <v>4199572</v>
      </c>
      <c r="E1315" s="64" t="s">
        <v>1058</v>
      </c>
      <c r="F1315" s="64" t="str">
        <f t="shared" si="20"/>
        <v>Census Tract 9558 Knox County</v>
      </c>
      <c r="G1315" s="61" t="s">
        <v>155</v>
      </c>
      <c r="H1315" s="61" t="s">
        <v>1049</v>
      </c>
      <c r="I1315" s="61">
        <v>1377</v>
      </c>
      <c r="J1315" s="61">
        <v>116</v>
      </c>
      <c r="K1315" s="64">
        <v>1.2</v>
      </c>
      <c r="L1315" s="61">
        <v>599432508.83984399</v>
      </c>
      <c r="M1315" s="61">
        <v>184201.96993058201</v>
      </c>
    </row>
    <row r="1316" spans="1:13">
      <c r="A1316" s="61">
        <v>39104</v>
      </c>
      <c r="B1316" s="62">
        <v>18119955800</v>
      </c>
      <c r="C1316" s="63">
        <v>56086489</v>
      </c>
      <c r="D1316" s="61">
        <v>388314</v>
      </c>
      <c r="E1316" s="64" t="s">
        <v>1058</v>
      </c>
      <c r="F1316" s="64" t="str">
        <f t="shared" si="20"/>
        <v>Census Tract 9558 Owen County</v>
      </c>
      <c r="G1316" s="61" t="s">
        <v>155</v>
      </c>
      <c r="H1316" s="61" t="s">
        <v>1055</v>
      </c>
      <c r="I1316" s="61">
        <v>1700</v>
      </c>
      <c r="J1316" s="61">
        <v>141</v>
      </c>
      <c r="K1316" s="64">
        <v>5.4</v>
      </c>
      <c r="L1316" s="61">
        <v>94443248.605468795</v>
      </c>
      <c r="M1316" s="61">
        <v>62412.307280389898</v>
      </c>
    </row>
    <row r="1317" spans="1:13">
      <c r="A1317" s="61">
        <v>39051</v>
      </c>
      <c r="B1317" s="62">
        <v>18083955900</v>
      </c>
      <c r="C1317" s="63">
        <v>379382479</v>
      </c>
      <c r="D1317" s="61">
        <v>10024466</v>
      </c>
      <c r="E1317" s="64" t="s">
        <v>1059</v>
      </c>
      <c r="F1317" s="64" t="str">
        <f t="shared" si="20"/>
        <v>Census Tract 9559 Knox County</v>
      </c>
      <c r="G1317" s="61" t="s">
        <v>155</v>
      </c>
      <c r="H1317" s="61" t="s">
        <v>1049</v>
      </c>
      <c r="I1317" s="61">
        <v>2099</v>
      </c>
      <c r="J1317" s="61">
        <v>151</v>
      </c>
      <c r="K1317" s="64">
        <v>8.1999999999999993</v>
      </c>
      <c r="L1317" s="61">
        <v>623403794.55078101</v>
      </c>
      <c r="M1317" s="61">
        <v>190538.254583006</v>
      </c>
    </row>
    <row r="1318" spans="1:13">
      <c r="A1318" s="61">
        <v>39105</v>
      </c>
      <c r="B1318" s="62">
        <v>18119955900</v>
      </c>
      <c r="C1318" s="63">
        <v>212769915</v>
      </c>
      <c r="D1318" s="61">
        <v>80562</v>
      </c>
      <c r="E1318" s="64" t="s">
        <v>1059</v>
      </c>
      <c r="F1318" s="64" t="str">
        <f t="shared" si="20"/>
        <v>Census Tract 9559 Owen County</v>
      </c>
      <c r="G1318" s="61" t="s">
        <v>155</v>
      </c>
      <c r="H1318" s="61" t="s">
        <v>1055</v>
      </c>
      <c r="I1318" s="61">
        <v>1973</v>
      </c>
      <c r="J1318" s="61">
        <v>124</v>
      </c>
      <c r="K1318" s="64">
        <v>1.6</v>
      </c>
      <c r="L1318" s="61">
        <v>355088639.49609399</v>
      </c>
      <c r="M1318" s="61">
        <v>89973.3868894427</v>
      </c>
    </row>
    <row r="1319" spans="1:13">
      <c r="A1319" s="61">
        <v>44525</v>
      </c>
      <c r="B1319" s="61">
        <v>18133956000</v>
      </c>
      <c r="C1319" s="61">
        <v>257479523</v>
      </c>
      <c r="D1319" s="61">
        <v>66125</v>
      </c>
      <c r="E1319" s="64" t="s">
        <v>1060</v>
      </c>
      <c r="F1319" s="64" t="str">
        <f t="shared" si="20"/>
        <v>Census Tract 9560 Putnam County</v>
      </c>
      <c r="G1319" s="61" t="s">
        <v>155</v>
      </c>
      <c r="H1319" s="61" t="s">
        <v>1061</v>
      </c>
      <c r="I1319" s="61">
        <v>1245</v>
      </c>
      <c r="J1319" s="61">
        <v>111</v>
      </c>
      <c r="K1319" s="64">
        <v>3</v>
      </c>
      <c r="L1319" s="61">
        <v>437155490.83593798</v>
      </c>
      <c r="M1319" s="61">
        <v>99863.692556867594</v>
      </c>
    </row>
    <row r="1320" spans="1:13">
      <c r="A1320" s="61">
        <v>44526</v>
      </c>
      <c r="B1320" s="61">
        <v>18133956100</v>
      </c>
      <c r="C1320" s="61">
        <v>226472889</v>
      </c>
      <c r="D1320" s="61">
        <v>1468973</v>
      </c>
      <c r="E1320" s="64" t="s">
        <v>1062</v>
      </c>
      <c r="F1320" s="64" t="str">
        <f t="shared" si="20"/>
        <v>Census Tract 9561 Putnam County</v>
      </c>
      <c r="G1320" s="61" t="s">
        <v>155</v>
      </c>
      <c r="H1320" s="61" t="s">
        <v>1061</v>
      </c>
      <c r="I1320" s="61">
        <v>1220</v>
      </c>
      <c r="J1320" s="61">
        <v>146</v>
      </c>
      <c r="K1320" s="64">
        <v>4.4000000000000004</v>
      </c>
      <c r="L1320" s="61">
        <v>385682066.64453101</v>
      </c>
      <c r="M1320" s="61">
        <v>102628.541483573</v>
      </c>
    </row>
    <row r="1321" spans="1:13">
      <c r="A1321" s="61">
        <v>44527</v>
      </c>
      <c r="B1321" s="61">
        <v>18133956200</v>
      </c>
      <c r="C1321" s="61">
        <v>41082335</v>
      </c>
      <c r="D1321" s="61">
        <v>207219</v>
      </c>
      <c r="E1321" s="64" t="s">
        <v>1063</v>
      </c>
      <c r="F1321" s="64" t="str">
        <f t="shared" si="20"/>
        <v>Census Tract 9562 Putnam County</v>
      </c>
      <c r="G1321" s="61" t="s">
        <v>155</v>
      </c>
      <c r="H1321" s="61" t="s">
        <v>1061</v>
      </c>
      <c r="I1321" s="61">
        <v>1667</v>
      </c>
      <c r="J1321" s="61">
        <v>143</v>
      </c>
      <c r="K1321" s="64">
        <v>7.9</v>
      </c>
      <c r="L1321" s="61">
        <v>69750160.71875</v>
      </c>
      <c r="M1321" s="61">
        <v>46007.207337473301</v>
      </c>
    </row>
    <row r="1322" spans="1:13">
      <c r="A1322" s="61">
        <v>44528</v>
      </c>
      <c r="B1322" s="61">
        <v>18133956300</v>
      </c>
      <c r="C1322" s="61">
        <v>37583253</v>
      </c>
      <c r="D1322" s="61">
        <v>159753</v>
      </c>
      <c r="E1322" s="64" t="s">
        <v>1064</v>
      </c>
      <c r="F1322" s="64" t="str">
        <f t="shared" si="20"/>
        <v>Census Tract 9563 Putnam County</v>
      </c>
      <c r="G1322" s="61" t="s">
        <v>155</v>
      </c>
      <c r="H1322" s="61" t="s">
        <v>1061</v>
      </c>
      <c r="I1322" s="61">
        <v>2970</v>
      </c>
      <c r="J1322" s="61">
        <v>185</v>
      </c>
      <c r="K1322" s="64">
        <v>9.3000000000000007</v>
      </c>
      <c r="L1322" s="61">
        <v>63741178.941406302</v>
      </c>
      <c r="M1322" s="61">
        <v>38776.806856159201</v>
      </c>
    </row>
    <row r="1323" spans="1:13">
      <c r="A1323" s="61">
        <v>44529</v>
      </c>
      <c r="B1323" s="61">
        <v>18133956400</v>
      </c>
      <c r="C1323" s="61">
        <v>212851953</v>
      </c>
      <c r="D1323" s="61">
        <v>1435415</v>
      </c>
      <c r="E1323" s="64" t="s">
        <v>1065</v>
      </c>
      <c r="F1323" s="64" t="str">
        <f t="shared" si="20"/>
        <v>Census Tract 9564 Putnam County</v>
      </c>
      <c r="G1323" s="61" t="s">
        <v>155</v>
      </c>
      <c r="H1323" s="61" t="s">
        <v>1061</v>
      </c>
      <c r="I1323" s="61">
        <v>2830</v>
      </c>
      <c r="J1323" s="61">
        <v>234</v>
      </c>
      <c r="K1323" s="64">
        <v>4.2</v>
      </c>
      <c r="L1323" s="61">
        <v>362404594.33593798</v>
      </c>
      <c r="M1323" s="61">
        <v>93865.864629624994</v>
      </c>
    </row>
    <row r="1324" spans="1:13">
      <c r="A1324" s="61">
        <v>44530</v>
      </c>
      <c r="B1324" s="61">
        <v>18133956500</v>
      </c>
      <c r="C1324" s="61">
        <v>252037387</v>
      </c>
      <c r="D1324" s="61">
        <v>197307</v>
      </c>
      <c r="E1324" s="64" t="s">
        <v>1066</v>
      </c>
      <c r="F1324" s="64" t="str">
        <f t="shared" si="20"/>
        <v>Census Tract 9565 Putnam County</v>
      </c>
      <c r="G1324" s="61" t="s">
        <v>155</v>
      </c>
      <c r="H1324" s="61" t="s">
        <v>1061</v>
      </c>
      <c r="I1324" s="61">
        <v>2176</v>
      </c>
      <c r="J1324" s="61">
        <v>209</v>
      </c>
      <c r="K1324" s="64">
        <v>2.2999999999999998</v>
      </c>
      <c r="L1324" s="61">
        <v>424745754.25</v>
      </c>
      <c r="M1324" s="61">
        <v>102530.98013883299</v>
      </c>
    </row>
    <row r="1325" spans="1:13">
      <c r="A1325" s="61">
        <v>44531</v>
      </c>
      <c r="B1325" s="61">
        <v>18133956600</v>
      </c>
      <c r="C1325" s="61">
        <v>217078554</v>
      </c>
      <c r="D1325" s="61">
        <v>2051100</v>
      </c>
      <c r="E1325" s="64" t="s">
        <v>1067</v>
      </c>
      <c r="F1325" s="64" t="str">
        <f t="shared" si="20"/>
        <v>Census Tract 9566 Putnam County</v>
      </c>
      <c r="G1325" s="61" t="s">
        <v>155</v>
      </c>
      <c r="H1325" s="61" t="s">
        <v>1061</v>
      </c>
      <c r="I1325" s="61">
        <v>1435</v>
      </c>
      <c r="J1325" s="61">
        <v>127</v>
      </c>
      <c r="K1325" s="64">
        <v>2.4</v>
      </c>
      <c r="L1325" s="61">
        <v>368984534.91406298</v>
      </c>
      <c r="M1325" s="61">
        <v>89537.537360584596</v>
      </c>
    </row>
    <row r="1326" spans="1:13">
      <c r="A1326" s="61">
        <v>44498</v>
      </c>
      <c r="B1326" s="61">
        <v>18107956700</v>
      </c>
      <c r="C1326" s="61">
        <v>307729109</v>
      </c>
      <c r="D1326" s="61">
        <v>0</v>
      </c>
      <c r="E1326" s="64" t="s">
        <v>1068</v>
      </c>
      <c r="F1326" s="64" t="str">
        <f t="shared" si="20"/>
        <v>Census Tract 9567 Montgomery County</v>
      </c>
      <c r="G1326" s="61" t="s">
        <v>155</v>
      </c>
      <c r="H1326" s="61" t="s">
        <v>1069</v>
      </c>
      <c r="I1326" s="61">
        <v>1319</v>
      </c>
      <c r="J1326" s="61">
        <v>83</v>
      </c>
      <c r="K1326" s="64">
        <v>2.2000000000000002</v>
      </c>
      <c r="L1326" s="61">
        <v>526849554.27734399</v>
      </c>
      <c r="M1326" s="61">
        <v>102258.90944959399</v>
      </c>
    </row>
    <row r="1327" spans="1:13">
      <c r="A1327" s="61">
        <v>44499</v>
      </c>
      <c r="B1327" s="61">
        <v>18107956800</v>
      </c>
      <c r="C1327" s="61">
        <v>255486578</v>
      </c>
      <c r="D1327" s="61">
        <v>49814</v>
      </c>
      <c r="E1327" s="64" t="s">
        <v>1070</v>
      </c>
      <c r="F1327" s="64" t="str">
        <f t="shared" si="20"/>
        <v>Census Tract 9568 Montgomery County</v>
      </c>
      <c r="G1327" s="61" t="s">
        <v>155</v>
      </c>
      <c r="H1327" s="61" t="s">
        <v>1069</v>
      </c>
      <c r="I1327" s="61">
        <v>1231</v>
      </c>
      <c r="J1327" s="61">
        <v>86</v>
      </c>
      <c r="K1327" s="64">
        <v>0.2</v>
      </c>
      <c r="L1327" s="61">
        <v>437922357.52343798</v>
      </c>
      <c r="M1327" s="61">
        <v>90086.604001647705</v>
      </c>
    </row>
    <row r="1328" spans="1:13">
      <c r="A1328" s="61">
        <v>44500</v>
      </c>
      <c r="B1328" s="61">
        <v>18107956900</v>
      </c>
      <c r="C1328" s="61">
        <v>110282772</v>
      </c>
      <c r="D1328" s="61">
        <v>120645</v>
      </c>
      <c r="E1328" s="64" t="s">
        <v>1071</v>
      </c>
      <c r="F1328" s="64" t="str">
        <f t="shared" si="20"/>
        <v>Census Tract 9569 Montgomery County</v>
      </c>
      <c r="G1328" s="61" t="s">
        <v>155</v>
      </c>
      <c r="H1328" s="61" t="s">
        <v>1069</v>
      </c>
      <c r="I1328" s="61">
        <v>2187</v>
      </c>
      <c r="J1328" s="61">
        <v>124</v>
      </c>
      <c r="K1328" s="64">
        <v>2.1</v>
      </c>
      <c r="L1328" s="61">
        <v>188710014.12890601</v>
      </c>
      <c r="M1328" s="61">
        <v>69909.194702359295</v>
      </c>
    </row>
    <row r="1329" spans="1:13">
      <c r="A1329" s="61">
        <v>44501</v>
      </c>
      <c r="B1329" s="61">
        <v>18107957000</v>
      </c>
      <c r="C1329" s="61">
        <v>7167128</v>
      </c>
      <c r="D1329" s="61">
        <v>0</v>
      </c>
      <c r="E1329" s="64" t="s">
        <v>1072</v>
      </c>
      <c r="F1329" s="64" t="str">
        <f t="shared" si="20"/>
        <v>Census Tract 9570 Montgomery County</v>
      </c>
      <c r="G1329" s="61" t="s">
        <v>155</v>
      </c>
      <c r="H1329" s="61" t="s">
        <v>1069</v>
      </c>
      <c r="I1329" s="61">
        <v>1671</v>
      </c>
      <c r="J1329" s="61">
        <v>119</v>
      </c>
      <c r="K1329" s="64">
        <v>13.4</v>
      </c>
      <c r="L1329" s="61">
        <v>12245254.4453125</v>
      </c>
      <c r="M1329" s="61">
        <v>24347.8831262231</v>
      </c>
    </row>
    <row r="1330" spans="1:13">
      <c r="A1330" s="61">
        <v>44502</v>
      </c>
      <c r="B1330" s="61">
        <v>18107957100</v>
      </c>
      <c r="C1330" s="61">
        <v>11142545</v>
      </c>
      <c r="D1330" s="61">
        <v>0</v>
      </c>
      <c r="E1330" s="64" t="s">
        <v>1073</v>
      </c>
      <c r="F1330" s="64" t="str">
        <f t="shared" si="20"/>
        <v>Census Tract 9571 Montgomery County</v>
      </c>
      <c r="G1330" s="61" t="s">
        <v>155</v>
      </c>
      <c r="H1330" s="61" t="s">
        <v>1069</v>
      </c>
      <c r="I1330" s="61">
        <v>2177</v>
      </c>
      <c r="J1330" s="61">
        <v>161</v>
      </c>
      <c r="K1330" s="64">
        <v>4.9000000000000004</v>
      </c>
      <c r="L1330" s="61">
        <v>19038160.515625</v>
      </c>
      <c r="M1330" s="61">
        <v>24265.653171670601</v>
      </c>
    </row>
    <row r="1331" spans="1:13">
      <c r="A1331" s="61">
        <v>44503</v>
      </c>
      <c r="B1331" s="61">
        <v>18107957200</v>
      </c>
      <c r="C1331" s="61">
        <v>4454952</v>
      </c>
      <c r="D1331" s="61">
        <v>0</v>
      </c>
      <c r="E1331" s="64" t="s">
        <v>1074</v>
      </c>
      <c r="F1331" s="64" t="str">
        <f t="shared" si="20"/>
        <v>Census Tract 9572 Montgomery County</v>
      </c>
      <c r="G1331" s="61" t="s">
        <v>155</v>
      </c>
      <c r="H1331" s="61" t="s">
        <v>1069</v>
      </c>
      <c r="I1331" s="61">
        <v>1780</v>
      </c>
      <c r="J1331" s="61">
        <v>125</v>
      </c>
      <c r="K1331" s="64">
        <v>6.9</v>
      </c>
      <c r="L1331" s="61">
        <v>7606468.234375</v>
      </c>
      <c r="M1331" s="61">
        <v>12159.999609397601</v>
      </c>
    </row>
    <row r="1332" spans="1:13">
      <c r="A1332" s="61">
        <v>44504</v>
      </c>
      <c r="B1332" s="61">
        <v>18107957300</v>
      </c>
      <c r="C1332" s="61">
        <v>243092604</v>
      </c>
      <c r="D1332" s="61">
        <v>1808242</v>
      </c>
      <c r="E1332" s="64" t="s">
        <v>1075</v>
      </c>
      <c r="F1332" s="64" t="str">
        <f t="shared" si="20"/>
        <v>Census Tract 9573 Montgomery County</v>
      </c>
      <c r="G1332" s="61" t="s">
        <v>155</v>
      </c>
      <c r="H1332" s="61" t="s">
        <v>1069</v>
      </c>
      <c r="I1332" s="61">
        <v>1606</v>
      </c>
      <c r="J1332" s="61">
        <v>121</v>
      </c>
      <c r="K1332" s="64">
        <v>2.8</v>
      </c>
      <c r="L1332" s="61">
        <v>417246412.33203101</v>
      </c>
      <c r="M1332" s="61">
        <v>89480.429198495403</v>
      </c>
    </row>
    <row r="1333" spans="1:13">
      <c r="A1333" s="61">
        <v>44505</v>
      </c>
      <c r="B1333" s="61">
        <v>18107957400</v>
      </c>
      <c r="C1333" s="61">
        <v>178284477</v>
      </c>
      <c r="D1333" s="61">
        <v>53012</v>
      </c>
      <c r="E1333" s="64" t="s">
        <v>1076</v>
      </c>
      <c r="F1333" s="64" t="str">
        <f t="shared" si="20"/>
        <v>Census Tract 9574 Montgomery County</v>
      </c>
      <c r="G1333" s="61" t="s">
        <v>155</v>
      </c>
      <c r="H1333" s="61" t="s">
        <v>1069</v>
      </c>
      <c r="I1333" s="61">
        <v>1997</v>
      </c>
      <c r="J1333" s="61">
        <v>103</v>
      </c>
      <c r="K1333" s="64">
        <v>4</v>
      </c>
      <c r="L1333" s="61">
        <v>303861391.734375</v>
      </c>
      <c r="M1333" s="61">
        <v>93179.388607073197</v>
      </c>
    </row>
    <row r="1334" spans="1:13">
      <c r="A1334" s="61">
        <v>44506</v>
      </c>
      <c r="B1334" s="61">
        <v>18107957500</v>
      </c>
      <c r="C1334" s="61">
        <v>189390089</v>
      </c>
      <c r="D1334" s="61">
        <v>36274</v>
      </c>
      <c r="E1334" s="64" t="s">
        <v>1077</v>
      </c>
      <c r="F1334" s="64" t="str">
        <f t="shared" si="20"/>
        <v>Census Tract 9575 Montgomery County</v>
      </c>
      <c r="G1334" s="61" t="s">
        <v>155</v>
      </c>
      <c r="H1334" s="61" t="s">
        <v>1069</v>
      </c>
      <c r="I1334" s="61">
        <v>1414</v>
      </c>
      <c r="J1334" s="61">
        <v>86</v>
      </c>
      <c r="K1334" s="64">
        <v>0.8</v>
      </c>
      <c r="L1334" s="61">
        <v>322605236.88671899</v>
      </c>
      <c r="M1334" s="61">
        <v>83564.629875387705</v>
      </c>
    </row>
    <row r="1335" spans="1:13">
      <c r="A1335" s="61">
        <v>44059</v>
      </c>
      <c r="B1335" s="62">
        <v>18045957600</v>
      </c>
      <c r="C1335" s="63">
        <v>289599496</v>
      </c>
      <c r="D1335" s="61">
        <v>1388678</v>
      </c>
      <c r="E1335" s="64" t="s">
        <v>1078</v>
      </c>
      <c r="F1335" s="64" t="str">
        <f t="shared" si="20"/>
        <v>Census Tract 9576 Fountain County</v>
      </c>
      <c r="G1335" s="61" t="s">
        <v>155</v>
      </c>
      <c r="H1335" s="61" t="s">
        <v>1079</v>
      </c>
      <c r="I1335" s="61">
        <v>1206</v>
      </c>
      <c r="J1335" s="61">
        <v>76</v>
      </c>
      <c r="K1335" s="64">
        <v>4.0999999999999996</v>
      </c>
      <c r="L1335" s="61">
        <v>500047042.83984399</v>
      </c>
      <c r="M1335" s="61">
        <v>108835.67080326899</v>
      </c>
    </row>
    <row r="1336" spans="1:13">
      <c r="A1336" s="61">
        <v>44060</v>
      </c>
      <c r="B1336" s="62">
        <v>18045957700</v>
      </c>
      <c r="C1336" s="63">
        <v>2277257</v>
      </c>
      <c r="D1336" s="61">
        <v>72668</v>
      </c>
      <c r="E1336" s="64" t="s">
        <v>1080</v>
      </c>
      <c r="F1336" s="64" t="str">
        <f t="shared" si="20"/>
        <v>Census Tract 9577 Fountain County</v>
      </c>
      <c r="G1336" s="61" t="s">
        <v>155</v>
      </c>
      <c r="H1336" s="61" t="s">
        <v>1079</v>
      </c>
      <c r="I1336" s="61">
        <v>993</v>
      </c>
      <c r="J1336" s="61">
        <v>96</v>
      </c>
      <c r="K1336" s="64">
        <v>5.8</v>
      </c>
      <c r="L1336" s="61">
        <v>4043396.8828125</v>
      </c>
      <c r="M1336" s="61">
        <v>12495.598346356201</v>
      </c>
    </row>
    <row r="1337" spans="1:13">
      <c r="A1337" s="61">
        <v>44061</v>
      </c>
      <c r="B1337" s="62">
        <v>18045957800</v>
      </c>
      <c r="C1337" s="63">
        <v>122811639</v>
      </c>
      <c r="D1337" s="61">
        <v>1633697</v>
      </c>
      <c r="E1337" s="64" t="s">
        <v>1081</v>
      </c>
      <c r="F1337" s="64" t="str">
        <f t="shared" si="20"/>
        <v>Census Tract 9578 Fountain County</v>
      </c>
      <c r="G1337" s="61" t="s">
        <v>155</v>
      </c>
      <c r="H1337" s="61" t="s">
        <v>1079</v>
      </c>
      <c r="I1337" s="61">
        <v>1608</v>
      </c>
      <c r="J1337" s="61">
        <v>97</v>
      </c>
      <c r="K1337" s="64">
        <v>5.2</v>
      </c>
      <c r="L1337" s="61">
        <v>213314420.94531301</v>
      </c>
      <c r="M1337" s="61">
        <v>76762.893127031901</v>
      </c>
    </row>
    <row r="1338" spans="1:13">
      <c r="A1338" s="61">
        <v>44062</v>
      </c>
      <c r="B1338" s="62">
        <v>18045957900</v>
      </c>
      <c r="C1338" s="63">
        <v>226811526</v>
      </c>
      <c r="D1338" s="61">
        <v>172234</v>
      </c>
      <c r="E1338" s="64" t="s">
        <v>1082</v>
      </c>
      <c r="F1338" s="64" t="str">
        <f t="shared" si="20"/>
        <v>Census Tract 9579 Fountain County</v>
      </c>
      <c r="G1338" s="61" t="s">
        <v>155</v>
      </c>
      <c r="H1338" s="61" t="s">
        <v>1079</v>
      </c>
      <c r="I1338" s="61">
        <v>1779</v>
      </c>
      <c r="J1338" s="61">
        <v>118</v>
      </c>
      <c r="K1338" s="64">
        <v>5.8</v>
      </c>
      <c r="L1338" s="61">
        <v>388535880.8125</v>
      </c>
      <c r="M1338" s="61">
        <v>93497.667058051593</v>
      </c>
    </row>
    <row r="1339" spans="1:13">
      <c r="A1339" s="61">
        <v>44063</v>
      </c>
      <c r="B1339" s="62">
        <v>18045958000</v>
      </c>
      <c r="C1339" s="63">
        <v>383274427</v>
      </c>
      <c r="D1339" s="61">
        <v>2461727</v>
      </c>
      <c r="E1339" s="64" t="s">
        <v>1083</v>
      </c>
      <c r="F1339" s="64" t="str">
        <f t="shared" si="20"/>
        <v>Census Tract 9580 Fountain County</v>
      </c>
      <c r="G1339" s="61" t="s">
        <v>155</v>
      </c>
      <c r="H1339" s="61" t="s">
        <v>1079</v>
      </c>
      <c r="I1339" s="61">
        <v>1388</v>
      </c>
      <c r="J1339" s="61">
        <v>104</v>
      </c>
      <c r="K1339" s="64">
        <v>4.5</v>
      </c>
      <c r="L1339" s="61">
        <v>658406941.48828101</v>
      </c>
      <c r="M1339" s="61">
        <v>125718.690510049</v>
      </c>
    </row>
    <row r="1340" spans="1:13">
      <c r="A1340" s="61">
        <v>44660</v>
      </c>
      <c r="B1340" s="61">
        <v>18181958100</v>
      </c>
      <c r="C1340" s="61">
        <v>167768918</v>
      </c>
      <c r="D1340" s="61">
        <v>1946222</v>
      </c>
      <c r="E1340" s="64" t="s">
        <v>1084</v>
      </c>
      <c r="F1340" s="64" t="str">
        <f t="shared" si="20"/>
        <v>Census Tract 9581 White County</v>
      </c>
      <c r="G1340" s="61" t="s">
        <v>155</v>
      </c>
      <c r="H1340" s="61" t="s">
        <v>1085</v>
      </c>
      <c r="I1340" s="61">
        <v>939</v>
      </c>
      <c r="J1340" s="61">
        <v>124</v>
      </c>
      <c r="K1340" s="64">
        <v>2.6</v>
      </c>
      <c r="L1340" s="61">
        <v>297057139.99218798</v>
      </c>
      <c r="M1340" s="61">
        <v>82320.731567051407</v>
      </c>
    </row>
    <row r="1341" spans="1:13">
      <c r="A1341" s="61">
        <v>44661</v>
      </c>
      <c r="B1341" s="61">
        <v>18181958200</v>
      </c>
      <c r="C1341" s="61">
        <v>159672991</v>
      </c>
      <c r="D1341" s="61">
        <v>557183</v>
      </c>
      <c r="E1341" s="64" t="s">
        <v>1086</v>
      </c>
      <c r="F1341" s="64" t="str">
        <f t="shared" si="20"/>
        <v>Census Tract 9582 White County</v>
      </c>
      <c r="G1341" s="61" t="s">
        <v>155</v>
      </c>
      <c r="H1341" s="61" t="s">
        <v>1085</v>
      </c>
      <c r="I1341" s="61">
        <v>1053</v>
      </c>
      <c r="J1341" s="61">
        <v>86</v>
      </c>
      <c r="K1341" s="64">
        <v>3.6</v>
      </c>
      <c r="L1341" s="61">
        <v>280479470.49218798</v>
      </c>
      <c r="M1341" s="61">
        <v>82861.995681678396</v>
      </c>
    </row>
    <row r="1342" spans="1:13">
      <c r="A1342" s="61">
        <v>44662</v>
      </c>
      <c r="B1342" s="61">
        <v>18181958300</v>
      </c>
      <c r="C1342" s="61">
        <v>444545357</v>
      </c>
      <c r="D1342" s="61">
        <v>222832</v>
      </c>
      <c r="E1342" s="64" t="s">
        <v>1087</v>
      </c>
      <c r="F1342" s="64" t="str">
        <f t="shared" si="20"/>
        <v>Census Tract 9583 White County</v>
      </c>
      <c r="G1342" s="61" t="s">
        <v>155</v>
      </c>
      <c r="H1342" s="61" t="s">
        <v>1085</v>
      </c>
      <c r="I1342" s="61">
        <v>822</v>
      </c>
      <c r="J1342" s="61">
        <v>65</v>
      </c>
      <c r="K1342" s="64">
        <v>3</v>
      </c>
      <c r="L1342" s="61">
        <v>775013928.453125</v>
      </c>
      <c r="M1342" s="61">
        <v>135309.006534074</v>
      </c>
    </row>
    <row r="1343" spans="1:13">
      <c r="A1343" s="61">
        <v>44663</v>
      </c>
      <c r="B1343" s="61">
        <v>18181958400</v>
      </c>
      <c r="C1343" s="61">
        <v>139094477</v>
      </c>
      <c r="D1343" s="61">
        <v>272904</v>
      </c>
      <c r="E1343" s="64" t="s">
        <v>1088</v>
      </c>
      <c r="F1343" s="64" t="str">
        <f t="shared" si="20"/>
        <v>Census Tract 9584 White County</v>
      </c>
      <c r="G1343" s="61" t="s">
        <v>155</v>
      </c>
      <c r="H1343" s="61" t="s">
        <v>1085</v>
      </c>
      <c r="I1343" s="61">
        <v>949</v>
      </c>
      <c r="J1343" s="61">
        <v>68</v>
      </c>
      <c r="K1343" s="64">
        <v>2.6</v>
      </c>
      <c r="L1343" s="61">
        <v>242872509.53515601</v>
      </c>
      <c r="M1343" s="61">
        <v>107513.49053283699</v>
      </c>
    </row>
    <row r="1344" spans="1:13">
      <c r="A1344" s="61">
        <v>44664</v>
      </c>
      <c r="B1344" s="61">
        <v>18181958500</v>
      </c>
      <c r="C1344" s="61">
        <v>72935811</v>
      </c>
      <c r="D1344" s="61">
        <v>4945141</v>
      </c>
      <c r="E1344" s="64" t="s">
        <v>1089</v>
      </c>
      <c r="F1344" s="64" t="str">
        <f t="shared" si="20"/>
        <v>Census Tract 9585 White County</v>
      </c>
      <c r="G1344" s="61" t="s">
        <v>155</v>
      </c>
      <c r="H1344" s="61" t="s">
        <v>1085</v>
      </c>
      <c r="I1344" s="61">
        <v>1663</v>
      </c>
      <c r="J1344" s="61">
        <v>126</v>
      </c>
      <c r="K1344" s="64">
        <v>1.7</v>
      </c>
      <c r="L1344" s="61">
        <v>135899783.96484399</v>
      </c>
      <c r="M1344" s="61">
        <v>87628.089276019396</v>
      </c>
    </row>
    <row r="1345" spans="1:13">
      <c r="A1345" s="61">
        <v>44665</v>
      </c>
      <c r="B1345" s="61">
        <v>18181958600</v>
      </c>
      <c r="C1345" s="61">
        <v>6938337</v>
      </c>
      <c r="D1345" s="61">
        <v>608411</v>
      </c>
      <c r="E1345" s="64" t="s">
        <v>1090</v>
      </c>
      <c r="F1345" s="64" t="str">
        <f t="shared" si="20"/>
        <v>Census Tract 9586 White County</v>
      </c>
      <c r="G1345" s="61" t="s">
        <v>155</v>
      </c>
      <c r="H1345" s="61" t="s">
        <v>1085</v>
      </c>
      <c r="I1345" s="61">
        <v>2194</v>
      </c>
      <c r="J1345" s="61">
        <v>167</v>
      </c>
      <c r="K1345" s="64">
        <v>5.6</v>
      </c>
      <c r="L1345" s="61">
        <v>13161592.5742188</v>
      </c>
      <c r="M1345" s="61">
        <v>24081.0568387782</v>
      </c>
    </row>
    <row r="1346" spans="1:13">
      <c r="A1346" s="61">
        <v>44666</v>
      </c>
      <c r="B1346" s="61">
        <v>18181958700</v>
      </c>
      <c r="C1346" s="61">
        <v>137315289</v>
      </c>
      <c r="D1346" s="61">
        <v>521612</v>
      </c>
      <c r="E1346" s="64" t="s">
        <v>1091</v>
      </c>
      <c r="F1346" s="64" t="str">
        <f t="shared" ref="F1346:F1409" si="21">E1346&amp;" "&amp;H1346</f>
        <v>Census Tract 9587 White County</v>
      </c>
      <c r="G1346" s="61" t="s">
        <v>155</v>
      </c>
      <c r="H1346" s="61" t="s">
        <v>1085</v>
      </c>
      <c r="I1346" s="61">
        <v>1021</v>
      </c>
      <c r="J1346" s="61">
        <v>72</v>
      </c>
      <c r="K1346" s="64">
        <v>1.3</v>
      </c>
      <c r="L1346" s="61">
        <v>240626977.91015601</v>
      </c>
      <c r="M1346" s="61">
        <v>70049.361902314995</v>
      </c>
    </row>
    <row r="1347" spans="1:13">
      <c r="A1347" s="61">
        <v>44667</v>
      </c>
      <c r="B1347" s="61">
        <v>18181958800</v>
      </c>
      <c r="C1347" s="61">
        <v>180035771</v>
      </c>
      <c r="D1347" s="61">
        <v>91819</v>
      </c>
      <c r="E1347" s="64" t="s">
        <v>1092</v>
      </c>
      <c r="F1347" s="64" t="str">
        <f t="shared" si="21"/>
        <v>Census Tract 9588 White County</v>
      </c>
      <c r="G1347" s="61" t="s">
        <v>155</v>
      </c>
      <c r="H1347" s="61" t="s">
        <v>1085</v>
      </c>
      <c r="I1347" s="61">
        <v>1238</v>
      </c>
      <c r="J1347" s="61">
        <v>76</v>
      </c>
      <c r="K1347" s="64">
        <v>0.8</v>
      </c>
      <c r="L1347" s="61">
        <v>312821998.51171899</v>
      </c>
      <c r="M1347" s="61">
        <v>77623.168554673597</v>
      </c>
    </row>
    <row r="1348" spans="1:13">
      <c r="A1348" s="61">
        <v>73299</v>
      </c>
      <c r="B1348" s="61">
        <v>18131958900</v>
      </c>
      <c r="C1348" s="61">
        <v>303102302</v>
      </c>
      <c r="D1348" s="61">
        <v>627068</v>
      </c>
      <c r="E1348" s="64" t="s">
        <v>1093</v>
      </c>
      <c r="F1348" s="64" t="str">
        <f t="shared" si="21"/>
        <v>Census Tract 9589 Pulaski County</v>
      </c>
      <c r="G1348" s="61" t="s">
        <v>155</v>
      </c>
      <c r="H1348" s="61" t="s">
        <v>1094</v>
      </c>
      <c r="I1348" s="61">
        <v>1080</v>
      </c>
      <c r="J1348" s="61">
        <v>92</v>
      </c>
      <c r="K1348" s="64">
        <v>0.9</v>
      </c>
      <c r="L1348" s="61">
        <v>534394486.9375</v>
      </c>
      <c r="M1348" s="61">
        <v>121165.99231171201</v>
      </c>
    </row>
    <row r="1349" spans="1:13">
      <c r="A1349" s="61">
        <v>44523</v>
      </c>
      <c r="B1349" s="61">
        <v>18131959000</v>
      </c>
      <c r="C1349" s="61">
        <v>38182828</v>
      </c>
      <c r="D1349" s="61">
        <v>666964</v>
      </c>
      <c r="E1349" s="64" t="s">
        <v>1095</v>
      </c>
      <c r="F1349" s="64" t="str">
        <f t="shared" si="21"/>
        <v>Census Tract 9590 Pulaski County</v>
      </c>
      <c r="G1349" s="61" t="s">
        <v>155</v>
      </c>
      <c r="H1349" s="61" t="s">
        <v>1094</v>
      </c>
      <c r="I1349" s="61">
        <v>1491</v>
      </c>
      <c r="J1349" s="61">
        <v>100</v>
      </c>
      <c r="K1349" s="64">
        <v>6.8</v>
      </c>
      <c r="L1349" s="61">
        <v>68381821.628906295</v>
      </c>
      <c r="M1349" s="61">
        <v>41177.312775011203</v>
      </c>
    </row>
    <row r="1350" spans="1:13">
      <c r="A1350" s="61">
        <v>73300</v>
      </c>
      <c r="B1350" s="61">
        <v>18131959100</v>
      </c>
      <c r="C1350" s="61">
        <v>383910296</v>
      </c>
      <c r="D1350" s="61">
        <v>0</v>
      </c>
      <c r="E1350" s="64" t="s">
        <v>1096</v>
      </c>
      <c r="F1350" s="64" t="str">
        <f t="shared" si="21"/>
        <v>Census Tract 9591 Pulaski County</v>
      </c>
      <c r="G1350" s="61" t="s">
        <v>155</v>
      </c>
      <c r="H1350" s="61" t="s">
        <v>1094</v>
      </c>
      <c r="I1350" s="61">
        <v>1319</v>
      </c>
      <c r="J1350" s="61">
        <v>103</v>
      </c>
      <c r="K1350" s="64">
        <v>5.3</v>
      </c>
      <c r="L1350" s="61">
        <v>676871316.57031298</v>
      </c>
      <c r="M1350" s="61">
        <v>111383.398936503</v>
      </c>
    </row>
    <row r="1351" spans="1:13">
      <c r="A1351" s="61">
        <v>44524</v>
      </c>
      <c r="B1351" s="61">
        <v>18131959200</v>
      </c>
      <c r="C1351" s="61">
        <v>398017384</v>
      </c>
      <c r="D1351" s="61">
        <v>930781</v>
      </c>
      <c r="E1351" s="64" t="s">
        <v>1097</v>
      </c>
      <c r="F1351" s="64" t="str">
        <f t="shared" si="21"/>
        <v>Census Tract 9592 Pulaski County</v>
      </c>
      <c r="G1351" s="61" t="s">
        <v>155</v>
      </c>
      <c r="H1351" s="61" t="s">
        <v>1094</v>
      </c>
      <c r="I1351" s="61">
        <v>1261</v>
      </c>
      <c r="J1351" s="61">
        <v>88</v>
      </c>
      <c r="K1351" s="64">
        <v>1.4</v>
      </c>
      <c r="L1351" s="61">
        <v>700608773.62890601</v>
      </c>
      <c r="M1351" s="61">
        <v>117921.598016965</v>
      </c>
    </row>
    <row r="1352" spans="1:13">
      <c r="A1352" s="61">
        <v>43992</v>
      </c>
      <c r="B1352" s="62">
        <v>18015959300</v>
      </c>
      <c r="C1352" s="63">
        <v>272011568</v>
      </c>
      <c r="D1352" s="61">
        <v>944120</v>
      </c>
      <c r="E1352" s="64" t="s">
        <v>1098</v>
      </c>
      <c r="F1352" s="64" t="str">
        <f t="shared" si="21"/>
        <v>Census Tract 9593 Carroll County</v>
      </c>
      <c r="G1352" s="61" t="s">
        <v>155</v>
      </c>
      <c r="H1352" s="61" t="s">
        <v>1099</v>
      </c>
      <c r="I1352" s="61">
        <v>1185</v>
      </c>
      <c r="J1352" s="61">
        <v>103</v>
      </c>
      <c r="K1352" s="64">
        <v>4.0999999999999996</v>
      </c>
      <c r="L1352" s="61">
        <v>474393784.86328101</v>
      </c>
      <c r="M1352" s="61">
        <v>104998.426569538</v>
      </c>
    </row>
    <row r="1353" spans="1:13">
      <c r="A1353" s="61">
        <v>43993</v>
      </c>
      <c r="B1353" s="62">
        <v>18015959400</v>
      </c>
      <c r="C1353" s="63">
        <v>185707676</v>
      </c>
      <c r="D1353" s="61">
        <v>1822627</v>
      </c>
      <c r="E1353" s="64" t="s">
        <v>1100</v>
      </c>
      <c r="F1353" s="64" t="str">
        <f t="shared" si="21"/>
        <v>Census Tract 9594 Carroll County</v>
      </c>
      <c r="G1353" s="61" t="s">
        <v>155</v>
      </c>
      <c r="H1353" s="61" t="s">
        <v>1099</v>
      </c>
      <c r="I1353" s="61">
        <v>1018</v>
      </c>
      <c r="J1353" s="61">
        <v>93</v>
      </c>
      <c r="K1353" s="64">
        <v>1.9</v>
      </c>
      <c r="L1353" s="61">
        <v>326342932.89453101</v>
      </c>
      <c r="M1353" s="61">
        <v>101902.962499894</v>
      </c>
    </row>
    <row r="1354" spans="1:13">
      <c r="A1354" s="61">
        <v>43994</v>
      </c>
      <c r="B1354" s="62">
        <v>18015959500</v>
      </c>
      <c r="C1354" s="63">
        <v>30683965</v>
      </c>
      <c r="D1354" s="61">
        <v>3747846</v>
      </c>
      <c r="E1354" s="64" t="s">
        <v>1101</v>
      </c>
      <c r="F1354" s="64" t="str">
        <f t="shared" si="21"/>
        <v>Census Tract 9595 Carroll County</v>
      </c>
      <c r="G1354" s="61" t="s">
        <v>155</v>
      </c>
      <c r="H1354" s="61" t="s">
        <v>1099</v>
      </c>
      <c r="I1354" s="61">
        <v>1216</v>
      </c>
      <c r="J1354" s="61">
        <v>141</v>
      </c>
      <c r="K1354" s="64">
        <v>1.2</v>
      </c>
      <c r="L1354" s="61">
        <v>59868475.84375</v>
      </c>
      <c r="M1354" s="61">
        <v>53645.745340174202</v>
      </c>
    </row>
    <row r="1355" spans="1:13">
      <c r="A1355" s="61">
        <v>43995</v>
      </c>
      <c r="B1355" s="62">
        <v>18015959600</v>
      </c>
      <c r="C1355" s="63">
        <v>11957030</v>
      </c>
      <c r="D1355" s="61">
        <v>184616</v>
      </c>
      <c r="E1355" s="64" t="s">
        <v>1102</v>
      </c>
      <c r="F1355" s="64" t="str">
        <f t="shared" si="21"/>
        <v>Census Tract 9596 Carroll County</v>
      </c>
      <c r="G1355" s="61" t="s">
        <v>155</v>
      </c>
      <c r="H1355" s="61" t="s">
        <v>1099</v>
      </c>
      <c r="I1355" s="61">
        <v>1342</v>
      </c>
      <c r="J1355" s="61">
        <v>129</v>
      </c>
      <c r="K1355" s="64">
        <v>4.2</v>
      </c>
      <c r="L1355" s="61">
        <v>21070282.7421875</v>
      </c>
      <c r="M1355" s="61">
        <v>25481.470232086402</v>
      </c>
    </row>
    <row r="1356" spans="1:13">
      <c r="A1356" s="61">
        <v>43996</v>
      </c>
      <c r="B1356" s="62">
        <v>18015959700</v>
      </c>
      <c r="C1356" s="63">
        <v>253170138</v>
      </c>
      <c r="D1356" s="61">
        <v>456924</v>
      </c>
      <c r="E1356" s="64" t="s">
        <v>1103</v>
      </c>
      <c r="F1356" s="64" t="str">
        <f t="shared" si="21"/>
        <v>Census Tract 9597 Carroll County</v>
      </c>
      <c r="G1356" s="61" t="s">
        <v>155</v>
      </c>
      <c r="H1356" s="61" t="s">
        <v>1099</v>
      </c>
      <c r="I1356" s="61">
        <v>1214</v>
      </c>
      <c r="J1356" s="61">
        <v>83</v>
      </c>
      <c r="K1356" s="64">
        <v>6.9</v>
      </c>
      <c r="L1356" s="61">
        <v>439425067.79296899</v>
      </c>
      <c r="M1356" s="61">
        <v>115441.947443472</v>
      </c>
    </row>
    <row r="1357" spans="1:13">
      <c r="A1357" s="61">
        <v>43997</v>
      </c>
      <c r="B1357" s="62">
        <v>18015959800</v>
      </c>
      <c r="C1357" s="63">
        <v>55389518</v>
      </c>
      <c r="D1357" s="61">
        <v>59603</v>
      </c>
      <c r="E1357" s="64" t="s">
        <v>1104</v>
      </c>
      <c r="F1357" s="64" t="str">
        <f t="shared" si="21"/>
        <v>Census Tract 9598 Carroll County</v>
      </c>
      <c r="G1357" s="61" t="s">
        <v>155</v>
      </c>
      <c r="H1357" s="61" t="s">
        <v>1099</v>
      </c>
      <c r="I1357" s="61">
        <v>1006</v>
      </c>
      <c r="J1357" s="61">
        <v>81</v>
      </c>
      <c r="K1357" s="64">
        <v>6.9</v>
      </c>
      <c r="L1357" s="61">
        <v>96093139.671875</v>
      </c>
      <c r="M1357" s="61">
        <v>41293.550009621198</v>
      </c>
    </row>
    <row r="1358" spans="1:13">
      <c r="A1358" s="61">
        <v>43998</v>
      </c>
      <c r="B1358" s="62">
        <v>18015959900</v>
      </c>
      <c r="C1358" s="63">
        <v>155137510</v>
      </c>
      <c r="D1358" s="61">
        <v>20587</v>
      </c>
      <c r="E1358" s="64" t="s">
        <v>1105</v>
      </c>
      <c r="F1358" s="64" t="str">
        <f t="shared" si="21"/>
        <v>Census Tract 9599 Carroll County</v>
      </c>
      <c r="G1358" s="61" t="s">
        <v>155</v>
      </c>
      <c r="H1358" s="61" t="s">
        <v>1099</v>
      </c>
      <c r="I1358" s="61">
        <v>1021</v>
      </c>
      <c r="J1358" s="61">
        <v>70</v>
      </c>
      <c r="K1358" s="64">
        <v>1.7</v>
      </c>
      <c r="L1358" s="61">
        <v>268538754.28906298</v>
      </c>
      <c r="M1358" s="61">
        <v>72046.893434132697</v>
      </c>
    </row>
    <row r="1359" spans="1:13">
      <c r="A1359" s="61">
        <v>73035</v>
      </c>
      <c r="B1359" s="61">
        <v>18047960100</v>
      </c>
      <c r="C1359" s="61">
        <v>165615296</v>
      </c>
      <c r="D1359" s="61">
        <v>458343</v>
      </c>
      <c r="E1359" s="64" t="s">
        <v>1106</v>
      </c>
      <c r="F1359" s="64" t="str">
        <f t="shared" si="21"/>
        <v>Census Tract 9601 Franklin County</v>
      </c>
      <c r="G1359" s="61" t="s">
        <v>155</v>
      </c>
      <c r="H1359" s="61" t="s">
        <v>1107</v>
      </c>
      <c r="I1359" s="61">
        <v>1778</v>
      </c>
      <c r="J1359" s="61">
        <v>122</v>
      </c>
      <c r="K1359" s="64">
        <v>5.2</v>
      </c>
      <c r="L1359" s="61">
        <v>278221098.94140601</v>
      </c>
      <c r="M1359" s="61">
        <v>78969.035586519603</v>
      </c>
    </row>
    <row r="1360" spans="1:13">
      <c r="A1360" s="61">
        <v>39035</v>
      </c>
      <c r="B1360" s="62">
        <v>18079960200</v>
      </c>
      <c r="C1360" s="63">
        <v>320834636</v>
      </c>
      <c r="D1360" s="61">
        <v>999102</v>
      </c>
      <c r="E1360" s="64" t="s">
        <v>1108</v>
      </c>
      <c r="F1360" s="64" t="str">
        <f t="shared" si="21"/>
        <v>Census Tract 9602 Jennings County</v>
      </c>
      <c r="G1360" s="61" t="s">
        <v>155</v>
      </c>
      <c r="H1360" s="61" t="s">
        <v>1109</v>
      </c>
      <c r="I1360" s="61">
        <v>2004</v>
      </c>
      <c r="J1360" s="61">
        <v>151</v>
      </c>
      <c r="K1360" s="64">
        <v>1.3</v>
      </c>
      <c r="L1360" s="61">
        <v>534195207.05468798</v>
      </c>
      <c r="M1360" s="61">
        <v>127455.078057094</v>
      </c>
    </row>
    <row r="1361" spans="1:13">
      <c r="A1361" s="61">
        <v>39036</v>
      </c>
      <c r="B1361" s="62">
        <v>18079960301</v>
      </c>
      <c r="C1361" s="63">
        <v>188813268</v>
      </c>
      <c r="D1361" s="61">
        <v>1715593</v>
      </c>
      <c r="E1361" s="64" t="s">
        <v>1110</v>
      </c>
      <c r="F1361" s="64" t="str">
        <f t="shared" si="21"/>
        <v>Census Tract 9603.01 Jennings County</v>
      </c>
      <c r="G1361" s="61" t="s">
        <v>155</v>
      </c>
      <c r="H1361" s="61" t="s">
        <v>1109</v>
      </c>
      <c r="I1361" s="61">
        <v>1604</v>
      </c>
      <c r="J1361" s="61">
        <v>140</v>
      </c>
      <c r="K1361" s="64">
        <v>0</v>
      </c>
      <c r="L1361" s="61">
        <v>316694822.54296899</v>
      </c>
      <c r="M1361" s="61">
        <v>91339.886116005495</v>
      </c>
    </row>
    <row r="1362" spans="1:13">
      <c r="A1362" s="61">
        <v>39037</v>
      </c>
      <c r="B1362" s="62">
        <v>18079960302</v>
      </c>
      <c r="C1362" s="63">
        <v>34917415</v>
      </c>
      <c r="D1362" s="61">
        <v>431069</v>
      </c>
      <c r="E1362" s="64" t="s">
        <v>1111</v>
      </c>
      <c r="F1362" s="64" t="str">
        <f t="shared" si="21"/>
        <v>Census Tract 9603.02 Jennings County</v>
      </c>
      <c r="G1362" s="61" t="s">
        <v>155</v>
      </c>
      <c r="H1362" s="61" t="s">
        <v>1109</v>
      </c>
      <c r="I1362" s="61">
        <v>1599</v>
      </c>
      <c r="J1362" s="61">
        <v>132</v>
      </c>
      <c r="K1362" s="64">
        <v>7.9</v>
      </c>
      <c r="L1362" s="61">
        <v>58684643.910156302</v>
      </c>
      <c r="M1362" s="61">
        <v>39605.481279220301</v>
      </c>
    </row>
    <row r="1363" spans="1:13">
      <c r="A1363" s="61">
        <v>39038</v>
      </c>
      <c r="B1363" s="62">
        <v>18079960400</v>
      </c>
      <c r="C1363" s="63">
        <v>149805491</v>
      </c>
      <c r="D1363" s="61">
        <v>830886</v>
      </c>
      <c r="E1363" s="64" t="s">
        <v>1112</v>
      </c>
      <c r="F1363" s="64" t="str">
        <f t="shared" si="21"/>
        <v>Census Tract 9604 Jennings County</v>
      </c>
      <c r="G1363" s="61" t="s">
        <v>155</v>
      </c>
      <c r="H1363" s="61" t="s">
        <v>1109</v>
      </c>
      <c r="I1363" s="61">
        <v>2599</v>
      </c>
      <c r="J1363" s="61">
        <v>199</v>
      </c>
      <c r="K1363" s="64">
        <v>8.8000000000000007</v>
      </c>
      <c r="L1363" s="61">
        <v>249598002.71093801</v>
      </c>
      <c r="M1363" s="61">
        <v>82316.749323205004</v>
      </c>
    </row>
    <row r="1364" spans="1:13">
      <c r="A1364" s="61">
        <v>39039</v>
      </c>
      <c r="B1364" s="62">
        <v>18079960500</v>
      </c>
      <c r="C1364" s="63">
        <v>4562893</v>
      </c>
      <c r="D1364" s="61">
        <v>0</v>
      </c>
      <c r="E1364" s="64" t="s">
        <v>1113</v>
      </c>
      <c r="F1364" s="64" t="str">
        <f t="shared" si="21"/>
        <v>Census Tract 9605 Jennings County</v>
      </c>
      <c r="G1364" s="61" t="s">
        <v>155</v>
      </c>
      <c r="H1364" s="61" t="s">
        <v>1109</v>
      </c>
      <c r="I1364" s="61">
        <v>1033</v>
      </c>
      <c r="J1364" s="61">
        <v>110</v>
      </c>
      <c r="K1364" s="64">
        <v>4.5999999999999996</v>
      </c>
      <c r="L1364" s="61">
        <v>7567430.40625</v>
      </c>
      <c r="M1364" s="61">
        <v>20908.021594553</v>
      </c>
    </row>
    <row r="1365" spans="1:13">
      <c r="A1365" s="61">
        <v>39040</v>
      </c>
      <c r="B1365" s="62">
        <v>18079960600</v>
      </c>
      <c r="C1365" s="63">
        <v>276448625</v>
      </c>
      <c r="D1365" s="61">
        <v>551622</v>
      </c>
      <c r="E1365" s="64" t="s">
        <v>1114</v>
      </c>
      <c r="F1365" s="64" t="str">
        <f t="shared" si="21"/>
        <v>Census Tract 9606 Jennings County</v>
      </c>
      <c r="G1365" s="61" t="s">
        <v>155</v>
      </c>
      <c r="H1365" s="61" t="s">
        <v>1109</v>
      </c>
      <c r="I1365" s="61">
        <v>1953</v>
      </c>
      <c r="J1365" s="61">
        <v>148</v>
      </c>
      <c r="K1365" s="64">
        <v>1.8</v>
      </c>
      <c r="L1365" s="61">
        <v>457899294.921875</v>
      </c>
      <c r="M1365" s="61">
        <v>124303.008520073</v>
      </c>
    </row>
    <row r="1366" spans="1:13">
      <c r="A1366" s="61">
        <v>44595</v>
      </c>
      <c r="B1366" s="61">
        <v>18161960700</v>
      </c>
      <c r="C1366" s="61">
        <v>201536273</v>
      </c>
      <c r="D1366" s="61">
        <v>646360</v>
      </c>
      <c r="E1366" s="64" t="s">
        <v>1115</v>
      </c>
      <c r="F1366" s="64" t="str">
        <f t="shared" si="21"/>
        <v>Census Tract 9607 Union County</v>
      </c>
      <c r="G1366" s="61" t="s">
        <v>155</v>
      </c>
      <c r="H1366" s="61" t="s">
        <v>1116</v>
      </c>
      <c r="I1366" s="61">
        <v>1570</v>
      </c>
      <c r="J1366" s="61">
        <v>116</v>
      </c>
      <c r="K1366" s="64">
        <v>4.4000000000000004</v>
      </c>
      <c r="L1366" s="61">
        <v>341758232.54296899</v>
      </c>
      <c r="M1366" s="61">
        <v>85971.505595464594</v>
      </c>
    </row>
    <row r="1367" spans="1:13">
      <c r="A1367" s="61">
        <v>44596</v>
      </c>
      <c r="B1367" s="61">
        <v>18161960800</v>
      </c>
      <c r="C1367" s="61">
        <v>215944371</v>
      </c>
      <c r="D1367" s="61">
        <v>9680074</v>
      </c>
      <c r="E1367" s="64" t="s">
        <v>1117</v>
      </c>
      <c r="F1367" s="64" t="str">
        <f t="shared" si="21"/>
        <v>Census Tract 9608 Union County</v>
      </c>
      <c r="G1367" s="61" t="s">
        <v>155</v>
      </c>
      <c r="H1367" s="61" t="s">
        <v>1116</v>
      </c>
      <c r="I1367" s="61">
        <v>1253</v>
      </c>
      <c r="J1367" s="61">
        <v>127</v>
      </c>
      <c r="K1367" s="64">
        <v>6.1</v>
      </c>
      <c r="L1367" s="61">
        <v>380276267.44921899</v>
      </c>
      <c r="M1367" s="61">
        <v>92414.486731921104</v>
      </c>
    </row>
    <row r="1368" spans="1:13">
      <c r="A1368" s="61">
        <v>57475</v>
      </c>
      <c r="B1368" s="61">
        <v>18085960900</v>
      </c>
      <c r="C1368" s="61">
        <v>21373160</v>
      </c>
      <c r="D1368" s="61">
        <v>1407447</v>
      </c>
      <c r="E1368" s="64" t="s">
        <v>1118</v>
      </c>
      <c r="F1368" s="64" t="str">
        <f t="shared" si="21"/>
        <v>Census Tract 9609 Kosciusko County</v>
      </c>
      <c r="G1368" s="61" t="s">
        <v>155</v>
      </c>
      <c r="H1368" s="61" t="s">
        <v>1119</v>
      </c>
      <c r="I1368" s="61">
        <v>1235</v>
      </c>
      <c r="J1368" s="61">
        <v>126</v>
      </c>
      <c r="K1368" s="64">
        <v>1.8</v>
      </c>
      <c r="L1368" s="61">
        <v>40548131.234375</v>
      </c>
      <c r="M1368" s="61">
        <v>53354.359529815098</v>
      </c>
    </row>
    <row r="1369" spans="1:13">
      <c r="A1369" s="61">
        <v>57476</v>
      </c>
      <c r="B1369" s="61">
        <v>18085961000</v>
      </c>
      <c r="C1369" s="61">
        <v>41649943</v>
      </c>
      <c r="D1369" s="61">
        <v>13325683</v>
      </c>
      <c r="E1369" s="64" t="s">
        <v>1120</v>
      </c>
      <c r="F1369" s="64" t="str">
        <f t="shared" si="21"/>
        <v>Census Tract 9610 Kosciusko County</v>
      </c>
      <c r="G1369" s="61" t="s">
        <v>155</v>
      </c>
      <c r="H1369" s="61" t="s">
        <v>1119</v>
      </c>
      <c r="I1369" s="61">
        <v>1917</v>
      </c>
      <c r="J1369" s="61">
        <v>159</v>
      </c>
      <c r="K1369" s="64">
        <v>9.8000000000000007</v>
      </c>
      <c r="L1369" s="61">
        <v>97778725.808593795</v>
      </c>
      <c r="M1369" s="61">
        <v>71632.986914604495</v>
      </c>
    </row>
    <row r="1370" spans="1:13">
      <c r="A1370" s="61">
        <v>57477</v>
      </c>
      <c r="B1370" s="61">
        <v>18085961100</v>
      </c>
      <c r="C1370" s="61">
        <v>168929675</v>
      </c>
      <c r="D1370" s="61">
        <v>1560114</v>
      </c>
      <c r="E1370" s="64" t="s">
        <v>1121</v>
      </c>
      <c r="F1370" s="64" t="str">
        <f t="shared" si="21"/>
        <v>Census Tract 9611 Kosciusko County</v>
      </c>
      <c r="G1370" s="61" t="s">
        <v>155</v>
      </c>
      <c r="H1370" s="61" t="s">
        <v>1119</v>
      </c>
      <c r="I1370" s="61">
        <v>2079</v>
      </c>
      <c r="J1370" s="61">
        <v>169</v>
      </c>
      <c r="K1370" s="64">
        <v>13.1</v>
      </c>
      <c r="L1370" s="61">
        <v>303250719.97656298</v>
      </c>
      <c r="M1370" s="61">
        <v>90169.4124498327</v>
      </c>
    </row>
    <row r="1371" spans="1:13">
      <c r="A1371" s="61">
        <v>57478</v>
      </c>
      <c r="B1371" s="61">
        <v>18085961200</v>
      </c>
      <c r="C1371" s="61">
        <v>201982007</v>
      </c>
      <c r="D1371" s="61">
        <v>2275203</v>
      </c>
      <c r="E1371" s="64" t="s">
        <v>1122</v>
      </c>
      <c r="F1371" s="64" t="str">
        <f t="shared" si="21"/>
        <v>Census Tract 9612 Kosciusko County</v>
      </c>
      <c r="G1371" s="61" t="s">
        <v>155</v>
      </c>
      <c r="H1371" s="61" t="s">
        <v>1119</v>
      </c>
      <c r="I1371" s="61">
        <v>2243</v>
      </c>
      <c r="J1371" s="61">
        <v>171</v>
      </c>
      <c r="K1371" s="64">
        <v>10.9</v>
      </c>
      <c r="L1371" s="61">
        <v>362374707.57031298</v>
      </c>
      <c r="M1371" s="61">
        <v>112910.604310743</v>
      </c>
    </row>
    <row r="1372" spans="1:13">
      <c r="A1372" s="61">
        <v>44189</v>
      </c>
      <c r="B1372" s="62">
        <v>18069961300</v>
      </c>
      <c r="C1372" s="63">
        <v>203248307</v>
      </c>
      <c r="D1372" s="61">
        <v>1439467</v>
      </c>
      <c r="E1372" s="64" t="s">
        <v>1123</v>
      </c>
      <c r="F1372" s="64" t="str">
        <f t="shared" si="21"/>
        <v>Census Tract 9613 Huntington County</v>
      </c>
      <c r="G1372" s="61" t="s">
        <v>155</v>
      </c>
      <c r="H1372" s="61" t="s">
        <v>1124</v>
      </c>
      <c r="I1372" s="61">
        <v>1863</v>
      </c>
      <c r="J1372" s="61">
        <v>94</v>
      </c>
      <c r="K1372" s="64">
        <v>1.1000000000000001</v>
      </c>
      <c r="L1372" s="61">
        <v>359327086.46484399</v>
      </c>
      <c r="M1372" s="61">
        <v>94828.184882035697</v>
      </c>
    </row>
    <row r="1373" spans="1:13">
      <c r="A1373" s="61">
        <v>57479</v>
      </c>
      <c r="B1373" s="61">
        <v>18085961300</v>
      </c>
      <c r="C1373" s="61">
        <v>61630585</v>
      </c>
      <c r="D1373" s="61">
        <v>6386751</v>
      </c>
      <c r="E1373" s="64" t="s">
        <v>1123</v>
      </c>
      <c r="F1373" s="64" t="str">
        <f t="shared" si="21"/>
        <v>Census Tract 9613 Kosciusko County</v>
      </c>
      <c r="G1373" s="61" t="s">
        <v>155</v>
      </c>
      <c r="H1373" s="61" t="s">
        <v>1119</v>
      </c>
      <c r="I1373" s="61">
        <v>1394</v>
      </c>
      <c r="J1373" s="61">
        <v>100</v>
      </c>
      <c r="K1373" s="64">
        <v>0.5</v>
      </c>
      <c r="L1373" s="61">
        <v>120767616.894531</v>
      </c>
      <c r="M1373" s="61">
        <v>82957.349236257898</v>
      </c>
    </row>
    <row r="1374" spans="1:13">
      <c r="A1374" s="61">
        <v>44190</v>
      </c>
      <c r="B1374" s="62">
        <v>18069961400</v>
      </c>
      <c r="C1374" s="63">
        <v>19793157</v>
      </c>
      <c r="D1374" s="61">
        <v>117433</v>
      </c>
      <c r="E1374" s="64" t="s">
        <v>1125</v>
      </c>
      <c r="F1374" s="64" t="str">
        <f t="shared" si="21"/>
        <v>Census Tract 9614 Huntington County</v>
      </c>
      <c r="G1374" s="61" t="s">
        <v>155</v>
      </c>
      <c r="H1374" s="61" t="s">
        <v>1124</v>
      </c>
      <c r="I1374" s="61">
        <v>1614</v>
      </c>
      <c r="J1374" s="61">
        <v>102</v>
      </c>
      <c r="K1374" s="64">
        <v>3.7</v>
      </c>
      <c r="L1374" s="61">
        <v>34879560.535156302</v>
      </c>
      <c r="M1374" s="61">
        <v>30327.4908069962</v>
      </c>
    </row>
    <row r="1375" spans="1:13">
      <c r="A1375" s="61">
        <v>57480</v>
      </c>
      <c r="B1375" s="61">
        <v>18085961400</v>
      </c>
      <c r="C1375" s="61">
        <v>39520680</v>
      </c>
      <c r="D1375" s="61">
        <v>5451955</v>
      </c>
      <c r="E1375" s="64" t="s">
        <v>1125</v>
      </c>
      <c r="F1375" s="64" t="str">
        <f t="shared" si="21"/>
        <v>Census Tract 9614 Kosciusko County</v>
      </c>
      <c r="G1375" s="61" t="s">
        <v>155</v>
      </c>
      <c r="H1375" s="61" t="s">
        <v>1119</v>
      </c>
      <c r="I1375" s="61">
        <v>1326</v>
      </c>
      <c r="J1375" s="61">
        <v>118</v>
      </c>
      <c r="K1375" s="64">
        <v>3.5</v>
      </c>
      <c r="L1375" s="61">
        <v>79868635.371093795</v>
      </c>
      <c r="M1375" s="61">
        <v>79025.160420975706</v>
      </c>
    </row>
    <row r="1376" spans="1:13">
      <c r="A1376" s="61">
        <v>44191</v>
      </c>
      <c r="B1376" s="62">
        <v>18069961500</v>
      </c>
      <c r="C1376" s="63">
        <v>3931387</v>
      </c>
      <c r="D1376" s="61">
        <v>24944</v>
      </c>
      <c r="E1376" s="64" t="s">
        <v>1126</v>
      </c>
      <c r="F1376" s="64" t="str">
        <f t="shared" si="21"/>
        <v>Census Tract 9615 Huntington County</v>
      </c>
      <c r="G1376" s="61" t="s">
        <v>155</v>
      </c>
      <c r="H1376" s="61" t="s">
        <v>1124</v>
      </c>
      <c r="I1376" s="61">
        <v>1789</v>
      </c>
      <c r="J1376" s="61">
        <v>118</v>
      </c>
      <c r="K1376" s="64">
        <v>10.9</v>
      </c>
      <c r="L1376" s="61">
        <v>6930093.421875</v>
      </c>
      <c r="M1376" s="61">
        <v>13299.0629088352</v>
      </c>
    </row>
    <row r="1377" spans="1:13">
      <c r="A1377" s="61">
        <v>57481</v>
      </c>
      <c r="B1377" s="61">
        <v>18085961500</v>
      </c>
      <c r="C1377" s="61">
        <v>25211624</v>
      </c>
      <c r="D1377" s="61">
        <v>3537116</v>
      </c>
      <c r="E1377" s="64" t="s">
        <v>1126</v>
      </c>
      <c r="F1377" s="64" t="str">
        <f t="shared" si="21"/>
        <v>Census Tract 9615 Kosciusko County</v>
      </c>
      <c r="G1377" s="61" t="s">
        <v>155</v>
      </c>
      <c r="H1377" s="61" t="s">
        <v>1119</v>
      </c>
      <c r="I1377" s="61">
        <v>1040</v>
      </c>
      <c r="J1377" s="61">
        <v>90</v>
      </c>
      <c r="K1377" s="64">
        <v>2</v>
      </c>
      <c r="L1377" s="61">
        <v>50995781.191406302</v>
      </c>
      <c r="M1377" s="61">
        <v>68910.295407674304</v>
      </c>
    </row>
    <row r="1378" spans="1:13">
      <c r="A1378" s="61">
        <v>44192</v>
      </c>
      <c r="B1378" s="62">
        <v>18069961600</v>
      </c>
      <c r="C1378" s="63">
        <v>18997990</v>
      </c>
      <c r="D1378" s="61">
        <v>271245</v>
      </c>
      <c r="E1378" s="64" t="s">
        <v>1127</v>
      </c>
      <c r="F1378" s="64" t="str">
        <f t="shared" si="21"/>
        <v>Census Tract 9616 Huntington County</v>
      </c>
      <c r="G1378" s="61" t="s">
        <v>155</v>
      </c>
      <c r="H1378" s="61" t="s">
        <v>1124</v>
      </c>
      <c r="I1378" s="61">
        <v>1561</v>
      </c>
      <c r="J1378" s="61">
        <v>107</v>
      </c>
      <c r="K1378" s="64">
        <v>9.1</v>
      </c>
      <c r="L1378" s="61">
        <v>33760921.089843802</v>
      </c>
      <c r="M1378" s="61">
        <v>31146.980288616902</v>
      </c>
    </row>
    <row r="1379" spans="1:13">
      <c r="A1379" s="61">
        <v>57482</v>
      </c>
      <c r="B1379" s="61">
        <v>18085961600</v>
      </c>
      <c r="C1379" s="61">
        <v>18020634</v>
      </c>
      <c r="D1379" s="61">
        <v>3204216</v>
      </c>
      <c r="E1379" s="64" t="s">
        <v>1127</v>
      </c>
      <c r="F1379" s="64" t="str">
        <f t="shared" si="21"/>
        <v>Census Tract 9616 Kosciusko County</v>
      </c>
      <c r="G1379" s="61" t="s">
        <v>155</v>
      </c>
      <c r="H1379" s="61" t="s">
        <v>1119</v>
      </c>
      <c r="I1379" s="61">
        <v>694</v>
      </c>
      <c r="J1379" s="61">
        <v>71</v>
      </c>
      <c r="K1379" s="64">
        <v>2.4</v>
      </c>
      <c r="L1379" s="61">
        <v>37619117.5390625</v>
      </c>
      <c r="M1379" s="61">
        <v>31555.711787124001</v>
      </c>
    </row>
    <row r="1380" spans="1:13">
      <c r="A1380" s="61">
        <v>44193</v>
      </c>
      <c r="B1380" s="62">
        <v>18069961700</v>
      </c>
      <c r="C1380" s="63">
        <v>223968203</v>
      </c>
      <c r="D1380" s="61">
        <v>4092860</v>
      </c>
      <c r="E1380" s="64" t="s">
        <v>1128</v>
      </c>
      <c r="F1380" s="64" t="str">
        <f t="shared" si="21"/>
        <v>Census Tract 9617 Huntington County</v>
      </c>
      <c r="G1380" s="61" t="s">
        <v>155</v>
      </c>
      <c r="H1380" s="61" t="s">
        <v>1124</v>
      </c>
      <c r="I1380" s="61">
        <v>1776</v>
      </c>
      <c r="J1380" s="61">
        <v>93</v>
      </c>
      <c r="K1380" s="64">
        <v>0.6</v>
      </c>
      <c r="L1380" s="61">
        <v>399044143.78515601</v>
      </c>
      <c r="M1380" s="61">
        <v>95446.253220065802</v>
      </c>
    </row>
    <row r="1381" spans="1:13">
      <c r="A1381" s="61">
        <v>57483</v>
      </c>
      <c r="B1381" s="61">
        <v>18085961700</v>
      </c>
      <c r="C1381" s="61">
        <v>28259482</v>
      </c>
      <c r="D1381" s="61">
        <v>2773401</v>
      </c>
      <c r="E1381" s="64" t="s">
        <v>1128</v>
      </c>
      <c r="F1381" s="64" t="str">
        <f t="shared" si="21"/>
        <v>Census Tract 9617 Kosciusko County</v>
      </c>
      <c r="G1381" s="61" t="s">
        <v>155</v>
      </c>
      <c r="H1381" s="61" t="s">
        <v>1119</v>
      </c>
      <c r="I1381" s="61">
        <v>1545</v>
      </c>
      <c r="J1381" s="61">
        <v>141</v>
      </c>
      <c r="K1381" s="64">
        <v>5.6</v>
      </c>
      <c r="L1381" s="61">
        <v>54999576.984375</v>
      </c>
      <c r="M1381" s="61">
        <v>36168.595848892903</v>
      </c>
    </row>
    <row r="1382" spans="1:13">
      <c r="A1382" s="61">
        <v>44194</v>
      </c>
      <c r="B1382" s="62">
        <v>18069961800</v>
      </c>
      <c r="C1382" s="63">
        <v>12689358</v>
      </c>
      <c r="D1382" s="61">
        <v>220176</v>
      </c>
      <c r="E1382" s="64" t="s">
        <v>1129</v>
      </c>
      <c r="F1382" s="64" t="str">
        <f t="shared" si="21"/>
        <v>Census Tract 9618 Huntington County</v>
      </c>
      <c r="G1382" s="61" t="s">
        <v>155</v>
      </c>
      <c r="H1382" s="61" t="s">
        <v>1124</v>
      </c>
      <c r="I1382" s="61">
        <v>1268</v>
      </c>
      <c r="J1382" s="61">
        <v>93</v>
      </c>
      <c r="K1382" s="64">
        <v>8.6999999999999993</v>
      </c>
      <c r="L1382" s="61">
        <v>22589061.207031298</v>
      </c>
      <c r="M1382" s="61">
        <v>26928.264973858</v>
      </c>
    </row>
    <row r="1383" spans="1:13">
      <c r="A1383" s="61">
        <v>57484</v>
      </c>
      <c r="B1383" s="61">
        <v>18085961800</v>
      </c>
      <c r="C1383" s="61">
        <v>41735484</v>
      </c>
      <c r="D1383" s="61">
        <v>1651048</v>
      </c>
      <c r="E1383" s="64" t="s">
        <v>1129</v>
      </c>
      <c r="F1383" s="64" t="str">
        <f t="shared" si="21"/>
        <v>Census Tract 9618 Kosciusko County</v>
      </c>
      <c r="G1383" s="61" t="s">
        <v>155</v>
      </c>
      <c r="H1383" s="61" t="s">
        <v>1119</v>
      </c>
      <c r="I1383" s="61">
        <v>2375</v>
      </c>
      <c r="J1383" s="61">
        <v>183</v>
      </c>
      <c r="K1383" s="64">
        <v>4.8</v>
      </c>
      <c r="L1383" s="61">
        <v>76822379.230468795</v>
      </c>
      <c r="M1383" s="61">
        <v>50709.908230100104</v>
      </c>
    </row>
    <row r="1384" spans="1:13">
      <c r="A1384" s="61">
        <v>44195</v>
      </c>
      <c r="B1384" s="62">
        <v>18069961900</v>
      </c>
      <c r="C1384" s="63">
        <v>29932528</v>
      </c>
      <c r="D1384" s="61">
        <v>486093</v>
      </c>
      <c r="E1384" s="64" t="s">
        <v>1130</v>
      </c>
      <c r="F1384" s="64" t="str">
        <f t="shared" si="21"/>
        <v>Census Tract 9619 Huntington County</v>
      </c>
      <c r="G1384" s="61" t="s">
        <v>155</v>
      </c>
      <c r="H1384" s="61" t="s">
        <v>1124</v>
      </c>
      <c r="I1384" s="61">
        <v>1748</v>
      </c>
      <c r="J1384" s="61">
        <v>121</v>
      </c>
      <c r="K1384" s="64">
        <v>4.5999999999999996</v>
      </c>
      <c r="L1384" s="61">
        <v>53216420.871093802</v>
      </c>
      <c r="M1384" s="61">
        <v>31467.038919673902</v>
      </c>
    </row>
    <row r="1385" spans="1:13">
      <c r="A1385" s="61">
        <v>57485</v>
      </c>
      <c r="B1385" s="61">
        <v>18085961900</v>
      </c>
      <c r="C1385" s="61">
        <v>2167239</v>
      </c>
      <c r="D1385" s="61">
        <v>14018</v>
      </c>
      <c r="E1385" s="64" t="s">
        <v>1130</v>
      </c>
      <c r="F1385" s="64" t="str">
        <f t="shared" si="21"/>
        <v>Census Tract 9619 Kosciusko County</v>
      </c>
      <c r="G1385" s="61" t="s">
        <v>155</v>
      </c>
      <c r="H1385" s="61" t="s">
        <v>1119</v>
      </c>
      <c r="I1385" s="61">
        <v>1072</v>
      </c>
      <c r="J1385" s="61">
        <v>118</v>
      </c>
      <c r="K1385" s="64">
        <v>21.7</v>
      </c>
      <c r="L1385" s="61">
        <v>3860811.53125</v>
      </c>
      <c r="M1385" s="61">
        <v>12037.5473708598</v>
      </c>
    </row>
    <row r="1386" spans="1:13">
      <c r="A1386" s="61">
        <v>44196</v>
      </c>
      <c r="B1386" s="62">
        <v>18069962000</v>
      </c>
      <c r="C1386" s="63">
        <v>229202555</v>
      </c>
      <c r="D1386" s="61">
        <v>5190004</v>
      </c>
      <c r="E1386" s="64" t="s">
        <v>1131</v>
      </c>
      <c r="F1386" s="64" t="str">
        <f t="shared" si="21"/>
        <v>Census Tract 9620 Huntington County</v>
      </c>
      <c r="G1386" s="61" t="s">
        <v>155</v>
      </c>
      <c r="H1386" s="61" t="s">
        <v>1124</v>
      </c>
      <c r="I1386" s="61">
        <v>1758</v>
      </c>
      <c r="J1386" s="61">
        <v>86</v>
      </c>
      <c r="K1386" s="64">
        <v>3.2</v>
      </c>
      <c r="L1386" s="61">
        <v>409538505.55468798</v>
      </c>
      <c r="M1386" s="61">
        <v>102100.213611536</v>
      </c>
    </row>
    <row r="1387" spans="1:13">
      <c r="A1387" s="61">
        <v>57486</v>
      </c>
      <c r="B1387" s="61">
        <v>18085962000</v>
      </c>
      <c r="C1387" s="61">
        <v>5660670</v>
      </c>
      <c r="D1387" s="61">
        <v>1072960</v>
      </c>
      <c r="E1387" s="64" t="s">
        <v>1131</v>
      </c>
      <c r="F1387" s="64" t="str">
        <f t="shared" si="21"/>
        <v>Census Tract 9620 Kosciusko County</v>
      </c>
      <c r="G1387" s="61" t="s">
        <v>155</v>
      </c>
      <c r="H1387" s="61" t="s">
        <v>1119</v>
      </c>
      <c r="I1387" s="61">
        <v>1995</v>
      </c>
      <c r="J1387" s="61">
        <v>170</v>
      </c>
      <c r="K1387" s="64">
        <v>12.3</v>
      </c>
      <c r="L1387" s="61">
        <v>11922437.4648438</v>
      </c>
      <c r="M1387" s="61">
        <v>16876.039040625899</v>
      </c>
    </row>
    <row r="1388" spans="1:13">
      <c r="A1388" s="61">
        <v>44197</v>
      </c>
      <c r="B1388" s="62">
        <v>18069962100</v>
      </c>
      <c r="C1388" s="63">
        <v>249293220</v>
      </c>
      <c r="D1388" s="61">
        <v>1291472</v>
      </c>
      <c r="E1388" s="64" t="s">
        <v>1132</v>
      </c>
      <c r="F1388" s="64" t="str">
        <f t="shared" si="21"/>
        <v>Census Tract 9621 Huntington County</v>
      </c>
      <c r="G1388" s="61" t="s">
        <v>155</v>
      </c>
      <c r="H1388" s="61" t="s">
        <v>1124</v>
      </c>
      <c r="I1388" s="61">
        <v>1365</v>
      </c>
      <c r="J1388" s="61">
        <v>98</v>
      </c>
      <c r="K1388" s="64">
        <v>1.5</v>
      </c>
      <c r="L1388" s="61">
        <v>436386674.55468798</v>
      </c>
      <c r="M1388" s="61">
        <v>93873.513130728694</v>
      </c>
    </row>
    <row r="1389" spans="1:13">
      <c r="A1389" s="61">
        <v>57487</v>
      </c>
      <c r="B1389" s="61">
        <v>18085962100</v>
      </c>
      <c r="C1389" s="61">
        <v>16569584</v>
      </c>
      <c r="D1389" s="61">
        <v>464369</v>
      </c>
      <c r="E1389" s="64" t="s">
        <v>1132</v>
      </c>
      <c r="F1389" s="64" t="str">
        <f t="shared" si="21"/>
        <v>Census Tract 9621 Kosciusko County</v>
      </c>
      <c r="G1389" s="61" t="s">
        <v>155</v>
      </c>
      <c r="H1389" s="61" t="s">
        <v>1119</v>
      </c>
      <c r="I1389" s="61">
        <v>2815</v>
      </c>
      <c r="J1389" s="61">
        <v>178</v>
      </c>
      <c r="K1389" s="64">
        <v>2.2999999999999998</v>
      </c>
      <c r="L1389" s="61">
        <v>30146453.894531298</v>
      </c>
      <c r="M1389" s="61">
        <v>37631.1783224713</v>
      </c>
    </row>
    <row r="1390" spans="1:13">
      <c r="A1390" s="61">
        <v>57488</v>
      </c>
      <c r="B1390" s="61">
        <v>18085962200</v>
      </c>
      <c r="C1390" s="61">
        <v>115013347</v>
      </c>
      <c r="D1390" s="61">
        <v>2092302</v>
      </c>
      <c r="E1390" s="64" t="s">
        <v>1133</v>
      </c>
      <c r="F1390" s="64" t="str">
        <f t="shared" si="21"/>
        <v>Census Tract 9622 Kosciusko County</v>
      </c>
      <c r="G1390" s="61" t="s">
        <v>155</v>
      </c>
      <c r="H1390" s="61" t="s">
        <v>1119</v>
      </c>
      <c r="I1390" s="61">
        <v>1903</v>
      </c>
      <c r="J1390" s="61">
        <v>175</v>
      </c>
      <c r="K1390" s="64">
        <v>4.5999999999999996</v>
      </c>
      <c r="L1390" s="61">
        <v>207202446.21484399</v>
      </c>
      <c r="M1390" s="61">
        <v>66995.336365165494</v>
      </c>
    </row>
    <row r="1391" spans="1:13">
      <c r="A1391" s="61">
        <v>57489</v>
      </c>
      <c r="B1391" s="61">
        <v>18085962300</v>
      </c>
      <c r="C1391" s="61">
        <v>35234044</v>
      </c>
      <c r="D1391" s="61">
        <v>2612594</v>
      </c>
      <c r="E1391" s="64" t="s">
        <v>1134</v>
      </c>
      <c r="F1391" s="64" t="str">
        <f t="shared" si="21"/>
        <v>Census Tract 9623 Kosciusko County</v>
      </c>
      <c r="G1391" s="61" t="s">
        <v>155</v>
      </c>
      <c r="H1391" s="61" t="s">
        <v>1119</v>
      </c>
      <c r="I1391" s="61">
        <v>2115</v>
      </c>
      <c r="J1391" s="61">
        <v>147</v>
      </c>
      <c r="K1391" s="64">
        <v>3.4</v>
      </c>
      <c r="L1391" s="61">
        <v>66912146.246093802</v>
      </c>
      <c r="M1391" s="61">
        <v>52194.307675260599</v>
      </c>
    </row>
    <row r="1392" spans="1:13">
      <c r="A1392" s="61">
        <v>57490</v>
      </c>
      <c r="B1392" s="61">
        <v>18085962400</v>
      </c>
      <c r="C1392" s="61">
        <v>108436382</v>
      </c>
      <c r="D1392" s="61">
        <v>3627602</v>
      </c>
      <c r="E1392" s="64" t="s">
        <v>1135</v>
      </c>
      <c r="F1392" s="64" t="str">
        <f t="shared" si="21"/>
        <v>Census Tract 9624 Kosciusko County</v>
      </c>
      <c r="G1392" s="61" t="s">
        <v>155</v>
      </c>
      <c r="H1392" s="61" t="s">
        <v>1119</v>
      </c>
      <c r="I1392" s="61">
        <v>1564</v>
      </c>
      <c r="J1392" s="61">
        <v>128</v>
      </c>
      <c r="K1392" s="64">
        <v>2.7</v>
      </c>
      <c r="L1392" s="61">
        <v>198153584.53906301</v>
      </c>
      <c r="M1392" s="61">
        <v>87108.881324823305</v>
      </c>
    </row>
    <row r="1393" spans="1:13">
      <c r="A1393" s="61">
        <v>73294</v>
      </c>
      <c r="B1393" s="61">
        <v>18085962500</v>
      </c>
      <c r="C1393" s="61">
        <v>143306954</v>
      </c>
      <c r="D1393" s="61">
        <v>2408599</v>
      </c>
      <c r="E1393" s="64" t="s">
        <v>1136</v>
      </c>
      <c r="F1393" s="64" t="str">
        <f t="shared" si="21"/>
        <v>Census Tract 9625 Kosciusko County</v>
      </c>
      <c r="G1393" s="61" t="s">
        <v>155</v>
      </c>
      <c r="H1393" s="61" t="s">
        <v>1119</v>
      </c>
      <c r="I1393" s="61">
        <v>1218</v>
      </c>
      <c r="J1393" s="61">
        <v>102</v>
      </c>
      <c r="K1393" s="64">
        <v>5.4</v>
      </c>
      <c r="L1393" s="61">
        <v>257120356.12890601</v>
      </c>
      <c r="M1393" s="61">
        <v>100559.300806617</v>
      </c>
    </row>
    <row r="1394" spans="1:13">
      <c r="A1394" s="61">
        <v>73295</v>
      </c>
      <c r="B1394" s="61">
        <v>18085962600</v>
      </c>
      <c r="C1394" s="61">
        <v>145302447</v>
      </c>
      <c r="D1394" s="61">
        <v>2009979</v>
      </c>
      <c r="E1394" s="64" t="s">
        <v>1137</v>
      </c>
      <c r="F1394" s="64" t="str">
        <f t="shared" si="21"/>
        <v>Census Tract 9626 Kosciusko County</v>
      </c>
      <c r="G1394" s="61" t="s">
        <v>155</v>
      </c>
      <c r="H1394" s="61" t="s">
        <v>1119</v>
      </c>
      <c r="I1394" s="61">
        <v>1053</v>
      </c>
      <c r="J1394" s="61">
        <v>95</v>
      </c>
      <c r="K1394" s="64">
        <v>2</v>
      </c>
      <c r="L1394" s="61">
        <v>259803751.328125</v>
      </c>
      <c r="M1394" s="61">
        <v>91803.564021673097</v>
      </c>
    </row>
    <row r="1395" spans="1:13">
      <c r="A1395" s="61">
        <v>44201</v>
      </c>
      <c r="B1395" s="62">
        <v>18075962700</v>
      </c>
      <c r="C1395" s="63">
        <v>283003181</v>
      </c>
      <c r="D1395" s="61">
        <v>117346</v>
      </c>
      <c r="E1395" s="64" t="s">
        <v>1138</v>
      </c>
      <c r="F1395" s="64" t="str">
        <f t="shared" si="21"/>
        <v>Census Tract 9627 Jay County</v>
      </c>
      <c r="G1395" s="61" t="s">
        <v>155</v>
      </c>
      <c r="H1395" s="61" t="s">
        <v>1139</v>
      </c>
      <c r="I1395" s="61">
        <v>1250</v>
      </c>
      <c r="J1395" s="61">
        <v>114</v>
      </c>
      <c r="K1395" s="64">
        <v>5</v>
      </c>
      <c r="L1395" s="61">
        <v>489802600.15625</v>
      </c>
      <c r="M1395" s="61">
        <v>95333.837825799797</v>
      </c>
    </row>
    <row r="1396" spans="1:13">
      <c r="A1396" s="61">
        <v>73296</v>
      </c>
      <c r="B1396" s="61">
        <v>18085962700</v>
      </c>
      <c r="C1396" s="61">
        <v>156408169</v>
      </c>
      <c r="D1396" s="61">
        <v>3583826</v>
      </c>
      <c r="E1396" s="64" t="s">
        <v>1138</v>
      </c>
      <c r="F1396" s="64" t="str">
        <f t="shared" si="21"/>
        <v>Census Tract 9627 Kosciusko County</v>
      </c>
      <c r="G1396" s="61" t="s">
        <v>155</v>
      </c>
      <c r="H1396" s="61" t="s">
        <v>1119</v>
      </c>
      <c r="I1396" s="61">
        <v>1414</v>
      </c>
      <c r="J1396" s="61">
        <v>116</v>
      </c>
      <c r="K1396" s="64">
        <v>1.9</v>
      </c>
      <c r="L1396" s="61">
        <v>281852833.42968798</v>
      </c>
      <c r="M1396" s="61">
        <v>89084.330931763907</v>
      </c>
    </row>
    <row r="1397" spans="1:13">
      <c r="A1397" s="61">
        <v>44202</v>
      </c>
      <c r="B1397" s="62">
        <v>18075962800</v>
      </c>
      <c r="C1397" s="63">
        <v>268008228</v>
      </c>
      <c r="D1397" s="61">
        <v>117888</v>
      </c>
      <c r="E1397" s="64" t="s">
        <v>1140</v>
      </c>
      <c r="F1397" s="64" t="str">
        <f t="shared" si="21"/>
        <v>Census Tract 9628 Jay County</v>
      </c>
      <c r="G1397" s="61" t="s">
        <v>155</v>
      </c>
      <c r="H1397" s="61" t="s">
        <v>1139</v>
      </c>
      <c r="I1397" s="61">
        <v>1160</v>
      </c>
      <c r="J1397" s="61">
        <v>97</v>
      </c>
      <c r="K1397" s="64">
        <v>17.100000000000001</v>
      </c>
      <c r="L1397" s="61">
        <v>464373715.55468798</v>
      </c>
      <c r="M1397" s="61">
        <v>95110.771061913299</v>
      </c>
    </row>
    <row r="1398" spans="1:13">
      <c r="A1398" s="61">
        <v>44203</v>
      </c>
      <c r="B1398" s="62">
        <v>18075962900</v>
      </c>
      <c r="C1398" s="63">
        <v>269077462</v>
      </c>
      <c r="D1398" s="61">
        <v>101104</v>
      </c>
      <c r="E1398" s="64" t="s">
        <v>1141</v>
      </c>
      <c r="F1398" s="64" t="str">
        <f t="shared" si="21"/>
        <v>Census Tract 9629 Jay County</v>
      </c>
      <c r="G1398" s="61" t="s">
        <v>155</v>
      </c>
      <c r="H1398" s="61" t="s">
        <v>1139</v>
      </c>
      <c r="I1398" s="61">
        <v>1043</v>
      </c>
      <c r="J1398" s="61">
        <v>89</v>
      </c>
      <c r="K1398" s="64">
        <v>2.8</v>
      </c>
      <c r="L1398" s="61">
        <v>464298792.32031298</v>
      </c>
      <c r="M1398" s="61">
        <v>98165.046919854198</v>
      </c>
    </row>
    <row r="1399" spans="1:13">
      <c r="A1399" s="61">
        <v>44204</v>
      </c>
      <c r="B1399" s="62">
        <v>18075963000</v>
      </c>
      <c r="C1399" s="63">
        <v>9238942</v>
      </c>
      <c r="D1399" s="61">
        <v>0</v>
      </c>
      <c r="E1399" s="64" t="s">
        <v>1142</v>
      </c>
      <c r="F1399" s="64" t="str">
        <f t="shared" si="21"/>
        <v>Census Tract 9630 Jay County</v>
      </c>
      <c r="G1399" s="61" t="s">
        <v>155</v>
      </c>
      <c r="H1399" s="61" t="s">
        <v>1139</v>
      </c>
      <c r="I1399" s="61">
        <v>959</v>
      </c>
      <c r="J1399" s="61">
        <v>81</v>
      </c>
      <c r="K1399" s="64">
        <v>8.4</v>
      </c>
      <c r="L1399" s="61">
        <v>15964793.1992188</v>
      </c>
      <c r="M1399" s="61">
        <v>21771.617491811099</v>
      </c>
    </row>
    <row r="1400" spans="1:13">
      <c r="A1400" s="61">
        <v>44205</v>
      </c>
      <c r="B1400" s="62">
        <v>18075963100</v>
      </c>
      <c r="C1400" s="63">
        <v>17392247</v>
      </c>
      <c r="D1400" s="61">
        <v>6524</v>
      </c>
      <c r="E1400" s="64" t="s">
        <v>1143</v>
      </c>
      <c r="F1400" s="64" t="str">
        <f t="shared" si="21"/>
        <v>Census Tract 9631 Jay County</v>
      </c>
      <c r="G1400" s="61" t="s">
        <v>155</v>
      </c>
      <c r="H1400" s="61" t="s">
        <v>1139</v>
      </c>
      <c r="I1400" s="61">
        <v>1741</v>
      </c>
      <c r="J1400" s="61">
        <v>135</v>
      </c>
      <c r="K1400" s="64">
        <v>17.3</v>
      </c>
      <c r="L1400" s="61">
        <v>30061606.4375</v>
      </c>
      <c r="M1400" s="61">
        <v>23166.254495152301</v>
      </c>
    </row>
    <row r="1401" spans="1:13">
      <c r="A1401" s="61">
        <v>44206</v>
      </c>
      <c r="B1401" s="62">
        <v>18075963200</v>
      </c>
      <c r="C1401" s="63">
        <v>135362662</v>
      </c>
      <c r="D1401" s="61">
        <v>85361</v>
      </c>
      <c r="E1401" s="64" t="s">
        <v>1144</v>
      </c>
      <c r="F1401" s="64" t="str">
        <f t="shared" si="21"/>
        <v>Census Tract 9632 Jay County</v>
      </c>
      <c r="G1401" s="61" t="s">
        <v>155</v>
      </c>
      <c r="H1401" s="61" t="s">
        <v>1139</v>
      </c>
      <c r="I1401" s="61">
        <v>1124</v>
      </c>
      <c r="J1401" s="61">
        <v>91</v>
      </c>
      <c r="K1401" s="64">
        <v>5.4</v>
      </c>
      <c r="L1401" s="61">
        <v>233439137.42578101</v>
      </c>
      <c r="M1401" s="61">
        <v>67784.110719784498</v>
      </c>
    </row>
    <row r="1402" spans="1:13">
      <c r="A1402" s="61">
        <v>44207</v>
      </c>
      <c r="B1402" s="62">
        <v>18075963300</v>
      </c>
      <c r="C1402" s="63">
        <v>12227397</v>
      </c>
      <c r="D1402" s="61">
        <v>30333</v>
      </c>
      <c r="E1402" s="64" t="s">
        <v>1145</v>
      </c>
      <c r="F1402" s="64" t="str">
        <f t="shared" si="21"/>
        <v>Census Tract 9633 Jay County</v>
      </c>
      <c r="G1402" s="61" t="s">
        <v>155</v>
      </c>
      <c r="H1402" s="61" t="s">
        <v>1139</v>
      </c>
      <c r="I1402" s="61">
        <v>897</v>
      </c>
      <c r="J1402" s="61">
        <v>91</v>
      </c>
      <c r="K1402" s="64">
        <v>7.6</v>
      </c>
      <c r="L1402" s="61">
        <v>21142769.3984375</v>
      </c>
      <c r="M1402" s="61">
        <v>23668.970774525402</v>
      </c>
    </row>
    <row r="1403" spans="1:13">
      <c r="A1403" s="61">
        <v>39096</v>
      </c>
      <c r="B1403" s="62">
        <v>18115965700</v>
      </c>
      <c r="C1403" s="63">
        <v>15804765</v>
      </c>
      <c r="D1403" s="61">
        <v>1295912</v>
      </c>
      <c r="E1403" s="64" t="s">
        <v>1146</v>
      </c>
      <c r="F1403" s="64" t="str">
        <f t="shared" si="21"/>
        <v>Census Tract 9657 Ohio County</v>
      </c>
      <c r="G1403" s="61" t="s">
        <v>155</v>
      </c>
      <c r="H1403" s="61" t="s">
        <v>1147</v>
      </c>
      <c r="I1403" s="61">
        <v>1139</v>
      </c>
      <c r="J1403" s="61">
        <v>88</v>
      </c>
      <c r="K1403" s="64">
        <v>7.3</v>
      </c>
      <c r="L1403" s="61">
        <v>26171930.511718798</v>
      </c>
      <c r="M1403" s="61">
        <v>50837.617543528497</v>
      </c>
    </row>
    <row r="1404" spans="1:13">
      <c r="A1404" s="61">
        <v>39143</v>
      </c>
      <c r="B1404" s="62">
        <v>18155965700</v>
      </c>
      <c r="C1404" s="63">
        <v>216447434</v>
      </c>
      <c r="D1404" s="61">
        <v>5466574</v>
      </c>
      <c r="E1404" s="64" t="s">
        <v>1146</v>
      </c>
      <c r="F1404" s="64" t="str">
        <f t="shared" si="21"/>
        <v>Census Tract 9657 Switzerland County</v>
      </c>
      <c r="G1404" s="61" t="s">
        <v>155</v>
      </c>
      <c r="H1404" s="61" t="s">
        <v>1148</v>
      </c>
      <c r="I1404" s="61">
        <v>1816</v>
      </c>
      <c r="J1404" s="61">
        <v>136</v>
      </c>
      <c r="K1404" s="64">
        <v>1.8</v>
      </c>
      <c r="L1404" s="61">
        <v>357442922.42578101</v>
      </c>
      <c r="M1404" s="61">
        <v>136868.72871826601</v>
      </c>
    </row>
    <row r="1405" spans="1:13">
      <c r="A1405" s="61">
        <v>39097</v>
      </c>
      <c r="B1405" s="62">
        <v>18115965800</v>
      </c>
      <c r="C1405" s="63">
        <v>207322058</v>
      </c>
      <c r="D1405" s="61">
        <v>2056298</v>
      </c>
      <c r="E1405" s="64" t="s">
        <v>1149</v>
      </c>
      <c r="F1405" s="64" t="str">
        <f t="shared" si="21"/>
        <v>Census Tract 9658 Ohio County</v>
      </c>
      <c r="G1405" s="61" t="s">
        <v>155</v>
      </c>
      <c r="H1405" s="61" t="s">
        <v>1147</v>
      </c>
      <c r="I1405" s="61">
        <v>1416</v>
      </c>
      <c r="J1405" s="61">
        <v>85</v>
      </c>
      <c r="K1405" s="64">
        <v>1.5</v>
      </c>
      <c r="L1405" s="61">
        <v>343329671.81640601</v>
      </c>
      <c r="M1405" s="61">
        <v>131233.77630704499</v>
      </c>
    </row>
    <row r="1406" spans="1:13">
      <c r="A1406" s="61">
        <v>39144</v>
      </c>
      <c r="B1406" s="62">
        <v>18155965800</v>
      </c>
      <c r="C1406" s="63">
        <v>243136438</v>
      </c>
      <c r="D1406" s="61">
        <v>354480</v>
      </c>
      <c r="E1406" s="64" t="s">
        <v>1149</v>
      </c>
      <c r="F1406" s="64" t="str">
        <f t="shared" si="21"/>
        <v>Census Tract 9658 Switzerland County</v>
      </c>
      <c r="G1406" s="61" t="s">
        <v>155</v>
      </c>
      <c r="H1406" s="61" t="s">
        <v>1148</v>
      </c>
      <c r="I1406" s="61">
        <v>1204</v>
      </c>
      <c r="J1406" s="61">
        <v>101</v>
      </c>
      <c r="K1406" s="64">
        <v>5.9</v>
      </c>
      <c r="L1406" s="61">
        <v>401945602.41015601</v>
      </c>
      <c r="M1406" s="61">
        <v>102355.286908893</v>
      </c>
    </row>
    <row r="1407" spans="1:13">
      <c r="A1407" s="61">
        <v>39145</v>
      </c>
      <c r="B1407" s="62">
        <v>18155965900</v>
      </c>
      <c r="C1407" s="63">
        <v>111941921</v>
      </c>
      <c r="D1407" s="61">
        <v>1356640</v>
      </c>
      <c r="E1407" s="64" t="s">
        <v>1150</v>
      </c>
      <c r="F1407" s="64" t="str">
        <f t="shared" si="21"/>
        <v>Census Tract 9659 Switzerland County</v>
      </c>
      <c r="G1407" s="61" t="s">
        <v>155</v>
      </c>
      <c r="H1407" s="61" t="s">
        <v>1148</v>
      </c>
      <c r="I1407" s="61">
        <v>1329</v>
      </c>
      <c r="J1407" s="61">
        <v>116</v>
      </c>
      <c r="K1407" s="64">
        <v>6.6</v>
      </c>
      <c r="L1407" s="61">
        <v>184426812.93359399</v>
      </c>
      <c r="M1407" s="61">
        <v>84370.184027117604</v>
      </c>
    </row>
    <row r="1408" spans="1:13">
      <c r="A1408" s="61">
        <v>39028</v>
      </c>
      <c r="B1408" s="62">
        <v>18077966000</v>
      </c>
      <c r="C1408" s="63">
        <v>290699364</v>
      </c>
      <c r="D1408" s="61">
        <v>2223142</v>
      </c>
      <c r="E1408" s="64" t="s">
        <v>1151</v>
      </c>
      <c r="F1408" s="64" t="str">
        <f t="shared" si="21"/>
        <v>Census Tract 9660 Jefferson County</v>
      </c>
      <c r="G1408" s="61" t="s">
        <v>155</v>
      </c>
      <c r="H1408" s="61" t="s">
        <v>1152</v>
      </c>
      <c r="I1408" s="61">
        <v>1726</v>
      </c>
      <c r="J1408" s="61">
        <v>152</v>
      </c>
      <c r="K1408" s="64">
        <v>1.6</v>
      </c>
      <c r="L1408" s="61">
        <v>480428714.984375</v>
      </c>
      <c r="M1408" s="61">
        <v>244284.04571258699</v>
      </c>
    </row>
    <row r="1409" spans="1:13">
      <c r="A1409" s="61">
        <v>39029</v>
      </c>
      <c r="B1409" s="62">
        <v>18077966100</v>
      </c>
      <c r="C1409" s="63">
        <v>310617949</v>
      </c>
      <c r="D1409" s="61">
        <v>472852</v>
      </c>
      <c r="E1409" s="64" t="s">
        <v>1153</v>
      </c>
      <c r="F1409" s="64" t="str">
        <f t="shared" si="21"/>
        <v>Census Tract 9661 Jefferson County</v>
      </c>
      <c r="G1409" s="61" t="s">
        <v>155</v>
      </c>
      <c r="H1409" s="61" t="s">
        <v>1152</v>
      </c>
      <c r="I1409" s="61">
        <v>2388</v>
      </c>
      <c r="J1409" s="61">
        <v>192</v>
      </c>
      <c r="K1409" s="64">
        <v>0.9</v>
      </c>
      <c r="L1409" s="61">
        <v>513397346.76953101</v>
      </c>
      <c r="M1409" s="61">
        <v>121180.834859428</v>
      </c>
    </row>
    <row r="1410" spans="1:13">
      <c r="A1410" s="61">
        <v>39030</v>
      </c>
      <c r="B1410" s="62">
        <v>18077966200</v>
      </c>
      <c r="C1410" s="63">
        <v>264233807</v>
      </c>
      <c r="D1410" s="61">
        <v>1871282</v>
      </c>
      <c r="E1410" s="64" t="s">
        <v>1154</v>
      </c>
      <c r="F1410" s="64" t="str">
        <f t="shared" ref="F1410:F1473" si="22">E1410&amp;" "&amp;H1410</f>
        <v>Census Tract 9662 Jefferson County</v>
      </c>
      <c r="G1410" s="61" t="s">
        <v>155</v>
      </c>
      <c r="H1410" s="61" t="s">
        <v>1152</v>
      </c>
      <c r="I1410" s="61">
        <v>1830</v>
      </c>
      <c r="J1410" s="61">
        <v>147</v>
      </c>
      <c r="K1410" s="64">
        <v>1</v>
      </c>
      <c r="L1410" s="61">
        <v>436467592.109375</v>
      </c>
      <c r="M1410" s="61">
        <v>141381.331994345</v>
      </c>
    </row>
    <row r="1411" spans="1:13">
      <c r="A1411" s="61">
        <v>39031</v>
      </c>
      <c r="B1411" s="62">
        <v>18077966300</v>
      </c>
      <c r="C1411" s="63">
        <v>14160679</v>
      </c>
      <c r="D1411" s="61">
        <v>124863</v>
      </c>
      <c r="E1411" s="64" t="s">
        <v>1155</v>
      </c>
      <c r="F1411" s="64" t="str">
        <f t="shared" si="22"/>
        <v>Census Tract 9663 Jefferson County</v>
      </c>
      <c r="G1411" s="61" t="s">
        <v>155</v>
      </c>
      <c r="H1411" s="61" t="s">
        <v>1152</v>
      </c>
      <c r="I1411" s="61">
        <v>1169</v>
      </c>
      <c r="J1411" s="61">
        <v>129</v>
      </c>
      <c r="K1411" s="64">
        <v>7.8</v>
      </c>
      <c r="L1411" s="61">
        <v>23330485.5703125</v>
      </c>
      <c r="M1411" s="61">
        <v>28175.471929910898</v>
      </c>
    </row>
    <row r="1412" spans="1:13">
      <c r="A1412" s="61">
        <v>39032</v>
      </c>
      <c r="B1412" s="62">
        <v>18077966400</v>
      </c>
      <c r="C1412" s="63">
        <v>27376440</v>
      </c>
      <c r="D1412" s="61">
        <v>726957</v>
      </c>
      <c r="E1412" s="64" t="s">
        <v>1156</v>
      </c>
      <c r="F1412" s="64" t="str">
        <f t="shared" si="22"/>
        <v>Census Tract 9664 Jefferson County</v>
      </c>
      <c r="G1412" s="61" t="s">
        <v>155</v>
      </c>
      <c r="H1412" s="61" t="s">
        <v>1152</v>
      </c>
      <c r="I1412" s="61">
        <v>2215</v>
      </c>
      <c r="J1412" s="61">
        <v>174</v>
      </c>
      <c r="K1412" s="64">
        <v>7.5</v>
      </c>
      <c r="L1412" s="61">
        <v>45712229.949218802</v>
      </c>
      <c r="M1412" s="61">
        <v>36975.967996562402</v>
      </c>
    </row>
    <row r="1413" spans="1:13">
      <c r="A1413" s="61">
        <v>39033</v>
      </c>
      <c r="B1413" s="62">
        <v>18077966500</v>
      </c>
      <c r="C1413" s="63">
        <v>25530670</v>
      </c>
      <c r="D1413" s="61">
        <v>218234</v>
      </c>
      <c r="E1413" s="64" t="s">
        <v>1157</v>
      </c>
      <c r="F1413" s="64" t="str">
        <f t="shared" si="22"/>
        <v>Census Tract 9665 Jefferson County</v>
      </c>
      <c r="G1413" s="61" t="s">
        <v>155</v>
      </c>
      <c r="H1413" s="61" t="s">
        <v>1152</v>
      </c>
      <c r="I1413" s="61">
        <v>2312</v>
      </c>
      <c r="J1413" s="61">
        <v>177</v>
      </c>
      <c r="K1413" s="64">
        <v>8.3000000000000007</v>
      </c>
      <c r="L1413" s="61">
        <v>42118723</v>
      </c>
      <c r="M1413" s="61">
        <v>36211.191002675303</v>
      </c>
    </row>
    <row r="1414" spans="1:13">
      <c r="A1414" s="61">
        <v>39034</v>
      </c>
      <c r="B1414" s="62">
        <v>18077966600</v>
      </c>
      <c r="C1414" s="63">
        <v>1432600</v>
      </c>
      <c r="D1414" s="61">
        <v>189117</v>
      </c>
      <c r="E1414" s="64" t="s">
        <v>1158</v>
      </c>
      <c r="F1414" s="64" t="str">
        <f t="shared" si="22"/>
        <v>Census Tract 9666 Jefferson County</v>
      </c>
      <c r="G1414" s="61" t="s">
        <v>155</v>
      </c>
      <c r="H1414" s="61" t="s">
        <v>1152</v>
      </c>
      <c r="I1414" s="61">
        <v>992</v>
      </c>
      <c r="J1414" s="61">
        <v>119</v>
      </c>
      <c r="K1414" s="64">
        <v>8.6</v>
      </c>
      <c r="L1414" s="61">
        <v>2361831.55078125</v>
      </c>
      <c r="M1414" s="61">
        <v>8731.0641399816304</v>
      </c>
    </row>
    <row r="1415" spans="1:13">
      <c r="A1415" s="61">
        <v>39128</v>
      </c>
      <c r="B1415" s="62">
        <v>18143966700</v>
      </c>
      <c r="C1415" s="63">
        <v>129298022</v>
      </c>
      <c r="D1415" s="61">
        <v>3003324</v>
      </c>
      <c r="E1415" s="64" t="s">
        <v>1159</v>
      </c>
      <c r="F1415" s="64" t="str">
        <f t="shared" si="22"/>
        <v>Census Tract 9667 Scott County</v>
      </c>
      <c r="G1415" s="61" t="s">
        <v>155</v>
      </c>
      <c r="H1415" s="61" t="s">
        <v>1160</v>
      </c>
      <c r="I1415" s="61">
        <v>1653</v>
      </c>
      <c r="J1415" s="61">
        <v>184</v>
      </c>
      <c r="K1415" s="64">
        <v>2.2000000000000002</v>
      </c>
      <c r="L1415" s="61">
        <v>217908047.44140601</v>
      </c>
      <c r="M1415" s="61">
        <v>86619.678643341802</v>
      </c>
    </row>
    <row r="1416" spans="1:13">
      <c r="A1416" s="61">
        <v>39129</v>
      </c>
      <c r="B1416" s="62">
        <v>18143966800</v>
      </c>
      <c r="C1416" s="63">
        <v>11102333</v>
      </c>
      <c r="D1416" s="61">
        <v>127280</v>
      </c>
      <c r="E1416" s="64" t="s">
        <v>1161</v>
      </c>
      <c r="F1416" s="64" t="str">
        <f t="shared" si="22"/>
        <v>Census Tract 9668 Scott County</v>
      </c>
      <c r="G1416" s="61" t="s">
        <v>155</v>
      </c>
      <c r="H1416" s="61" t="s">
        <v>1160</v>
      </c>
      <c r="I1416" s="61">
        <v>1325</v>
      </c>
      <c r="J1416" s="61">
        <v>142</v>
      </c>
      <c r="K1416" s="64">
        <v>7.2</v>
      </c>
      <c r="L1416" s="61">
        <v>18489355.457031298</v>
      </c>
      <c r="M1416" s="61">
        <v>25439.466515966302</v>
      </c>
    </row>
    <row r="1417" spans="1:13">
      <c r="A1417" s="61">
        <v>39130</v>
      </c>
      <c r="B1417" s="62">
        <v>18143966900</v>
      </c>
      <c r="C1417" s="63">
        <v>159907010</v>
      </c>
      <c r="D1417" s="61">
        <v>1206293</v>
      </c>
      <c r="E1417" s="64" t="s">
        <v>1162</v>
      </c>
      <c r="F1417" s="64" t="str">
        <f t="shared" si="22"/>
        <v>Census Tract 9669 Scott County</v>
      </c>
      <c r="G1417" s="61" t="s">
        <v>155</v>
      </c>
      <c r="H1417" s="61" t="s">
        <v>1160</v>
      </c>
      <c r="I1417" s="61">
        <v>1715</v>
      </c>
      <c r="J1417" s="61">
        <v>184</v>
      </c>
      <c r="K1417" s="64">
        <v>5.0999999999999996</v>
      </c>
      <c r="L1417" s="61">
        <v>264560721.36718801</v>
      </c>
      <c r="M1417" s="61">
        <v>90562.825236937599</v>
      </c>
    </row>
    <row r="1418" spans="1:13">
      <c r="A1418" s="61">
        <v>39131</v>
      </c>
      <c r="B1418" s="62">
        <v>18143967000</v>
      </c>
      <c r="C1418" s="63">
        <v>12642753</v>
      </c>
      <c r="D1418" s="61">
        <v>77489</v>
      </c>
      <c r="E1418" s="64" t="s">
        <v>1163</v>
      </c>
      <c r="F1418" s="64" t="str">
        <f t="shared" si="22"/>
        <v>Census Tract 9670 Scott County</v>
      </c>
      <c r="G1418" s="61" t="s">
        <v>155</v>
      </c>
      <c r="H1418" s="61" t="s">
        <v>1160</v>
      </c>
      <c r="I1418" s="61">
        <v>2255</v>
      </c>
      <c r="J1418" s="61">
        <v>242</v>
      </c>
      <c r="K1418" s="64">
        <v>14.4</v>
      </c>
      <c r="L1418" s="61">
        <v>20908737.78125</v>
      </c>
      <c r="M1418" s="61">
        <v>27145.624063273899</v>
      </c>
    </row>
    <row r="1419" spans="1:13">
      <c r="A1419" s="61">
        <v>39132</v>
      </c>
      <c r="B1419" s="62">
        <v>18143967100</v>
      </c>
      <c r="C1419" s="63">
        <v>180186432</v>
      </c>
      <c r="D1419" s="61">
        <v>1664109</v>
      </c>
      <c r="E1419" s="64" t="s">
        <v>1164</v>
      </c>
      <c r="F1419" s="64" t="str">
        <f t="shared" si="22"/>
        <v>Census Tract 9671 Scott County</v>
      </c>
      <c r="G1419" s="61" t="s">
        <v>155</v>
      </c>
      <c r="H1419" s="61" t="s">
        <v>1160</v>
      </c>
      <c r="I1419" s="61">
        <v>2023</v>
      </c>
      <c r="J1419" s="61">
        <v>232</v>
      </c>
      <c r="K1419" s="64">
        <v>3.4</v>
      </c>
      <c r="L1419" s="61">
        <v>298638866.078125</v>
      </c>
      <c r="M1419" s="61">
        <v>77127.6823654568</v>
      </c>
    </row>
    <row r="1420" spans="1:13">
      <c r="A1420" s="61">
        <v>39206</v>
      </c>
      <c r="B1420" s="62">
        <v>18175967200</v>
      </c>
      <c r="C1420" s="63">
        <v>335881446</v>
      </c>
      <c r="D1420" s="61">
        <v>1227667</v>
      </c>
      <c r="E1420" s="64" t="s">
        <v>1165</v>
      </c>
      <c r="F1420" s="64" t="str">
        <f t="shared" si="22"/>
        <v>Census Tract 9672 Washington County</v>
      </c>
      <c r="G1420" s="61" t="s">
        <v>155</v>
      </c>
      <c r="H1420" s="61" t="s">
        <v>1166</v>
      </c>
      <c r="I1420" s="61">
        <v>1745</v>
      </c>
      <c r="J1420" s="61">
        <v>129</v>
      </c>
      <c r="K1420" s="64">
        <v>4.9000000000000004</v>
      </c>
      <c r="L1420" s="61">
        <v>553405690.03906298</v>
      </c>
      <c r="M1420" s="61">
        <v>145233.94693116</v>
      </c>
    </row>
    <row r="1421" spans="1:13">
      <c r="A1421" s="61">
        <v>39207</v>
      </c>
      <c r="B1421" s="62">
        <v>18175967300</v>
      </c>
      <c r="C1421" s="63">
        <v>330655243</v>
      </c>
      <c r="D1421" s="61">
        <v>2925690</v>
      </c>
      <c r="E1421" s="64" t="s">
        <v>1167</v>
      </c>
      <c r="F1421" s="64" t="str">
        <f t="shared" si="22"/>
        <v>Census Tract 9673 Washington County</v>
      </c>
      <c r="G1421" s="61" t="s">
        <v>155</v>
      </c>
      <c r="H1421" s="61" t="s">
        <v>1166</v>
      </c>
      <c r="I1421" s="61">
        <v>1807</v>
      </c>
      <c r="J1421" s="61">
        <v>153</v>
      </c>
      <c r="K1421" s="64">
        <v>5.5</v>
      </c>
      <c r="L1421" s="61">
        <v>546761420.06640601</v>
      </c>
      <c r="M1421" s="61">
        <v>126348.44781986601</v>
      </c>
    </row>
    <row r="1422" spans="1:13">
      <c r="A1422" s="61">
        <v>39208</v>
      </c>
      <c r="B1422" s="62">
        <v>18175967400</v>
      </c>
      <c r="C1422" s="63">
        <v>341932708</v>
      </c>
      <c r="D1422" s="61">
        <v>1595458</v>
      </c>
      <c r="E1422" s="64" t="s">
        <v>1168</v>
      </c>
      <c r="F1422" s="64" t="str">
        <f t="shared" si="22"/>
        <v>Census Tract 9674 Washington County</v>
      </c>
      <c r="G1422" s="61" t="s">
        <v>155</v>
      </c>
      <c r="H1422" s="61" t="s">
        <v>1166</v>
      </c>
      <c r="I1422" s="61">
        <v>1621</v>
      </c>
      <c r="J1422" s="61">
        <v>165</v>
      </c>
      <c r="K1422" s="64">
        <v>8.5</v>
      </c>
      <c r="L1422" s="61">
        <v>562361080.65625</v>
      </c>
      <c r="M1422" s="61">
        <v>123306.333784009</v>
      </c>
    </row>
    <row r="1423" spans="1:13">
      <c r="A1423" s="61">
        <v>39018</v>
      </c>
      <c r="B1423" s="62">
        <v>18071967500</v>
      </c>
      <c r="C1423" s="63">
        <v>229539524</v>
      </c>
      <c r="D1423" s="61">
        <v>2382116</v>
      </c>
      <c r="E1423" s="64" t="s">
        <v>1169</v>
      </c>
      <c r="F1423" s="64" t="str">
        <f t="shared" si="22"/>
        <v>Census Tract 9675 Jackson County</v>
      </c>
      <c r="G1423" s="61" t="s">
        <v>155</v>
      </c>
      <c r="H1423" s="61" t="s">
        <v>1170</v>
      </c>
      <c r="I1423" s="61">
        <v>3400</v>
      </c>
      <c r="J1423" s="61">
        <v>283</v>
      </c>
      <c r="K1423" s="64">
        <v>1.1000000000000001</v>
      </c>
      <c r="L1423" s="61">
        <v>381700220</v>
      </c>
      <c r="M1423" s="61">
        <v>207316.71604378801</v>
      </c>
    </row>
    <row r="1424" spans="1:13">
      <c r="A1424" s="61">
        <v>39209</v>
      </c>
      <c r="B1424" s="62">
        <v>18175967500</v>
      </c>
      <c r="C1424" s="63">
        <v>3857985</v>
      </c>
      <c r="D1424" s="61">
        <v>0</v>
      </c>
      <c r="E1424" s="64" t="s">
        <v>1169</v>
      </c>
      <c r="F1424" s="64" t="str">
        <f t="shared" si="22"/>
        <v>Census Tract 9675 Washington County</v>
      </c>
      <c r="G1424" s="61" t="s">
        <v>155</v>
      </c>
      <c r="H1424" s="61" t="s">
        <v>1166</v>
      </c>
      <c r="I1424" s="61">
        <v>1445</v>
      </c>
      <c r="J1424" s="61">
        <v>112</v>
      </c>
      <c r="K1424" s="64">
        <v>6.5</v>
      </c>
      <c r="L1424" s="61">
        <v>6327092.0625</v>
      </c>
      <c r="M1424" s="61">
        <v>15524.938064391699</v>
      </c>
    </row>
    <row r="1425" spans="1:13">
      <c r="A1425" s="61">
        <v>39019</v>
      </c>
      <c r="B1425" s="62">
        <v>18071967600</v>
      </c>
      <c r="C1425" s="63">
        <v>11806687</v>
      </c>
      <c r="D1425" s="61">
        <v>8175</v>
      </c>
      <c r="E1425" s="64" t="s">
        <v>1171</v>
      </c>
      <c r="F1425" s="64" t="str">
        <f t="shared" si="22"/>
        <v>Census Tract 9676 Jackson County</v>
      </c>
      <c r="G1425" s="61" t="s">
        <v>155</v>
      </c>
      <c r="H1425" s="61" t="s">
        <v>1170</v>
      </c>
      <c r="I1425" s="61">
        <v>1702</v>
      </c>
      <c r="J1425" s="61">
        <v>145</v>
      </c>
      <c r="K1425" s="64">
        <v>5</v>
      </c>
      <c r="L1425" s="61">
        <v>19574647.203125</v>
      </c>
      <c r="M1425" s="61">
        <v>19824.521361636602</v>
      </c>
    </row>
    <row r="1426" spans="1:13">
      <c r="A1426" s="61">
        <v>39210</v>
      </c>
      <c r="B1426" s="62">
        <v>18175967600</v>
      </c>
      <c r="C1426" s="63">
        <v>81765395</v>
      </c>
      <c r="D1426" s="61">
        <v>424661</v>
      </c>
      <c r="E1426" s="64" t="s">
        <v>1171</v>
      </c>
      <c r="F1426" s="64" t="str">
        <f t="shared" si="22"/>
        <v>Census Tract 9676 Washington County</v>
      </c>
      <c r="G1426" s="61" t="s">
        <v>155</v>
      </c>
      <c r="H1426" s="61" t="s">
        <v>1166</v>
      </c>
      <c r="I1426" s="61">
        <v>1751</v>
      </c>
      <c r="J1426" s="61">
        <v>110</v>
      </c>
      <c r="K1426" s="64">
        <v>11.1</v>
      </c>
      <c r="L1426" s="61">
        <v>134780865.08593801</v>
      </c>
      <c r="M1426" s="61">
        <v>62219.6184285364</v>
      </c>
    </row>
    <row r="1427" spans="1:13">
      <c r="A1427" s="61">
        <v>39020</v>
      </c>
      <c r="B1427" s="62">
        <v>18071967700</v>
      </c>
      <c r="C1427" s="63">
        <v>7214092</v>
      </c>
      <c r="D1427" s="61">
        <v>164016</v>
      </c>
      <c r="E1427" s="64" t="s">
        <v>1172</v>
      </c>
      <c r="F1427" s="64" t="str">
        <f t="shared" si="22"/>
        <v>Census Tract 9677 Jackson County</v>
      </c>
      <c r="G1427" s="61" t="s">
        <v>155</v>
      </c>
      <c r="H1427" s="61" t="s">
        <v>1170</v>
      </c>
      <c r="I1427" s="61">
        <v>1581</v>
      </c>
      <c r="J1427" s="61">
        <v>110</v>
      </c>
      <c r="K1427" s="64">
        <v>4.8</v>
      </c>
      <c r="L1427" s="61">
        <v>11958087.6953125</v>
      </c>
      <c r="M1427" s="61">
        <v>21367.289871096102</v>
      </c>
    </row>
    <row r="1428" spans="1:13">
      <c r="A1428" s="61">
        <v>39211</v>
      </c>
      <c r="B1428" s="62">
        <v>18175967700</v>
      </c>
      <c r="C1428" s="63">
        <v>236361659</v>
      </c>
      <c r="D1428" s="61">
        <v>1356529</v>
      </c>
      <c r="E1428" s="64" t="s">
        <v>1172</v>
      </c>
      <c r="F1428" s="64" t="str">
        <f t="shared" si="22"/>
        <v>Census Tract 9677 Washington County</v>
      </c>
      <c r="G1428" s="61" t="s">
        <v>155</v>
      </c>
      <c r="H1428" s="61" t="s">
        <v>1166</v>
      </c>
      <c r="I1428" s="61">
        <v>2571</v>
      </c>
      <c r="J1428" s="61">
        <v>207</v>
      </c>
      <c r="K1428" s="64">
        <v>3.5</v>
      </c>
      <c r="L1428" s="61">
        <v>388496361.62890601</v>
      </c>
      <c r="M1428" s="61">
        <v>108020.326376379</v>
      </c>
    </row>
    <row r="1429" spans="1:13">
      <c r="A1429" s="61">
        <v>39021</v>
      </c>
      <c r="B1429" s="62">
        <v>18071967800</v>
      </c>
      <c r="C1429" s="63">
        <v>1625759</v>
      </c>
      <c r="D1429" s="61">
        <v>0</v>
      </c>
      <c r="E1429" s="64" t="s">
        <v>1173</v>
      </c>
      <c r="F1429" s="64" t="str">
        <f t="shared" si="22"/>
        <v>Census Tract 9678 Jackson County</v>
      </c>
      <c r="G1429" s="61" t="s">
        <v>155</v>
      </c>
      <c r="H1429" s="61" t="s">
        <v>1170</v>
      </c>
      <c r="I1429" s="61">
        <v>896</v>
      </c>
      <c r="J1429" s="61">
        <v>96</v>
      </c>
      <c r="K1429" s="64">
        <v>13.6</v>
      </c>
      <c r="L1429" s="61">
        <v>2692225.71484375</v>
      </c>
      <c r="M1429" s="61">
        <v>8952.9176424630205</v>
      </c>
    </row>
    <row r="1430" spans="1:13">
      <c r="A1430" s="61">
        <v>39022</v>
      </c>
      <c r="B1430" s="62">
        <v>18071967901</v>
      </c>
      <c r="C1430" s="63">
        <v>6163099</v>
      </c>
      <c r="D1430" s="61">
        <v>0</v>
      </c>
      <c r="E1430" s="64" t="s">
        <v>1174</v>
      </c>
      <c r="F1430" s="64" t="str">
        <f t="shared" si="22"/>
        <v>Census Tract 9679.01 Jackson County</v>
      </c>
      <c r="G1430" s="61" t="s">
        <v>155</v>
      </c>
      <c r="H1430" s="61" t="s">
        <v>1170</v>
      </c>
      <c r="I1430" s="61">
        <v>1942</v>
      </c>
      <c r="J1430" s="61">
        <v>204</v>
      </c>
      <c r="K1430" s="64">
        <v>13.1</v>
      </c>
      <c r="L1430" s="61">
        <v>10202881.1015625</v>
      </c>
      <c r="M1430" s="61">
        <v>16055.243642678901</v>
      </c>
    </row>
    <row r="1431" spans="1:13">
      <c r="A1431" s="61">
        <v>39023</v>
      </c>
      <c r="B1431" s="62">
        <v>18071967902</v>
      </c>
      <c r="C1431" s="63">
        <v>4119163</v>
      </c>
      <c r="D1431" s="61">
        <v>0</v>
      </c>
      <c r="E1431" s="64" t="s">
        <v>1175</v>
      </c>
      <c r="F1431" s="64" t="str">
        <f t="shared" si="22"/>
        <v>Census Tract 9679.02 Jackson County</v>
      </c>
      <c r="G1431" s="61" t="s">
        <v>155</v>
      </c>
      <c r="H1431" s="61" t="s">
        <v>1170</v>
      </c>
      <c r="I1431" s="61">
        <v>1299</v>
      </c>
      <c r="J1431" s="61">
        <v>104</v>
      </c>
      <c r="K1431" s="64">
        <v>10.3</v>
      </c>
      <c r="L1431" s="61">
        <v>6819409.6875</v>
      </c>
      <c r="M1431" s="61">
        <v>15634.1725501826</v>
      </c>
    </row>
    <row r="1432" spans="1:13">
      <c r="A1432" s="61">
        <v>39024</v>
      </c>
      <c r="B1432" s="62">
        <v>18071968000</v>
      </c>
      <c r="C1432" s="63">
        <v>516849700</v>
      </c>
      <c r="D1432" s="61">
        <v>3537044</v>
      </c>
      <c r="E1432" s="64" t="s">
        <v>1176</v>
      </c>
      <c r="F1432" s="64" t="str">
        <f t="shared" si="22"/>
        <v>Census Tract 9680 Jackson County</v>
      </c>
      <c r="G1432" s="61" t="s">
        <v>155</v>
      </c>
      <c r="H1432" s="61" t="s">
        <v>1170</v>
      </c>
      <c r="I1432" s="61">
        <v>1734</v>
      </c>
      <c r="J1432" s="61">
        <v>179</v>
      </c>
      <c r="K1432" s="64">
        <v>2.2999999999999998</v>
      </c>
      <c r="L1432" s="61">
        <v>860648846.28515601</v>
      </c>
      <c r="M1432" s="61">
        <v>179560.06568190301</v>
      </c>
    </row>
    <row r="1433" spans="1:13">
      <c r="A1433" s="61">
        <v>39025</v>
      </c>
      <c r="B1433" s="62">
        <v>18071968100</v>
      </c>
      <c r="C1433" s="63">
        <v>61664216</v>
      </c>
      <c r="D1433" s="61">
        <v>800823</v>
      </c>
      <c r="E1433" s="64" t="s">
        <v>1177</v>
      </c>
      <c r="F1433" s="64" t="str">
        <f t="shared" si="22"/>
        <v>Census Tract 9681 Jackson County</v>
      </c>
      <c r="G1433" s="61" t="s">
        <v>155</v>
      </c>
      <c r="H1433" s="61" t="s">
        <v>1170</v>
      </c>
      <c r="I1433" s="61">
        <v>1481</v>
      </c>
      <c r="J1433" s="61">
        <v>123</v>
      </c>
      <c r="K1433" s="64">
        <v>6.7</v>
      </c>
      <c r="L1433" s="61">
        <v>102337191.52343801</v>
      </c>
      <c r="M1433" s="61">
        <v>62601.8046419409</v>
      </c>
    </row>
    <row r="1434" spans="1:13">
      <c r="A1434" s="61">
        <v>39026</v>
      </c>
      <c r="B1434" s="62">
        <v>18071968200</v>
      </c>
      <c r="C1434" s="63">
        <v>370391593</v>
      </c>
      <c r="D1434" s="61">
        <v>3188981</v>
      </c>
      <c r="E1434" s="64" t="s">
        <v>1178</v>
      </c>
      <c r="F1434" s="64" t="str">
        <f t="shared" si="22"/>
        <v>Census Tract 9682 Jackson County</v>
      </c>
      <c r="G1434" s="61" t="s">
        <v>155</v>
      </c>
      <c r="H1434" s="61" t="s">
        <v>1170</v>
      </c>
      <c r="I1434" s="61">
        <v>1449</v>
      </c>
      <c r="J1434" s="61">
        <v>146</v>
      </c>
      <c r="K1434" s="64">
        <v>2.5</v>
      </c>
      <c r="L1434" s="61">
        <v>612135279.85156298</v>
      </c>
      <c r="M1434" s="61">
        <v>244736.5620493</v>
      </c>
    </row>
    <row r="1435" spans="1:13">
      <c r="A1435" s="61">
        <v>39027</v>
      </c>
      <c r="B1435" s="62">
        <v>18071968300</v>
      </c>
      <c r="C1435" s="63">
        <v>111453334</v>
      </c>
      <c r="D1435" s="61">
        <v>102184</v>
      </c>
      <c r="E1435" s="64" t="s">
        <v>1179</v>
      </c>
      <c r="F1435" s="64" t="str">
        <f t="shared" si="22"/>
        <v>Census Tract 9683 Jackson County</v>
      </c>
      <c r="G1435" s="61" t="s">
        <v>155</v>
      </c>
      <c r="H1435" s="61" t="s">
        <v>1170</v>
      </c>
      <c r="I1435" s="61">
        <v>1269</v>
      </c>
      <c r="J1435" s="61">
        <v>99</v>
      </c>
      <c r="K1435" s="64">
        <v>5.5</v>
      </c>
      <c r="L1435" s="61">
        <v>184009464.66015601</v>
      </c>
      <c r="M1435" s="61">
        <v>96717.394587299001</v>
      </c>
    </row>
    <row r="1436" spans="1:13">
      <c r="A1436" s="61">
        <v>39122</v>
      </c>
      <c r="B1436" s="62">
        <v>18137968400</v>
      </c>
      <c r="C1436" s="63">
        <v>195725183</v>
      </c>
      <c r="D1436" s="61">
        <v>1508438</v>
      </c>
      <c r="E1436" s="64" t="s">
        <v>1180</v>
      </c>
      <c r="F1436" s="64" t="str">
        <f t="shared" si="22"/>
        <v>Census Tract 9684 Ripley County</v>
      </c>
      <c r="G1436" s="61" t="s">
        <v>155</v>
      </c>
      <c r="H1436" s="61" t="s">
        <v>1181</v>
      </c>
      <c r="I1436" s="61">
        <v>2879</v>
      </c>
      <c r="J1436" s="61">
        <v>195</v>
      </c>
      <c r="K1436" s="64">
        <v>7.6</v>
      </c>
      <c r="L1436" s="61">
        <v>329162028.25390601</v>
      </c>
      <c r="M1436" s="61">
        <v>83899.136245600093</v>
      </c>
    </row>
    <row r="1437" spans="1:13">
      <c r="A1437" s="61">
        <v>39123</v>
      </c>
      <c r="B1437" s="62">
        <v>18137968500</v>
      </c>
      <c r="C1437" s="63">
        <v>62734521</v>
      </c>
      <c r="D1437" s="61">
        <v>300024</v>
      </c>
      <c r="E1437" s="64" t="s">
        <v>1182</v>
      </c>
      <c r="F1437" s="64" t="str">
        <f t="shared" si="22"/>
        <v>Census Tract 9685 Ripley County</v>
      </c>
      <c r="G1437" s="61" t="s">
        <v>155</v>
      </c>
      <c r="H1437" s="61" t="s">
        <v>1181</v>
      </c>
      <c r="I1437" s="61">
        <v>1763</v>
      </c>
      <c r="J1437" s="61">
        <v>120</v>
      </c>
      <c r="K1437" s="64">
        <v>8.6</v>
      </c>
      <c r="L1437" s="61">
        <v>105276809.511719</v>
      </c>
      <c r="M1437" s="61">
        <v>47340.021405468498</v>
      </c>
    </row>
    <row r="1438" spans="1:13">
      <c r="A1438" s="61">
        <v>39124</v>
      </c>
      <c r="B1438" s="62">
        <v>18137968600</v>
      </c>
      <c r="C1438" s="63">
        <v>226498689</v>
      </c>
      <c r="D1438" s="61">
        <v>303228</v>
      </c>
      <c r="E1438" s="64" t="s">
        <v>1183</v>
      </c>
      <c r="F1438" s="64" t="str">
        <f t="shared" si="22"/>
        <v>Census Tract 9686 Ripley County</v>
      </c>
      <c r="G1438" s="61" t="s">
        <v>155</v>
      </c>
      <c r="H1438" s="61" t="s">
        <v>1181</v>
      </c>
      <c r="I1438" s="61">
        <v>1877</v>
      </c>
      <c r="J1438" s="61">
        <v>128</v>
      </c>
      <c r="K1438" s="64">
        <v>5.4</v>
      </c>
      <c r="L1438" s="61">
        <v>377918147.33984399</v>
      </c>
      <c r="M1438" s="61">
        <v>101734.13192162001</v>
      </c>
    </row>
    <row r="1439" spans="1:13">
      <c r="A1439" s="61">
        <v>39125</v>
      </c>
      <c r="B1439" s="62">
        <v>18137968700</v>
      </c>
      <c r="C1439" s="63">
        <v>388498824</v>
      </c>
      <c r="D1439" s="61">
        <v>910978</v>
      </c>
      <c r="E1439" s="64" t="s">
        <v>1184</v>
      </c>
      <c r="F1439" s="64" t="str">
        <f t="shared" si="22"/>
        <v>Census Tract 9687 Ripley County</v>
      </c>
      <c r="G1439" s="61" t="s">
        <v>155</v>
      </c>
      <c r="H1439" s="61" t="s">
        <v>1181</v>
      </c>
      <c r="I1439" s="61">
        <v>1282</v>
      </c>
      <c r="J1439" s="61">
        <v>128</v>
      </c>
      <c r="K1439" s="64">
        <v>2.2000000000000002</v>
      </c>
      <c r="L1439" s="61">
        <v>645943569.17968798</v>
      </c>
      <c r="M1439" s="61">
        <v>122448.077501844</v>
      </c>
    </row>
    <row r="1440" spans="1:13">
      <c r="A1440" s="61">
        <v>39126</v>
      </c>
      <c r="B1440" s="62">
        <v>18137968800</v>
      </c>
      <c r="C1440" s="63">
        <v>95059897</v>
      </c>
      <c r="D1440" s="61">
        <v>846561</v>
      </c>
      <c r="E1440" s="64" t="s">
        <v>1185</v>
      </c>
      <c r="F1440" s="64" t="str">
        <f t="shared" si="22"/>
        <v>Census Tract 9688 Ripley County</v>
      </c>
      <c r="G1440" s="61" t="s">
        <v>155</v>
      </c>
      <c r="H1440" s="61" t="s">
        <v>1181</v>
      </c>
      <c r="I1440" s="61">
        <v>1240</v>
      </c>
      <c r="J1440" s="61">
        <v>106</v>
      </c>
      <c r="K1440" s="64">
        <v>7.1</v>
      </c>
      <c r="L1440" s="61">
        <v>159441402.38281301</v>
      </c>
      <c r="M1440" s="61">
        <v>73339.102712797001</v>
      </c>
    </row>
    <row r="1441" spans="1:13">
      <c r="A1441" s="61">
        <v>39127</v>
      </c>
      <c r="B1441" s="62">
        <v>18137968900</v>
      </c>
      <c r="C1441" s="63">
        <v>187713992</v>
      </c>
      <c r="D1441" s="61">
        <v>373883</v>
      </c>
      <c r="E1441" s="64" t="s">
        <v>1186</v>
      </c>
      <c r="F1441" s="64" t="str">
        <f t="shared" si="22"/>
        <v>Census Tract 9689 Ripley County</v>
      </c>
      <c r="G1441" s="61" t="s">
        <v>155</v>
      </c>
      <c r="H1441" s="61" t="s">
        <v>1181</v>
      </c>
      <c r="I1441" s="61">
        <v>1951</v>
      </c>
      <c r="J1441" s="61">
        <v>131</v>
      </c>
      <c r="K1441" s="64">
        <v>1.8</v>
      </c>
      <c r="L1441" s="61">
        <v>312021370.00781298</v>
      </c>
      <c r="M1441" s="61">
        <v>104724.71804034599</v>
      </c>
    </row>
    <row r="1442" spans="1:13">
      <c r="A1442" s="61">
        <v>73032</v>
      </c>
      <c r="B1442" s="61">
        <v>18031969000</v>
      </c>
      <c r="C1442" s="61">
        <v>263290589</v>
      </c>
      <c r="D1442" s="61">
        <v>1026136</v>
      </c>
      <c r="E1442" s="64" t="s">
        <v>1187</v>
      </c>
      <c r="F1442" s="64" t="str">
        <f t="shared" si="22"/>
        <v>Census Tract 9690 Decatur County</v>
      </c>
      <c r="G1442" s="61" t="s">
        <v>155</v>
      </c>
      <c r="H1442" s="61" t="s">
        <v>1188</v>
      </c>
      <c r="I1442" s="61">
        <v>2114</v>
      </c>
      <c r="J1442" s="61">
        <v>154</v>
      </c>
      <c r="K1442" s="64">
        <v>6.8</v>
      </c>
      <c r="L1442" s="61">
        <v>443182538.859375</v>
      </c>
      <c r="M1442" s="61">
        <v>96834.914882355602</v>
      </c>
    </row>
    <row r="1443" spans="1:13">
      <c r="A1443" s="61">
        <v>73033</v>
      </c>
      <c r="B1443" s="61">
        <v>18031969100</v>
      </c>
      <c r="C1443" s="61">
        <v>220611594</v>
      </c>
      <c r="D1443" s="61">
        <v>284534</v>
      </c>
      <c r="E1443" s="64" t="s">
        <v>1189</v>
      </c>
      <c r="F1443" s="64" t="str">
        <f t="shared" si="22"/>
        <v>Census Tract 9691 Decatur County</v>
      </c>
      <c r="G1443" s="61" t="s">
        <v>155</v>
      </c>
      <c r="H1443" s="61" t="s">
        <v>1188</v>
      </c>
      <c r="I1443" s="61">
        <v>1167</v>
      </c>
      <c r="J1443" s="61">
        <v>101</v>
      </c>
      <c r="K1443" s="64">
        <v>5.8</v>
      </c>
      <c r="L1443" s="61">
        <v>369633790.77734399</v>
      </c>
      <c r="M1443" s="61">
        <v>108267.96410889</v>
      </c>
    </row>
    <row r="1444" spans="1:13">
      <c r="A1444" s="61">
        <v>73034</v>
      </c>
      <c r="B1444" s="61">
        <v>18031969200</v>
      </c>
      <c r="C1444" s="61">
        <v>67159124</v>
      </c>
      <c r="D1444" s="61">
        <v>152044</v>
      </c>
      <c r="E1444" s="64" t="s">
        <v>1190</v>
      </c>
      <c r="F1444" s="64" t="str">
        <f t="shared" si="22"/>
        <v>Census Tract 9692 Decatur County</v>
      </c>
      <c r="G1444" s="61" t="s">
        <v>155</v>
      </c>
      <c r="H1444" s="61" t="s">
        <v>1188</v>
      </c>
      <c r="I1444" s="61">
        <v>2067</v>
      </c>
      <c r="J1444" s="61">
        <v>173</v>
      </c>
      <c r="K1444" s="64">
        <v>6</v>
      </c>
      <c r="L1444" s="61">
        <v>112697048.753906</v>
      </c>
      <c r="M1444" s="61">
        <v>58628.614048707801</v>
      </c>
    </row>
    <row r="1445" spans="1:13">
      <c r="A1445" s="61">
        <v>38966</v>
      </c>
      <c r="B1445" s="62">
        <v>18031969300</v>
      </c>
      <c r="C1445" s="63">
        <v>2093171</v>
      </c>
      <c r="D1445" s="61">
        <v>0</v>
      </c>
      <c r="E1445" s="64" t="s">
        <v>1191</v>
      </c>
      <c r="F1445" s="64" t="str">
        <f t="shared" si="22"/>
        <v>Census Tract 9693 Decatur County</v>
      </c>
      <c r="G1445" s="61" t="s">
        <v>155</v>
      </c>
      <c r="H1445" s="61" t="s">
        <v>1188</v>
      </c>
      <c r="I1445" s="61">
        <v>1238</v>
      </c>
      <c r="J1445" s="61">
        <v>118</v>
      </c>
      <c r="K1445" s="64">
        <v>6.5</v>
      </c>
      <c r="L1445" s="61">
        <v>3504399.19921875</v>
      </c>
      <c r="M1445" s="61">
        <v>9267.1589755431505</v>
      </c>
    </row>
    <row r="1446" spans="1:13">
      <c r="A1446" s="61">
        <v>38967</v>
      </c>
      <c r="B1446" s="62">
        <v>18031969400</v>
      </c>
      <c r="C1446" s="63">
        <v>220573032</v>
      </c>
      <c r="D1446" s="61">
        <v>353063</v>
      </c>
      <c r="E1446" s="64" t="s">
        <v>1192</v>
      </c>
      <c r="F1446" s="64" t="str">
        <f t="shared" si="22"/>
        <v>Census Tract 9694 Decatur County</v>
      </c>
      <c r="G1446" s="61" t="s">
        <v>155</v>
      </c>
      <c r="H1446" s="61" t="s">
        <v>1188</v>
      </c>
      <c r="I1446" s="61">
        <v>2282</v>
      </c>
      <c r="J1446" s="61">
        <v>113</v>
      </c>
      <c r="K1446" s="64">
        <v>1.5</v>
      </c>
      <c r="L1446" s="61">
        <v>369165719.44921899</v>
      </c>
      <c r="M1446" s="61">
        <v>92455.258354491903</v>
      </c>
    </row>
    <row r="1447" spans="1:13">
      <c r="A1447" s="61">
        <v>38968</v>
      </c>
      <c r="B1447" s="62">
        <v>18031969500</v>
      </c>
      <c r="C1447" s="63">
        <v>191218622</v>
      </c>
      <c r="D1447" s="61">
        <v>139655</v>
      </c>
      <c r="E1447" s="64" t="s">
        <v>1193</v>
      </c>
      <c r="F1447" s="64" t="str">
        <f t="shared" si="22"/>
        <v>Census Tract 9695 Decatur County</v>
      </c>
      <c r="G1447" s="61" t="s">
        <v>155</v>
      </c>
      <c r="H1447" s="61" t="s">
        <v>1188</v>
      </c>
      <c r="I1447" s="61">
        <v>1485</v>
      </c>
      <c r="J1447" s="61">
        <v>111</v>
      </c>
      <c r="K1447" s="64">
        <v>2.8</v>
      </c>
      <c r="L1447" s="61">
        <v>318961816.23828101</v>
      </c>
      <c r="M1447" s="61">
        <v>74988.039852485497</v>
      </c>
    </row>
    <row r="1448" spans="1:13">
      <c r="A1448" s="61">
        <v>73036</v>
      </c>
      <c r="B1448" s="61">
        <v>18047969600</v>
      </c>
      <c r="C1448" s="61">
        <v>330843124</v>
      </c>
      <c r="D1448" s="61">
        <v>1787583</v>
      </c>
      <c r="E1448" s="64" t="s">
        <v>1194</v>
      </c>
      <c r="F1448" s="64" t="str">
        <f t="shared" si="22"/>
        <v>Census Tract 9696 Franklin County</v>
      </c>
      <c r="G1448" s="61" t="s">
        <v>155</v>
      </c>
      <c r="H1448" s="61" t="s">
        <v>1107</v>
      </c>
      <c r="I1448" s="61">
        <v>2298</v>
      </c>
      <c r="J1448" s="61">
        <v>177</v>
      </c>
      <c r="K1448" s="64">
        <v>2.8</v>
      </c>
      <c r="L1448" s="61">
        <v>557031847.28906298</v>
      </c>
      <c r="M1448" s="61">
        <v>144016.39776406699</v>
      </c>
    </row>
    <row r="1449" spans="1:13">
      <c r="A1449" s="61">
        <v>44064</v>
      </c>
      <c r="B1449" s="62">
        <v>18047969700</v>
      </c>
      <c r="C1449" s="63">
        <v>17756344</v>
      </c>
      <c r="D1449" s="61">
        <v>120607</v>
      </c>
      <c r="E1449" s="64" t="s">
        <v>1195</v>
      </c>
      <c r="F1449" s="64" t="str">
        <f t="shared" si="22"/>
        <v>Census Tract 9697 Franklin County</v>
      </c>
      <c r="G1449" s="61" t="s">
        <v>155</v>
      </c>
      <c r="H1449" s="61" t="s">
        <v>1107</v>
      </c>
      <c r="I1449" s="61">
        <v>1089</v>
      </c>
      <c r="J1449" s="61">
        <v>90</v>
      </c>
      <c r="K1449" s="64">
        <v>9.4</v>
      </c>
      <c r="L1449" s="61">
        <v>29995951.449218798</v>
      </c>
      <c r="M1449" s="61">
        <v>29246.357595418402</v>
      </c>
    </row>
    <row r="1450" spans="1:13">
      <c r="A1450" s="61">
        <v>73037</v>
      </c>
      <c r="B1450" s="61">
        <v>18047969800</v>
      </c>
      <c r="C1450" s="61">
        <v>301859286</v>
      </c>
      <c r="D1450" s="61">
        <v>13778938</v>
      </c>
      <c r="E1450" s="64" t="s">
        <v>1196</v>
      </c>
      <c r="F1450" s="64" t="str">
        <f t="shared" si="22"/>
        <v>Census Tract 9698 Franklin County</v>
      </c>
      <c r="G1450" s="61" t="s">
        <v>155</v>
      </c>
      <c r="H1450" s="61" t="s">
        <v>1107</v>
      </c>
      <c r="I1450" s="61">
        <v>1999</v>
      </c>
      <c r="J1450" s="61">
        <v>183</v>
      </c>
      <c r="K1450" s="64">
        <v>2.7</v>
      </c>
      <c r="L1450" s="61">
        <v>529477543.58203101</v>
      </c>
      <c r="M1450" s="61">
        <v>137962.082021412</v>
      </c>
    </row>
    <row r="1451" spans="1:13">
      <c r="A1451" s="61">
        <v>44065</v>
      </c>
      <c r="B1451" s="62">
        <v>18047969900</v>
      </c>
      <c r="C1451" s="63">
        <v>179584274</v>
      </c>
      <c r="D1451" s="61">
        <v>1010378</v>
      </c>
      <c r="E1451" s="64" t="s">
        <v>1197</v>
      </c>
      <c r="F1451" s="64" t="str">
        <f t="shared" si="22"/>
        <v>Census Tract 9699 Franklin County</v>
      </c>
      <c r="G1451" s="61" t="s">
        <v>155</v>
      </c>
      <c r="H1451" s="61" t="s">
        <v>1107</v>
      </c>
      <c r="I1451" s="61">
        <v>1523</v>
      </c>
      <c r="J1451" s="61">
        <v>133</v>
      </c>
      <c r="K1451" s="64">
        <v>5.5</v>
      </c>
      <c r="L1451" s="61">
        <v>303542105.63671899</v>
      </c>
      <c r="M1451" s="61">
        <v>95983.1778883269</v>
      </c>
    </row>
    <row r="1452" spans="1:13">
      <c r="A1452" s="61">
        <v>57491</v>
      </c>
      <c r="B1452" s="61">
        <v>18087970100</v>
      </c>
      <c r="C1452" s="61">
        <v>301636869</v>
      </c>
      <c r="D1452" s="61">
        <v>3563060</v>
      </c>
      <c r="E1452" s="64" t="s">
        <v>1198</v>
      </c>
      <c r="F1452" s="64" t="str">
        <f t="shared" si="22"/>
        <v>Census Tract 9701 LaGrange County</v>
      </c>
      <c r="G1452" s="61" t="s">
        <v>155</v>
      </c>
      <c r="H1452" s="61" t="s">
        <v>1199</v>
      </c>
      <c r="I1452" s="61">
        <v>2334</v>
      </c>
      <c r="J1452" s="61">
        <v>276</v>
      </c>
      <c r="K1452" s="64">
        <v>10.5</v>
      </c>
      <c r="L1452" s="61">
        <v>547983410.58593798</v>
      </c>
      <c r="M1452" s="61">
        <v>114874.658155392</v>
      </c>
    </row>
    <row r="1453" spans="1:13">
      <c r="A1453" s="61">
        <v>57492</v>
      </c>
      <c r="B1453" s="61">
        <v>18087970200</v>
      </c>
      <c r="C1453" s="61">
        <v>59728190</v>
      </c>
      <c r="D1453" s="61">
        <v>0</v>
      </c>
      <c r="E1453" s="64" t="s">
        <v>1200</v>
      </c>
      <c r="F1453" s="64" t="str">
        <f t="shared" si="22"/>
        <v>Census Tract 9702 LaGrange County</v>
      </c>
      <c r="G1453" s="61" t="s">
        <v>155</v>
      </c>
      <c r="H1453" s="61" t="s">
        <v>1199</v>
      </c>
      <c r="I1453" s="61">
        <v>1899</v>
      </c>
      <c r="J1453" s="61">
        <v>208</v>
      </c>
      <c r="K1453" s="64">
        <v>15.4</v>
      </c>
      <c r="L1453" s="61">
        <v>107038161.65625</v>
      </c>
      <c r="M1453" s="61">
        <v>44140.378422923699</v>
      </c>
    </row>
    <row r="1454" spans="1:13">
      <c r="A1454" s="61">
        <v>57493</v>
      </c>
      <c r="B1454" s="61">
        <v>18087970300</v>
      </c>
      <c r="C1454" s="61">
        <v>154629466</v>
      </c>
      <c r="D1454" s="61">
        <v>2587078</v>
      </c>
      <c r="E1454" s="64" t="s">
        <v>1201</v>
      </c>
      <c r="F1454" s="64" t="str">
        <f t="shared" si="22"/>
        <v>Census Tract 9703 LaGrange County</v>
      </c>
      <c r="G1454" s="61" t="s">
        <v>155</v>
      </c>
      <c r="H1454" s="61" t="s">
        <v>1199</v>
      </c>
      <c r="I1454" s="61">
        <v>2372</v>
      </c>
      <c r="J1454" s="61">
        <v>146</v>
      </c>
      <c r="K1454" s="64">
        <v>47</v>
      </c>
      <c r="L1454" s="61">
        <v>282266269.05468798</v>
      </c>
      <c r="M1454" s="61">
        <v>73424.730966833304</v>
      </c>
    </row>
    <row r="1455" spans="1:13">
      <c r="A1455" s="61">
        <v>57494</v>
      </c>
      <c r="B1455" s="61">
        <v>18087970401</v>
      </c>
      <c r="C1455" s="61">
        <v>119495709</v>
      </c>
      <c r="D1455" s="61">
        <v>254371</v>
      </c>
      <c r="E1455" s="64" t="s">
        <v>1202</v>
      </c>
      <c r="F1455" s="64" t="str">
        <f t="shared" si="22"/>
        <v>Census Tract 9704.01 LaGrange County</v>
      </c>
      <c r="G1455" s="61" t="s">
        <v>155</v>
      </c>
      <c r="H1455" s="61" t="s">
        <v>1199</v>
      </c>
      <c r="I1455" s="61">
        <v>1047</v>
      </c>
      <c r="J1455" s="61">
        <v>90</v>
      </c>
      <c r="K1455" s="64">
        <v>74.7</v>
      </c>
      <c r="L1455" s="61">
        <v>214444956.47656301</v>
      </c>
      <c r="M1455" s="61">
        <v>63219.670030931004</v>
      </c>
    </row>
    <row r="1456" spans="1:13">
      <c r="A1456" s="61">
        <v>57495</v>
      </c>
      <c r="B1456" s="61">
        <v>18087970402</v>
      </c>
      <c r="C1456" s="61">
        <v>94148609</v>
      </c>
      <c r="D1456" s="61">
        <v>23511</v>
      </c>
      <c r="E1456" s="64" t="s">
        <v>1203</v>
      </c>
      <c r="F1456" s="64" t="str">
        <f t="shared" si="22"/>
        <v>Census Tract 9704.02 LaGrange County</v>
      </c>
      <c r="G1456" s="61" t="s">
        <v>155</v>
      </c>
      <c r="H1456" s="61" t="s">
        <v>1199</v>
      </c>
      <c r="I1456" s="61">
        <v>1249</v>
      </c>
      <c r="J1456" s="61">
        <v>113</v>
      </c>
      <c r="K1456" s="64">
        <v>58.8</v>
      </c>
      <c r="L1456" s="61">
        <v>168300976.15234399</v>
      </c>
      <c r="M1456" s="61">
        <v>56603.596229294897</v>
      </c>
    </row>
    <row r="1457" spans="1:13">
      <c r="A1457" s="61">
        <v>57496</v>
      </c>
      <c r="B1457" s="61">
        <v>18087970500</v>
      </c>
      <c r="C1457" s="61">
        <v>124999584</v>
      </c>
      <c r="D1457" s="61">
        <v>2836164</v>
      </c>
      <c r="E1457" s="64" t="s">
        <v>1204</v>
      </c>
      <c r="F1457" s="64" t="str">
        <f t="shared" si="22"/>
        <v>Census Tract 9705 LaGrange County</v>
      </c>
      <c r="G1457" s="61" t="s">
        <v>155</v>
      </c>
      <c r="H1457" s="61" t="s">
        <v>1199</v>
      </c>
      <c r="I1457" s="61">
        <v>1069</v>
      </c>
      <c r="J1457" s="61">
        <v>97</v>
      </c>
      <c r="K1457" s="64">
        <v>30.7</v>
      </c>
      <c r="L1457" s="61">
        <v>228716275.33203101</v>
      </c>
      <c r="M1457" s="61">
        <v>81391.133128584697</v>
      </c>
    </row>
    <row r="1458" spans="1:13">
      <c r="A1458" s="61">
        <v>57497</v>
      </c>
      <c r="B1458" s="61">
        <v>18087970600</v>
      </c>
      <c r="C1458" s="61">
        <v>40069047</v>
      </c>
      <c r="D1458" s="61">
        <v>4611295</v>
      </c>
      <c r="E1458" s="64" t="s">
        <v>1205</v>
      </c>
      <c r="F1458" s="64" t="str">
        <f t="shared" si="22"/>
        <v>Census Tract 9706 LaGrange County</v>
      </c>
      <c r="G1458" s="61" t="s">
        <v>155</v>
      </c>
      <c r="H1458" s="61" t="s">
        <v>1199</v>
      </c>
      <c r="I1458" s="61">
        <v>979</v>
      </c>
      <c r="J1458" s="61">
        <v>90</v>
      </c>
      <c r="K1458" s="64">
        <v>7.7</v>
      </c>
      <c r="L1458" s="61">
        <v>79830056.734375</v>
      </c>
      <c r="M1458" s="61">
        <v>47503.927318678798</v>
      </c>
    </row>
    <row r="1459" spans="1:13">
      <c r="A1459" s="61">
        <v>57498</v>
      </c>
      <c r="B1459" s="61">
        <v>18087970700</v>
      </c>
      <c r="C1459" s="61">
        <v>88528818</v>
      </c>
      <c r="D1459" s="61">
        <v>4443112</v>
      </c>
      <c r="E1459" s="64" t="s">
        <v>1206</v>
      </c>
      <c r="F1459" s="64" t="str">
        <f t="shared" si="22"/>
        <v>Census Tract 9707 LaGrange County</v>
      </c>
      <c r="G1459" s="61" t="s">
        <v>155</v>
      </c>
      <c r="H1459" s="61" t="s">
        <v>1199</v>
      </c>
      <c r="I1459" s="61">
        <v>1376</v>
      </c>
      <c r="J1459" s="61">
        <v>132</v>
      </c>
      <c r="K1459" s="64">
        <v>4.0999999999999996</v>
      </c>
      <c r="L1459" s="61">
        <v>166258598.32031301</v>
      </c>
      <c r="M1459" s="61">
        <v>57345.239491771703</v>
      </c>
    </row>
    <row r="1460" spans="1:13">
      <c r="A1460" s="61">
        <v>57780</v>
      </c>
      <c r="B1460" s="61">
        <v>18151970800</v>
      </c>
      <c r="C1460" s="61">
        <v>86712972</v>
      </c>
      <c r="D1460" s="61">
        <v>4515589</v>
      </c>
      <c r="E1460" s="64" t="s">
        <v>1207</v>
      </c>
      <c r="F1460" s="64" t="str">
        <f t="shared" si="22"/>
        <v>Census Tract 9708 Steuben County</v>
      </c>
      <c r="G1460" s="61" t="s">
        <v>155</v>
      </c>
      <c r="H1460" s="61" t="s">
        <v>1208</v>
      </c>
      <c r="I1460" s="61">
        <v>1745</v>
      </c>
      <c r="J1460" s="61">
        <v>111</v>
      </c>
      <c r="K1460" s="64">
        <v>2.2999999999999998</v>
      </c>
      <c r="L1460" s="61">
        <v>163916879.64843801</v>
      </c>
      <c r="M1460" s="61">
        <v>63265.519916643498</v>
      </c>
    </row>
    <row r="1461" spans="1:13">
      <c r="A1461" s="61">
        <v>57781</v>
      </c>
      <c r="B1461" s="61">
        <v>18151970900</v>
      </c>
      <c r="C1461" s="61">
        <v>38900236</v>
      </c>
      <c r="D1461" s="61">
        <v>8246072</v>
      </c>
      <c r="E1461" s="64" t="s">
        <v>1209</v>
      </c>
      <c r="F1461" s="64" t="str">
        <f t="shared" si="22"/>
        <v>Census Tract 9709 Steuben County</v>
      </c>
      <c r="G1461" s="61" t="s">
        <v>155</v>
      </c>
      <c r="H1461" s="61" t="s">
        <v>1208</v>
      </c>
      <c r="I1461" s="61">
        <v>1065</v>
      </c>
      <c r="J1461" s="61">
        <v>119</v>
      </c>
      <c r="K1461" s="64">
        <v>0.2</v>
      </c>
      <c r="L1461" s="61">
        <v>84712617.425781295</v>
      </c>
      <c r="M1461" s="61">
        <v>46417.008005103002</v>
      </c>
    </row>
    <row r="1462" spans="1:13">
      <c r="A1462" s="61">
        <v>57782</v>
      </c>
      <c r="B1462" s="61">
        <v>18151971000</v>
      </c>
      <c r="C1462" s="61">
        <v>148539120</v>
      </c>
      <c r="D1462" s="61">
        <v>7988397</v>
      </c>
      <c r="E1462" s="64" t="s">
        <v>1210</v>
      </c>
      <c r="F1462" s="64" t="str">
        <f t="shared" si="22"/>
        <v>Census Tract 9710 Steuben County</v>
      </c>
      <c r="G1462" s="61" t="s">
        <v>155</v>
      </c>
      <c r="H1462" s="61" t="s">
        <v>1208</v>
      </c>
      <c r="I1462" s="61">
        <v>1817</v>
      </c>
      <c r="J1462" s="61">
        <v>177</v>
      </c>
      <c r="K1462" s="64">
        <v>0.9</v>
      </c>
      <c r="L1462" s="61">
        <v>280994882.9375</v>
      </c>
      <c r="M1462" s="61">
        <v>82336.762306083896</v>
      </c>
    </row>
    <row r="1463" spans="1:13">
      <c r="A1463" s="61">
        <v>57783</v>
      </c>
      <c r="B1463" s="61">
        <v>18151971100</v>
      </c>
      <c r="C1463" s="61">
        <v>19996500</v>
      </c>
      <c r="D1463" s="61">
        <v>3837320</v>
      </c>
      <c r="E1463" s="64" t="s">
        <v>1211</v>
      </c>
      <c r="F1463" s="64" t="str">
        <f t="shared" si="22"/>
        <v>Census Tract 9711 Steuben County</v>
      </c>
      <c r="G1463" s="61" t="s">
        <v>155</v>
      </c>
      <c r="H1463" s="61" t="s">
        <v>1208</v>
      </c>
      <c r="I1463" s="61">
        <v>1513</v>
      </c>
      <c r="J1463" s="61">
        <v>176</v>
      </c>
      <c r="K1463" s="64">
        <v>4.7</v>
      </c>
      <c r="L1463" s="61">
        <v>42770001.53125</v>
      </c>
      <c r="M1463" s="61">
        <v>41903.077215627403</v>
      </c>
    </row>
    <row r="1464" spans="1:13">
      <c r="A1464" s="61">
        <v>57784</v>
      </c>
      <c r="B1464" s="61">
        <v>18151971200</v>
      </c>
      <c r="C1464" s="61">
        <v>225464909</v>
      </c>
      <c r="D1464" s="61">
        <v>433932</v>
      </c>
      <c r="E1464" s="64" t="s">
        <v>1212</v>
      </c>
      <c r="F1464" s="64" t="str">
        <f t="shared" si="22"/>
        <v>Census Tract 9712 Steuben County</v>
      </c>
      <c r="G1464" s="61" t="s">
        <v>155</v>
      </c>
      <c r="H1464" s="61" t="s">
        <v>1208</v>
      </c>
      <c r="I1464" s="61">
        <v>1195</v>
      </c>
      <c r="J1464" s="61">
        <v>108</v>
      </c>
      <c r="K1464" s="64">
        <v>2.2999999999999998</v>
      </c>
      <c r="L1464" s="61">
        <v>404615376.08593798</v>
      </c>
      <c r="M1464" s="61">
        <v>112759.492049152</v>
      </c>
    </row>
    <row r="1465" spans="1:13">
      <c r="A1465" s="61">
        <v>57785</v>
      </c>
      <c r="B1465" s="61">
        <v>18151971300</v>
      </c>
      <c r="C1465" s="61">
        <v>22664706</v>
      </c>
      <c r="D1465" s="61">
        <v>345606</v>
      </c>
      <c r="E1465" s="64" t="s">
        <v>1213</v>
      </c>
      <c r="F1465" s="64" t="str">
        <f t="shared" si="22"/>
        <v>Census Tract 9713 Steuben County</v>
      </c>
      <c r="G1465" s="61" t="s">
        <v>155</v>
      </c>
      <c r="H1465" s="61" t="s">
        <v>1208</v>
      </c>
      <c r="I1465" s="61">
        <v>2409</v>
      </c>
      <c r="J1465" s="61">
        <v>194</v>
      </c>
      <c r="K1465" s="64">
        <v>11.6</v>
      </c>
      <c r="L1465" s="61">
        <v>41247519.96875</v>
      </c>
      <c r="M1465" s="61">
        <v>27130.920878369699</v>
      </c>
    </row>
    <row r="1466" spans="1:13">
      <c r="A1466" s="61">
        <v>57786</v>
      </c>
      <c r="B1466" s="61">
        <v>18151971400</v>
      </c>
      <c r="C1466" s="61">
        <v>37714401</v>
      </c>
      <c r="D1466" s="61">
        <v>875289</v>
      </c>
      <c r="E1466" s="64" t="s">
        <v>1214</v>
      </c>
      <c r="F1466" s="64" t="str">
        <f t="shared" si="22"/>
        <v>Census Tract 9714 Steuben County</v>
      </c>
      <c r="G1466" s="61" t="s">
        <v>155</v>
      </c>
      <c r="H1466" s="61" t="s">
        <v>1208</v>
      </c>
      <c r="I1466" s="61">
        <v>1624</v>
      </c>
      <c r="J1466" s="61">
        <v>128</v>
      </c>
      <c r="K1466" s="64">
        <v>6.2</v>
      </c>
      <c r="L1466" s="61">
        <v>69084967.0546875</v>
      </c>
      <c r="M1466" s="61">
        <v>41207.540793986402</v>
      </c>
    </row>
    <row r="1467" spans="1:13">
      <c r="A1467" s="61">
        <v>57787</v>
      </c>
      <c r="B1467" s="61">
        <v>18151971500</v>
      </c>
      <c r="C1467" s="61">
        <v>111596898</v>
      </c>
      <c r="D1467" s="61">
        <v>4230654</v>
      </c>
      <c r="E1467" s="64" t="s">
        <v>1215</v>
      </c>
      <c r="F1467" s="64" t="str">
        <f t="shared" si="22"/>
        <v>Census Tract 9715 Steuben County</v>
      </c>
      <c r="G1467" s="61" t="s">
        <v>155</v>
      </c>
      <c r="H1467" s="61" t="s">
        <v>1208</v>
      </c>
      <c r="I1467" s="61">
        <v>1241</v>
      </c>
      <c r="J1467" s="61">
        <v>136</v>
      </c>
      <c r="K1467" s="64">
        <v>3.8</v>
      </c>
      <c r="L1467" s="61">
        <v>207239695.17968801</v>
      </c>
      <c r="M1467" s="61">
        <v>65954.743781357407</v>
      </c>
    </row>
    <row r="1468" spans="1:13">
      <c r="A1468" s="61">
        <v>57788</v>
      </c>
      <c r="B1468" s="61">
        <v>18151971600</v>
      </c>
      <c r="C1468" s="61">
        <v>108139556</v>
      </c>
      <c r="D1468" s="61">
        <v>4981928</v>
      </c>
      <c r="E1468" s="64" t="s">
        <v>1216</v>
      </c>
      <c r="F1468" s="64" t="str">
        <f t="shared" si="22"/>
        <v>Census Tract 9716 Steuben County</v>
      </c>
      <c r="G1468" s="61" t="s">
        <v>155</v>
      </c>
      <c r="H1468" s="61" t="s">
        <v>1208</v>
      </c>
      <c r="I1468" s="61">
        <v>1652</v>
      </c>
      <c r="J1468" s="61">
        <v>138</v>
      </c>
      <c r="K1468" s="64">
        <v>2.4</v>
      </c>
      <c r="L1468" s="61">
        <v>202175853.23046899</v>
      </c>
      <c r="M1468" s="61">
        <v>82255.100593489697</v>
      </c>
    </row>
    <row r="1469" spans="1:13">
      <c r="A1469" s="61">
        <v>57656</v>
      </c>
      <c r="B1469" s="61">
        <v>18113971700</v>
      </c>
      <c r="C1469" s="61">
        <v>102552739</v>
      </c>
      <c r="D1469" s="61">
        <v>2287683</v>
      </c>
      <c r="E1469" s="64" t="s">
        <v>1217</v>
      </c>
      <c r="F1469" s="64" t="str">
        <f t="shared" si="22"/>
        <v>Census Tract 9717 Noble County</v>
      </c>
      <c r="G1469" s="61" t="s">
        <v>155</v>
      </c>
      <c r="H1469" s="61" t="s">
        <v>1218</v>
      </c>
      <c r="I1469" s="61">
        <v>2475</v>
      </c>
      <c r="J1469" s="61">
        <v>161</v>
      </c>
      <c r="K1469" s="64">
        <v>6.2</v>
      </c>
      <c r="L1469" s="61">
        <v>186891892.71875</v>
      </c>
      <c r="M1469" s="61">
        <v>67582.480479684105</v>
      </c>
    </row>
    <row r="1470" spans="1:13">
      <c r="A1470" s="61">
        <v>57657</v>
      </c>
      <c r="B1470" s="61">
        <v>18113971800</v>
      </c>
      <c r="C1470" s="61">
        <v>1961548</v>
      </c>
      <c r="D1470" s="61">
        <v>0</v>
      </c>
      <c r="E1470" s="64" t="s">
        <v>1219</v>
      </c>
      <c r="F1470" s="64" t="str">
        <f t="shared" si="22"/>
        <v>Census Tract 9718 Noble County</v>
      </c>
      <c r="G1470" s="61" t="s">
        <v>155</v>
      </c>
      <c r="H1470" s="61" t="s">
        <v>1218</v>
      </c>
      <c r="I1470" s="61">
        <v>1241</v>
      </c>
      <c r="J1470" s="61">
        <v>139</v>
      </c>
      <c r="K1470" s="64">
        <v>6.1</v>
      </c>
      <c r="L1470" s="61">
        <v>3493653.51171875</v>
      </c>
      <c r="M1470" s="61">
        <v>9758.2943223751208</v>
      </c>
    </row>
    <row r="1471" spans="1:13">
      <c r="A1471" s="61">
        <v>57658</v>
      </c>
      <c r="B1471" s="61">
        <v>18113971900</v>
      </c>
      <c r="C1471" s="61">
        <v>48241453</v>
      </c>
      <c r="D1471" s="61">
        <v>419210</v>
      </c>
      <c r="E1471" s="64" t="s">
        <v>1220</v>
      </c>
      <c r="F1471" s="64" t="str">
        <f t="shared" si="22"/>
        <v>Census Tract 9719 Noble County</v>
      </c>
      <c r="G1471" s="61" t="s">
        <v>155</v>
      </c>
      <c r="H1471" s="61" t="s">
        <v>1218</v>
      </c>
      <c r="I1471" s="61">
        <v>2040</v>
      </c>
      <c r="J1471" s="61">
        <v>159</v>
      </c>
      <c r="K1471" s="64">
        <v>8.5</v>
      </c>
      <c r="L1471" s="61">
        <v>86654685.855468795</v>
      </c>
      <c r="M1471" s="61">
        <v>48352.052244681698</v>
      </c>
    </row>
    <row r="1472" spans="1:13">
      <c r="A1472" s="61">
        <v>57659</v>
      </c>
      <c r="B1472" s="61">
        <v>18113972000</v>
      </c>
      <c r="C1472" s="61">
        <v>69745561</v>
      </c>
      <c r="D1472" s="61">
        <v>3029289</v>
      </c>
      <c r="E1472" s="64" t="s">
        <v>1221</v>
      </c>
      <c r="F1472" s="64" t="str">
        <f t="shared" si="22"/>
        <v>Census Tract 9720 Noble County</v>
      </c>
      <c r="G1472" s="61" t="s">
        <v>155</v>
      </c>
      <c r="H1472" s="61" t="s">
        <v>1218</v>
      </c>
      <c r="I1472" s="61">
        <v>1320</v>
      </c>
      <c r="J1472" s="61">
        <v>135</v>
      </c>
      <c r="K1472" s="64">
        <v>2.2999999999999998</v>
      </c>
      <c r="L1472" s="61">
        <v>129777073.34375</v>
      </c>
      <c r="M1472" s="61">
        <v>60718.683722423899</v>
      </c>
    </row>
    <row r="1473" spans="1:13">
      <c r="A1473" s="61">
        <v>57660</v>
      </c>
      <c r="B1473" s="61">
        <v>18113972100</v>
      </c>
      <c r="C1473" s="61">
        <v>174910519</v>
      </c>
      <c r="D1473" s="61">
        <v>2855298</v>
      </c>
      <c r="E1473" s="64" t="s">
        <v>1222</v>
      </c>
      <c r="F1473" s="64" t="str">
        <f t="shared" si="22"/>
        <v>Census Tract 9721 Noble County</v>
      </c>
      <c r="G1473" s="61" t="s">
        <v>155</v>
      </c>
      <c r="H1473" s="61" t="s">
        <v>1218</v>
      </c>
      <c r="I1473" s="61">
        <v>1452</v>
      </c>
      <c r="J1473" s="61">
        <v>98</v>
      </c>
      <c r="K1473" s="64">
        <v>18.3</v>
      </c>
      <c r="L1473" s="61">
        <v>316987519.39453101</v>
      </c>
      <c r="M1473" s="61">
        <v>116938.09362557701</v>
      </c>
    </row>
    <row r="1474" spans="1:13">
      <c r="A1474" s="61">
        <v>57661</v>
      </c>
      <c r="B1474" s="61">
        <v>18113972200</v>
      </c>
      <c r="C1474" s="61">
        <v>12241592</v>
      </c>
      <c r="D1474" s="61">
        <v>140739</v>
      </c>
      <c r="E1474" s="64" t="s">
        <v>1223</v>
      </c>
      <c r="F1474" s="64" t="str">
        <f t="shared" ref="F1474:F1509" si="23">E1474&amp;" "&amp;H1474</f>
        <v>Census Tract 9722 Noble County</v>
      </c>
      <c r="G1474" s="61" t="s">
        <v>155</v>
      </c>
      <c r="H1474" s="61" t="s">
        <v>1218</v>
      </c>
      <c r="I1474" s="61">
        <v>1721</v>
      </c>
      <c r="J1474" s="61">
        <v>148</v>
      </c>
      <c r="K1474" s="64">
        <v>8.3000000000000007</v>
      </c>
      <c r="L1474" s="61">
        <v>22071236.3828125</v>
      </c>
      <c r="M1474" s="61">
        <v>23016.4154030379</v>
      </c>
    </row>
    <row r="1475" spans="1:13">
      <c r="A1475" s="61">
        <v>57662</v>
      </c>
      <c r="B1475" s="61">
        <v>18113972300</v>
      </c>
      <c r="C1475" s="61">
        <v>178835153</v>
      </c>
      <c r="D1475" s="61">
        <v>3050712</v>
      </c>
      <c r="E1475" s="64" t="s">
        <v>1224</v>
      </c>
      <c r="F1475" s="64" t="str">
        <f t="shared" si="23"/>
        <v>Census Tract 9723 Noble County</v>
      </c>
      <c r="G1475" s="61" t="s">
        <v>155</v>
      </c>
      <c r="H1475" s="61" t="s">
        <v>1218</v>
      </c>
      <c r="I1475" s="61">
        <v>1816</v>
      </c>
      <c r="J1475" s="61">
        <v>131</v>
      </c>
      <c r="K1475" s="64">
        <v>1.5</v>
      </c>
      <c r="L1475" s="61">
        <v>323118103.23828101</v>
      </c>
      <c r="M1475" s="61">
        <v>92869.149254976204</v>
      </c>
    </row>
    <row r="1476" spans="1:13">
      <c r="A1476" s="61">
        <v>57663</v>
      </c>
      <c r="B1476" s="61">
        <v>18113972400</v>
      </c>
      <c r="C1476" s="61">
        <v>164686472</v>
      </c>
      <c r="D1476" s="61">
        <v>893823</v>
      </c>
      <c r="E1476" s="64" t="s">
        <v>1225</v>
      </c>
      <c r="F1476" s="64" t="str">
        <f t="shared" si="23"/>
        <v>Census Tract 9724 Noble County</v>
      </c>
      <c r="G1476" s="61" t="s">
        <v>155</v>
      </c>
      <c r="H1476" s="61" t="s">
        <v>1218</v>
      </c>
      <c r="I1476" s="61">
        <v>1896</v>
      </c>
      <c r="J1476" s="61">
        <v>137</v>
      </c>
      <c r="K1476" s="64">
        <v>5.2</v>
      </c>
      <c r="L1476" s="61">
        <v>294604062.83203101</v>
      </c>
      <c r="M1476" s="61">
        <v>83921.803786161297</v>
      </c>
    </row>
    <row r="1477" spans="1:13">
      <c r="A1477" s="61">
        <v>57664</v>
      </c>
      <c r="B1477" s="61">
        <v>18113972500</v>
      </c>
      <c r="C1477" s="61">
        <v>172621063</v>
      </c>
      <c r="D1477" s="61">
        <v>168065</v>
      </c>
      <c r="E1477" s="64" t="s">
        <v>1226</v>
      </c>
      <c r="F1477" s="64" t="str">
        <f t="shared" si="23"/>
        <v>Census Tract 9725 Noble County</v>
      </c>
      <c r="G1477" s="61" t="s">
        <v>155</v>
      </c>
      <c r="H1477" s="61" t="s">
        <v>1218</v>
      </c>
      <c r="I1477" s="61">
        <v>2542</v>
      </c>
      <c r="J1477" s="61">
        <v>183</v>
      </c>
      <c r="K1477" s="64">
        <v>3.5</v>
      </c>
      <c r="L1477" s="61">
        <v>306655989.11718798</v>
      </c>
      <c r="M1477" s="61">
        <v>76295.407637939497</v>
      </c>
    </row>
    <row r="1478" spans="1:13">
      <c r="A1478" s="61">
        <v>57665</v>
      </c>
      <c r="B1478" s="61">
        <v>18113972600</v>
      </c>
      <c r="C1478" s="61">
        <v>138285078</v>
      </c>
      <c r="D1478" s="61">
        <v>4219979</v>
      </c>
      <c r="E1478" s="64" t="s">
        <v>1227</v>
      </c>
      <c r="F1478" s="64" t="str">
        <f t="shared" si="23"/>
        <v>Census Tract 9726 Noble County</v>
      </c>
      <c r="G1478" s="61" t="s">
        <v>155</v>
      </c>
      <c r="H1478" s="61" t="s">
        <v>1218</v>
      </c>
      <c r="I1478" s="61">
        <v>1773</v>
      </c>
      <c r="J1478" s="61">
        <v>114</v>
      </c>
      <c r="K1478" s="64">
        <v>1.6</v>
      </c>
      <c r="L1478" s="61">
        <v>252778174.28125</v>
      </c>
      <c r="M1478" s="61">
        <v>76226.035091070895</v>
      </c>
    </row>
    <row r="1479" spans="1:13">
      <c r="A1479" s="61">
        <v>44540</v>
      </c>
      <c r="B1479" s="61">
        <v>18139974100</v>
      </c>
      <c r="C1479" s="61">
        <v>425568051</v>
      </c>
      <c r="D1479" s="61">
        <v>121283</v>
      </c>
      <c r="E1479" s="64" t="s">
        <v>1228</v>
      </c>
      <c r="F1479" s="64" t="str">
        <f t="shared" si="23"/>
        <v>Census Tract 9741 Rush County</v>
      </c>
      <c r="G1479" s="61" t="s">
        <v>155</v>
      </c>
      <c r="H1479" s="61" t="s">
        <v>1229</v>
      </c>
      <c r="I1479" s="61">
        <v>1158</v>
      </c>
      <c r="J1479" s="61">
        <v>84</v>
      </c>
      <c r="K1479" s="64">
        <v>2.5</v>
      </c>
      <c r="L1479" s="61">
        <v>718348030.35156298</v>
      </c>
      <c r="M1479" s="61">
        <v>150003.748985807</v>
      </c>
    </row>
    <row r="1480" spans="1:13">
      <c r="A1480" s="61">
        <v>44541</v>
      </c>
      <c r="B1480" s="61">
        <v>18139974200</v>
      </c>
      <c r="C1480" s="61">
        <v>274386554</v>
      </c>
      <c r="D1480" s="61">
        <v>472439</v>
      </c>
      <c r="E1480" s="64" t="s">
        <v>1230</v>
      </c>
      <c r="F1480" s="64" t="str">
        <f t="shared" si="23"/>
        <v>Census Tract 9742 Rush County</v>
      </c>
      <c r="G1480" s="61" t="s">
        <v>155</v>
      </c>
      <c r="H1480" s="61" t="s">
        <v>1229</v>
      </c>
      <c r="I1480" s="61">
        <v>1354</v>
      </c>
      <c r="J1480" s="61">
        <v>87</v>
      </c>
      <c r="K1480" s="64">
        <v>1.6</v>
      </c>
      <c r="L1480" s="61">
        <v>465025824.41796899</v>
      </c>
      <c r="M1480" s="61">
        <v>90428.5769106761</v>
      </c>
    </row>
    <row r="1481" spans="1:13">
      <c r="A1481" s="61">
        <v>44542</v>
      </c>
      <c r="B1481" s="61">
        <v>18139974300</v>
      </c>
      <c r="C1481" s="61">
        <v>6579985</v>
      </c>
      <c r="D1481" s="61">
        <v>0</v>
      </c>
      <c r="E1481" s="64" t="s">
        <v>1231</v>
      </c>
      <c r="F1481" s="64" t="str">
        <f t="shared" si="23"/>
        <v>Census Tract 9743 Rush County</v>
      </c>
      <c r="G1481" s="61" t="s">
        <v>155</v>
      </c>
      <c r="H1481" s="61" t="s">
        <v>1229</v>
      </c>
      <c r="I1481" s="61">
        <v>1409</v>
      </c>
      <c r="J1481" s="61">
        <v>123</v>
      </c>
      <c r="K1481" s="64">
        <v>3.5</v>
      </c>
      <c r="L1481" s="61">
        <v>11103727.1484375</v>
      </c>
      <c r="M1481" s="61">
        <v>18841.1585821837</v>
      </c>
    </row>
    <row r="1482" spans="1:13">
      <c r="A1482" s="61">
        <v>44543</v>
      </c>
      <c r="B1482" s="61">
        <v>18139974400</v>
      </c>
      <c r="C1482" s="61">
        <v>32099600</v>
      </c>
      <c r="D1482" s="61">
        <v>8646</v>
      </c>
      <c r="E1482" s="64" t="s">
        <v>1232</v>
      </c>
      <c r="F1482" s="64" t="str">
        <f t="shared" si="23"/>
        <v>Census Tract 9744 Rush County</v>
      </c>
      <c r="G1482" s="61" t="s">
        <v>155</v>
      </c>
      <c r="H1482" s="61" t="s">
        <v>1229</v>
      </c>
      <c r="I1482" s="61">
        <v>1158</v>
      </c>
      <c r="J1482" s="61">
        <v>114</v>
      </c>
      <c r="K1482" s="64">
        <v>6</v>
      </c>
      <c r="L1482" s="61">
        <v>54170471.046875</v>
      </c>
      <c r="M1482" s="61">
        <v>31845.323110342299</v>
      </c>
    </row>
    <row r="1483" spans="1:13">
      <c r="A1483" s="61">
        <v>44544</v>
      </c>
      <c r="B1483" s="61">
        <v>18139974500</v>
      </c>
      <c r="C1483" s="61">
        <v>318401211</v>
      </c>
      <c r="D1483" s="61">
        <v>269902</v>
      </c>
      <c r="E1483" s="64" t="s">
        <v>1233</v>
      </c>
      <c r="F1483" s="64" t="str">
        <f t="shared" si="23"/>
        <v>Census Tract 9745 Rush County</v>
      </c>
      <c r="G1483" s="61" t="s">
        <v>155</v>
      </c>
      <c r="H1483" s="61" t="s">
        <v>1229</v>
      </c>
      <c r="I1483" s="61">
        <v>1588</v>
      </c>
      <c r="J1483" s="61">
        <v>108</v>
      </c>
      <c r="K1483" s="64">
        <v>3.5</v>
      </c>
      <c r="L1483" s="61">
        <v>536562819.78125</v>
      </c>
      <c r="M1483" s="61">
        <v>96790.806328305</v>
      </c>
    </row>
    <row r="1484" spans="1:13">
      <c r="A1484" s="61">
        <v>38915</v>
      </c>
      <c r="B1484" s="62">
        <v>18013974600</v>
      </c>
      <c r="C1484" s="63">
        <v>70806801</v>
      </c>
      <c r="D1484" s="61">
        <v>1916725</v>
      </c>
      <c r="E1484" s="64" t="s">
        <v>1234</v>
      </c>
      <c r="F1484" s="64" t="str">
        <f t="shared" si="23"/>
        <v>Census Tract 9746 Brown County</v>
      </c>
      <c r="G1484" s="61" t="s">
        <v>155</v>
      </c>
      <c r="H1484" s="61" t="s">
        <v>1235</v>
      </c>
      <c r="I1484" s="61">
        <v>1076</v>
      </c>
      <c r="J1484" s="61">
        <v>120</v>
      </c>
      <c r="K1484" s="64">
        <v>4</v>
      </c>
      <c r="L1484" s="61">
        <v>121662091.125</v>
      </c>
      <c r="M1484" s="61">
        <v>59621.456168041397</v>
      </c>
    </row>
    <row r="1485" spans="1:13">
      <c r="A1485" s="61">
        <v>38916</v>
      </c>
      <c r="B1485" s="62">
        <v>18013974700</v>
      </c>
      <c r="C1485" s="63">
        <v>131335922</v>
      </c>
      <c r="D1485" s="61">
        <v>2610219</v>
      </c>
      <c r="E1485" s="64" t="s">
        <v>1236</v>
      </c>
      <c r="F1485" s="64" t="str">
        <f t="shared" si="23"/>
        <v>Census Tract 9747 Brown County</v>
      </c>
      <c r="G1485" s="61" t="s">
        <v>155</v>
      </c>
      <c r="H1485" s="61" t="s">
        <v>1235</v>
      </c>
      <c r="I1485" s="61">
        <v>1243</v>
      </c>
      <c r="J1485" s="61">
        <v>147</v>
      </c>
      <c r="K1485" s="64">
        <v>0.6</v>
      </c>
      <c r="L1485" s="61">
        <v>223939417.24218801</v>
      </c>
      <c r="M1485" s="61">
        <v>65987.409222101807</v>
      </c>
    </row>
    <row r="1486" spans="1:13">
      <c r="A1486" s="61">
        <v>38917</v>
      </c>
      <c r="B1486" s="62">
        <v>18013974800</v>
      </c>
      <c r="C1486" s="63">
        <v>164418038</v>
      </c>
      <c r="D1486" s="61">
        <v>642786</v>
      </c>
      <c r="E1486" s="64" t="s">
        <v>1237</v>
      </c>
      <c r="F1486" s="64" t="str">
        <f t="shared" si="23"/>
        <v>Census Tract 9748 Brown County</v>
      </c>
      <c r="G1486" s="61" t="s">
        <v>155</v>
      </c>
      <c r="H1486" s="61" t="s">
        <v>1235</v>
      </c>
      <c r="I1486" s="61">
        <v>1802</v>
      </c>
      <c r="J1486" s="61">
        <v>132</v>
      </c>
      <c r="K1486" s="64">
        <v>3</v>
      </c>
      <c r="L1486" s="61">
        <v>275557336.53125</v>
      </c>
      <c r="M1486" s="61">
        <v>86076.564499443804</v>
      </c>
    </row>
    <row r="1487" spans="1:13">
      <c r="A1487" s="61">
        <v>38918</v>
      </c>
      <c r="B1487" s="62">
        <v>18013974900</v>
      </c>
      <c r="C1487" s="63">
        <v>441483099</v>
      </c>
      <c r="D1487" s="61">
        <v>6856263</v>
      </c>
      <c r="E1487" s="64" t="s">
        <v>1238</v>
      </c>
      <c r="F1487" s="64" t="str">
        <f t="shared" si="23"/>
        <v>Census Tract 9749 Brown County</v>
      </c>
      <c r="G1487" s="61" t="s">
        <v>155</v>
      </c>
      <c r="H1487" s="61" t="s">
        <v>1235</v>
      </c>
      <c r="I1487" s="61">
        <v>2068</v>
      </c>
      <c r="J1487" s="61">
        <v>185</v>
      </c>
      <c r="K1487" s="64">
        <v>3.9</v>
      </c>
      <c r="L1487" s="61">
        <v>746117781.53515601</v>
      </c>
      <c r="M1487" s="61">
        <v>119955.01051258801</v>
      </c>
    </row>
    <row r="1488" spans="1:13">
      <c r="A1488" s="61">
        <v>43978</v>
      </c>
      <c r="B1488" s="62">
        <v>18009975100</v>
      </c>
      <c r="C1488" s="63">
        <v>197439620</v>
      </c>
      <c r="D1488" s="61">
        <v>280399</v>
      </c>
      <c r="E1488" s="64" t="s">
        <v>1239</v>
      </c>
      <c r="F1488" s="64" t="str">
        <f t="shared" si="23"/>
        <v>Census Tract 9751 Blackford County</v>
      </c>
      <c r="G1488" s="61" t="s">
        <v>155</v>
      </c>
      <c r="H1488" s="61" t="s">
        <v>1240</v>
      </c>
      <c r="I1488" s="61">
        <v>1503</v>
      </c>
      <c r="J1488" s="61">
        <v>125</v>
      </c>
      <c r="K1488" s="64">
        <v>6.6</v>
      </c>
      <c r="L1488" s="61">
        <v>342556697.95703101</v>
      </c>
      <c r="M1488" s="61">
        <v>80484.882275591794</v>
      </c>
    </row>
    <row r="1489" spans="1:13">
      <c r="A1489" s="61">
        <v>43979</v>
      </c>
      <c r="B1489" s="62">
        <v>18009975200</v>
      </c>
      <c r="C1489" s="63">
        <v>4550603</v>
      </c>
      <c r="D1489" s="61">
        <v>0</v>
      </c>
      <c r="E1489" s="64" t="s">
        <v>1241</v>
      </c>
      <c r="F1489" s="64" t="str">
        <f t="shared" si="23"/>
        <v>Census Tract 9752 Blackford County</v>
      </c>
      <c r="G1489" s="61" t="s">
        <v>155</v>
      </c>
      <c r="H1489" s="61" t="s">
        <v>1240</v>
      </c>
      <c r="I1489" s="61">
        <v>1145</v>
      </c>
      <c r="J1489" s="61">
        <v>115</v>
      </c>
      <c r="K1489" s="64">
        <v>9.5</v>
      </c>
      <c r="L1489" s="61">
        <v>7870638.87890625</v>
      </c>
      <c r="M1489" s="61">
        <v>14013.889591245599</v>
      </c>
    </row>
    <row r="1490" spans="1:13">
      <c r="A1490" s="61">
        <v>43980</v>
      </c>
      <c r="B1490" s="62">
        <v>18009975300</v>
      </c>
      <c r="C1490" s="63">
        <v>5070493</v>
      </c>
      <c r="D1490" s="61">
        <v>61355</v>
      </c>
      <c r="E1490" s="64" t="s">
        <v>1242</v>
      </c>
      <c r="F1490" s="64" t="str">
        <f t="shared" si="23"/>
        <v>Census Tract 9753 Blackford County</v>
      </c>
      <c r="G1490" s="61" t="s">
        <v>155</v>
      </c>
      <c r="H1490" s="61" t="s">
        <v>1240</v>
      </c>
      <c r="I1490" s="61">
        <v>1220</v>
      </c>
      <c r="J1490" s="61">
        <v>119</v>
      </c>
      <c r="K1490" s="64">
        <v>10.4</v>
      </c>
      <c r="L1490" s="61">
        <v>8870052.0859375</v>
      </c>
      <c r="M1490" s="61">
        <v>14379.4871786126</v>
      </c>
    </row>
    <row r="1491" spans="1:13">
      <c r="A1491" s="61">
        <v>43981</v>
      </c>
      <c r="B1491" s="62">
        <v>18009975400</v>
      </c>
      <c r="C1491" s="63">
        <v>220498691</v>
      </c>
      <c r="D1491" s="61">
        <v>957003</v>
      </c>
      <c r="E1491" s="64" t="s">
        <v>1243</v>
      </c>
      <c r="F1491" s="64" t="str">
        <f t="shared" si="23"/>
        <v>Census Tract 9754 Blackford County</v>
      </c>
      <c r="G1491" s="61" t="s">
        <v>155</v>
      </c>
      <c r="H1491" s="61" t="s">
        <v>1240</v>
      </c>
      <c r="I1491" s="61">
        <v>1367</v>
      </c>
      <c r="J1491" s="61">
        <v>106</v>
      </c>
      <c r="K1491" s="64">
        <v>3.4</v>
      </c>
      <c r="L1491" s="61">
        <v>382603093.859375</v>
      </c>
      <c r="M1491" s="61">
        <v>105758.492596513</v>
      </c>
    </row>
    <row r="1492" spans="1:13">
      <c r="A1492" s="61">
        <v>44156</v>
      </c>
      <c r="B1492" s="62">
        <v>18065975500</v>
      </c>
      <c r="C1492" s="63">
        <v>158292715</v>
      </c>
      <c r="D1492" s="61">
        <v>434172</v>
      </c>
      <c r="E1492" s="64" t="s">
        <v>1244</v>
      </c>
      <c r="F1492" s="64" t="str">
        <f t="shared" si="23"/>
        <v>Census Tract 9755 Henry County</v>
      </c>
      <c r="G1492" s="61" t="s">
        <v>155</v>
      </c>
      <c r="H1492" s="61" t="s">
        <v>1245</v>
      </c>
      <c r="I1492" s="61">
        <v>1202</v>
      </c>
      <c r="J1492" s="61">
        <v>93</v>
      </c>
      <c r="K1492" s="64">
        <v>2.2000000000000002</v>
      </c>
      <c r="L1492" s="61">
        <v>270266072.36718798</v>
      </c>
      <c r="M1492" s="61">
        <v>87514.195006761205</v>
      </c>
    </row>
    <row r="1493" spans="1:13">
      <c r="A1493" s="61">
        <v>44157</v>
      </c>
      <c r="B1493" s="62">
        <v>18065975600</v>
      </c>
      <c r="C1493" s="63">
        <v>171466893</v>
      </c>
      <c r="D1493" s="61">
        <v>4138781</v>
      </c>
      <c r="E1493" s="64" t="s">
        <v>1246</v>
      </c>
      <c r="F1493" s="64" t="str">
        <f t="shared" si="23"/>
        <v>Census Tract 9756 Henry County</v>
      </c>
      <c r="G1493" s="61" t="s">
        <v>155</v>
      </c>
      <c r="H1493" s="61" t="s">
        <v>1245</v>
      </c>
      <c r="I1493" s="61">
        <v>1713</v>
      </c>
      <c r="J1493" s="61">
        <v>131</v>
      </c>
      <c r="K1493" s="64">
        <v>2.2999999999999998</v>
      </c>
      <c r="L1493" s="61">
        <v>299838087.44140601</v>
      </c>
      <c r="M1493" s="61">
        <v>79900.205481690893</v>
      </c>
    </row>
    <row r="1494" spans="1:13">
      <c r="A1494" s="61">
        <v>44158</v>
      </c>
      <c r="B1494" s="62">
        <v>18065975700</v>
      </c>
      <c r="C1494" s="63">
        <v>237187179</v>
      </c>
      <c r="D1494" s="61">
        <v>537824</v>
      </c>
      <c r="E1494" s="64" t="s">
        <v>1247</v>
      </c>
      <c r="F1494" s="64" t="str">
        <f t="shared" si="23"/>
        <v>Census Tract 9757 Henry County</v>
      </c>
      <c r="G1494" s="61" t="s">
        <v>155</v>
      </c>
      <c r="H1494" s="61" t="s">
        <v>1245</v>
      </c>
      <c r="I1494" s="61">
        <v>1572</v>
      </c>
      <c r="J1494" s="61">
        <v>88</v>
      </c>
      <c r="K1494" s="64">
        <v>1</v>
      </c>
      <c r="L1494" s="61">
        <v>405072225.85546899</v>
      </c>
      <c r="M1494" s="61">
        <v>128126.81726021699</v>
      </c>
    </row>
    <row r="1495" spans="1:13">
      <c r="A1495" s="61">
        <v>44159</v>
      </c>
      <c r="B1495" s="62">
        <v>18065975800</v>
      </c>
      <c r="C1495" s="63">
        <v>80766132</v>
      </c>
      <c r="D1495" s="61">
        <v>130892</v>
      </c>
      <c r="E1495" s="64" t="s">
        <v>1248</v>
      </c>
      <c r="F1495" s="64" t="str">
        <f t="shared" si="23"/>
        <v>Census Tract 9758 Henry County</v>
      </c>
      <c r="G1495" s="61" t="s">
        <v>155</v>
      </c>
      <c r="H1495" s="61" t="s">
        <v>1245</v>
      </c>
      <c r="I1495" s="61">
        <v>1867</v>
      </c>
      <c r="J1495" s="61">
        <v>122</v>
      </c>
      <c r="K1495" s="64">
        <v>3.2</v>
      </c>
      <c r="L1495" s="61">
        <v>138145770.75</v>
      </c>
      <c r="M1495" s="61">
        <v>51431.774820282597</v>
      </c>
    </row>
    <row r="1496" spans="1:13">
      <c r="A1496" s="61">
        <v>44160</v>
      </c>
      <c r="B1496" s="62">
        <v>18065975900</v>
      </c>
      <c r="C1496" s="63">
        <v>55414927</v>
      </c>
      <c r="D1496" s="61">
        <v>1162326</v>
      </c>
      <c r="E1496" s="64" t="s">
        <v>1249</v>
      </c>
      <c r="F1496" s="64" t="str">
        <f t="shared" si="23"/>
        <v>Census Tract 9759 Henry County</v>
      </c>
      <c r="G1496" s="61" t="s">
        <v>155</v>
      </c>
      <c r="H1496" s="61" t="s">
        <v>1245</v>
      </c>
      <c r="I1496" s="61">
        <v>2009</v>
      </c>
      <c r="J1496" s="61">
        <v>152</v>
      </c>
      <c r="K1496" s="64">
        <v>3.3</v>
      </c>
      <c r="L1496" s="61">
        <v>96281977.4765625</v>
      </c>
      <c r="M1496" s="61">
        <v>58051.009181611997</v>
      </c>
    </row>
    <row r="1497" spans="1:13">
      <c r="A1497" s="61">
        <v>44161</v>
      </c>
      <c r="B1497" s="62">
        <v>18065976000</v>
      </c>
      <c r="C1497" s="63">
        <v>3023730</v>
      </c>
      <c r="D1497" s="61">
        <v>5038</v>
      </c>
      <c r="E1497" s="64" t="s">
        <v>1250</v>
      </c>
      <c r="F1497" s="64" t="str">
        <f t="shared" si="23"/>
        <v>Census Tract 9760 Henry County</v>
      </c>
      <c r="G1497" s="61" t="s">
        <v>155</v>
      </c>
      <c r="H1497" s="61" t="s">
        <v>1245</v>
      </c>
      <c r="I1497" s="61">
        <v>1093</v>
      </c>
      <c r="J1497" s="61">
        <v>141</v>
      </c>
      <c r="K1497" s="64">
        <v>6.6</v>
      </c>
      <c r="L1497" s="61">
        <v>5156980.6171875</v>
      </c>
      <c r="M1497" s="61">
        <v>10621.5036116684</v>
      </c>
    </row>
    <row r="1498" spans="1:13">
      <c r="A1498" s="61">
        <v>44162</v>
      </c>
      <c r="B1498" s="62">
        <v>18065976100</v>
      </c>
      <c r="C1498" s="63">
        <v>4381174</v>
      </c>
      <c r="D1498" s="61">
        <v>3396</v>
      </c>
      <c r="E1498" s="64" t="s">
        <v>1251</v>
      </c>
      <c r="F1498" s="64" t="str">
        <f t="shared" si="23"/>
        <v>Census Tract 9761 Henry County</v>
      </c>
      <c r="G1498" s="61" t="s">
        <v>155</v>
      </c>
      <c r="H1498" s="61" t="s">
        <v>1245</v>
      </c>
      <c r="I1498" s="61">
        <v>919</v>
      </c>
      <c r="J1498" s="61">
        <v>106</v>
      </c>
      <c r="K1498" s="64">
        <v>6.7</v>
      </c>
      <c r="L1498" s="61">
        <v>7467544.0390625</v>
      </c>
      <c r="M1498" s="61">
        <v>13137.694817534601</v>
      </c>
    </row>
    <row r="1499" spans="1:13">
      <c r="A1499" s="61">
        <v>44163</v>
      </c>
      <c r="B1499" s="62">
        <v>18065976300</v>
      </c>
      <c r="C1499" s="63">
        <v>1008589</v>
      </c>
      <c r="D1499" s="61">
        <v>0</v>
      </c>
      <c r="E1499" s="64" t="s">
        <v>1252</v>
      </c>
      <c r="F1499" s="64" t="str">
        <f t="shared" si="23"/>
        <v>Census Tract 9763 Henry County</v>
      </c>
      <c r="G1499" s="61" t="s">
        <v>155</v>
      </c>
      <c r="H1499" s="61" t="s">
        <v>1245</v>
      </c>
      <c r="I1499" s="61">
        <v>797</v>
      </c>
      <c r="J1499" s="61">
        <v>128</v>
      </c>
      <c r="K1499" s="64">
        <v>22.6</v>
      </c>
      <c r="L1499" s="61">
        <v>1717166.3125</v>
      </c>
      <c r="M1499" s="61">
        <v>7184.7397595795501</v>
      </c>
    </row>
    <row r="1500" spans="1:13">
      <c r="A1500" s="61">
        <v>44164</v>
      </c>
      <c r="B1500" s="62">
        <v>18065976400</v>
      </c>
      <c r="C1500" s="63">
        <v>5635816</v>
      </c>
      <c r="D1500" s="61">
        <v>184</v>
      </c>
      <c r="E1500" s="64" t="s">
        <v>1253</v>
      </c>
      <c r="F1500" s="64" t="str">
        <f t="shared" si="23"/>
        <v>Census Tract 9764 Henry County</v>
      </c>
      <c r="G1500" s="61" t="s">
        <v>155</v>
      </c>
      <c r="H1500" s="61" t="s">
        <v>1245</v>
      </c>
      <c r="I1500" s="61">
        <v>2027</v>
      </c>
      <c r="J1500" s="61">
        <v>159</v>
      </c>
      <c r="K1500" s="64">
        <v>3.5</v>
      </c>
      <c r="L1500" s="61">
        <v>9588812.8828125</v>
      </c>
      <c r="M1500" s="61">
        <v>14055.2625145171</v>
      </c>
    </row>
    <row r="1501" spans="1:13">
      <c r="A1501" s="61">
        <v>44165</v>
      </c>
      <c r="B1501" s="62">
        <v>18065976500</v>
      </c>
      <c r="C1501" s="63">
        <v>2777074</v>
      </c>
      <c r="D1501" s="61">
        <v>0</v>
      </c>
      <c r="E1501" s="64" t="s">
        <v>1254</v>
      </c>
      <c r="F1501" s="64" t="str">
        <f t="shared" si="23"/>
        <v>Census Tract 9765 Henry County</v>
      </c>
      <c r="G1501" s="61" t="s">
        <v>155</v>
      </c>
      <c r="H1501" s="61" t="s">
        <v>1245</v>
      </c>
      <c r="I1501" s="61">
        <v>824</v>
      </c>
      <c r="J1501" s="61">
        <v>122</v>
      </c>
      <c r="K1501" s="64">
        <v>3.5</v>
      </c>
      <c r="L1501" s="61">
        <v>4727015.6953125</v>
      </c>
      <c r="M1501" s="61">
        <v>12406.180493293299</v>
      </c>
    </row>
    <row r="1502" spans="1:13">
      <c r="A1502" s="61">
        <v>44166</v>
      </c>
      <c r="B1502" s="62">
        <v>18065976600</v>
      </c>
      <c r="C1502" s="63">
        <v>3255935</v>
      </c>
      <c r="D1502" s="61">
        <v>1113</v>
      </c>
      <c r="E1502" s="64" t="s">
        <v>1255</v>
      </c>
      <c r="F1502" s="64" t="str">
        <f t="shared" si="23"/>
        <v>Census Tract 9766 Henry County</v>
      </c>
      <c r="G1502" s="61" t="s">
        <v>155</v>
      </c>
      <c r="H1502" s="61" t="s">
        <v>1245</v>
      </c>
      <c r="I1502" s="61">
        <v>1008</v>
      </c>
      <c r="J1502" s="61">
        <v>81</v>
      </c>
      <c r="K1502" s="64">
        <v>6.5</v>
      </c>
      <c r="L1502" s="61">
        <v>5542334.2890625</v>
      </c>
      <c r="M1502" s="61">
        <v>10111.7581367776</v>
      </c>
    </row>
    <row r="1503" spans="1:13">
      <c r="A1503" s="61">
        <v>44167</v>
      </c>
      <c r="B1503" s="62">
        <v>18065976700</v>
      </c>
      <c r="C1503" s="63">
        <v>88956846</v>
      </c>
      <c r="D1503" s="61">
        <v>599630</v>
      </c>
      <c r="E1503" s="64" t="s">
        <v>1256</v>
      </c>
      <c r="F1503" s="64" t="str">
        <f t="shared" si="23"/>
        <v>Census Tract 9767 Henry County</v>
      </c>
      <c r="G1503" s="61" t="s">
        <v>155</v>
      </c>
      <c r="H1503" s="61" t="s">
        <v>1245</v>
      </c>
      <c r="I1503" s="61">
        <v>1819</v>
      </c>
      <c r="J1503" s="61">
        <v>119</v>
      </c>
      <c r="K1503" s="64">
        <v>3.2</v>
      </c>
      <c r="L1503" s="61">
        <v>152030672.08593801</v>
      </c>
      <c r="M1503" s="61">
        <v>60826.1819587426</v>
      </c>
    </row>
    <row r="1504" spans="1:13">
      <c r="A1504" s="61">
        <v>44168</v>
      </c>
      <c r="B1504" s="62">
        <v>18065976800</v>
      </c>
      <c r="C1504" s="63">
        <v>202796806</v>
      </c>
      <c r="D1504" s="61">
        <v>632858</v>
      </c>
      <c r="E1504" s="64" t="s">
        <v>1257</v>
      </c>
      <c r="F1504" s="64" t="str">
        <f t="shared" si="23"/>
        <v>Census Tract 9768 Henry County</v>
      </c>
      <c r="G1504" s="61" t="s">
        <v>155</v>
      </c>
      <c r="H1504" s="61" t="s">
        <v>1245</v>
      </c>
      <c r="I1504" s="61">
        <v>1454</v>
      </c>
      <c r="J1504" s="61">
        <v>85</v>
      </c>
      <c r="K1504" s="64">
        <v>1.7</v>
      </c>
      <c r="L1504" s="61">
        <v>345354255.16015601</v>
      </c>
      <c r="M1504" s="61">
        <v>87222.852894939497</v>
      </c>
    </row>
    <row r="1505" spans="1:13">
      <c r="A1505" s="61">
        <v>73288</v>
      </c>
      <c r="B1505" s="61">
        <v>18003980001</v>
      </c>
      <c r="C1505" s="61">
        <v>3928111</v>
      </c>
      <c r="D1505" s="61">
        <v>0</v>
      </c>
      <c r="E1505" s="64" t="s">
        <v>1258</v>
      </c>
      <c r="F1505" s="64" t="str">
        <f t="shared" si="23"/>
        <v>Census Tract 9800.01 Allen County</v>
      </c>
      <c r="G1505" s="61" t="s">
        <v>155</v>
      </c>
      <c r="H1505" s="61" t="s">
        <v>156</v>
      </c>
      <c r="I1505" s="61">
        <v>3</v>
      </c>
      <c r="J1505" s="61">
        <v>6</v>
      </c>
      <c r="K1505" s="64">
        <v>100</v>
      </c>
      <c r="L1505" s="61">
        <v>6927510.41015625</v>
      </c>
      <c r="M1505" s="61">
        <v>14513.9066100133</v>
      </c>
    </row>
    <row r="1506" spans="1:13">
      <c r="A1506" s="61">
        <v>57696</v>
      </c>
      <c r="B1506" s="61">
        <v>18127980001</v>
      </c>
      <c r="C1506" s="61">
        <v>6241349</v>
      </c>
      <c r="D1506" s="61">
        <v>4135520</v>
      </c>
      <c r="E1506" s="64" t="s">
        <v>1258</v>
      </c>
      <c r="F1506" s="64" t="str">
        <f t="shared" si="23"/>
        <v>Census Tract 9800.01 Porter County</v>
      </c>
      <c r="G1506" s="61" t="s">
        <v>155</v>
      </c>
      <c r="H1506" s="61" t="s">
        <v>807</v>
      </c>
      <c r="I1506" s="61">
        <v>0</v>
      </c>
      <c r="J1506" s="61">
        <v>12</v>
      </c>
      <c r="L1506" s="61">
        <v>11649427.6289063</v>
      </c>
      <c r="M1506" s="61">
        <v>33111.011576758698</v>
      </c>
    </row>
    <row r="1507" spans="1:13">
      <c r="A1507" s="61">
        <v>73289</v>
      </c>
      <c r="B1507" s="61">
        <v>18003980002</v>
      </c>
      <c r="C1507" s="61">
        <v>3897780</v>
      </c>
      <c r="D1507" s="61">
        <v>11530</v>
      </c>
      <c r="E1507" s="64" t="s">
        <v>1259</v>
      </c>
      <c r="F1507" s="64" t="str">
        <f t="shared" si="23"/>
        <v>Census Tract 9800.02 Allen County</v>
      </c>
      <c r="G1507" s="61" t="s">
        <v>155</v>
      </c>
      <c r="H1507" s="61" t="s">
        <v>156</v>
      </c>
      <c r="I1507" s="61">
        <v>19</v>
      </c>
      <c r="J1507" s="61">
        <v>11</v>
      </c>
      <c r="K1507" s="64">
        <v>0</v>
      </c>
      <c r="L1507" s="61">
        <v>6895895.56640625</v>
      </c>
      <c r="M1507" s="61">
        <v>10699.8433806517</v>
      </c>
    </row>
    <row r="1508" spans="1:13">
      <c r="A1508" s="61">
        <v>57697</v>
      </c>
      <c r="B1508" s="61">
        <v>18127980002</v>
      </c>
      <c r="C1508" s="61">
        <v>8760519</v>
      </c>
      <c r="D1508" s="61">
        <v>1192292</v>
      </c>
      <c r="E1508" s="64" t="s">
        <v>1259</v>
      </c>
      <c r="F1508" s="64" t="str">
        <f t="shared" si="23"/>
        <v>Census Tract 9800.02 Porter County</v>
      </c>
      <c r="G1508" s="61" t="s">
        <v>155</v>
      </c>
      <c r="H1508" s="61" t="s">
        <v>807</v>
      </c>
      <c r="I1508" s="61">
        <v>0</v>
      </c>
      <c r="J1508" s="61">
        <v>12</v>
      </c>
      <c r="L1508" s="61">
        <v>15595861.1289063</v>
      </c>
      <c r="M1508" s="61">
        <v>20975.704537994901</v>
      </c>
    </row>
    <row r="1509" spans="1:13">
      <c r="A1509" s="61">
        <v>39194</v>
      </c>
      <c r="B1509" s="62">
        <v>18163980100</v>
      </c>
      <c r="C1509" s="63">
        <v>13523788</v>
      </c>
      <c r="D1509" s="61">
        <v>790907</v>
      </c>
      <c r="E1509" s="64" t="s">
        <v>1260</v>
      </c>
      <c r="F1509" s="64" t="str">
        <f t="shared" si="23"/>
        <v>Census Tract 9801 Vanderburgh County</v>
      </c>
      <c r="G1509" s="61" t="s">
        <v>155</v>
      </c>
      <c r="H1509" s="61" t="s">
        <v>162</v>
      </c>
      <c r="I1509" s="61">
        <v>25</v>
      </c>
      <c r="J1509" s="61">
        <v>16</v>
      </c>
      <c r="K1509" s="64">
        <v>0</v>
      </c>
      <c r="L1509" s="61">
        <v>23043689.917968798</v>
      </c>
      <c r="M1509" s="61">
        <v>21417.170687492999</v>
      </c>
    </row>
  </sheetData>
  <autoFilter ref="A1:M1509" xr:uid="{073B9032-2B49-4140-8647-213B51E88D23}">
    <sortState xmlns:xlrd2="http://schemas.microsoft.com/office/spreadsheetml/2017/richdata2" ref="A2:M1509">
      <sortCondition ref="F1:F1509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5704A-DAEC-47F4-94EB-7B605E0911E4}">
  <sheetPr>
    <tabColor rgb="FFFF0000"/>
  </sheetPr>
  <dimension ref="A1:L1509"/>
  <sheetViews>
    <sheetView topLeftCell="G1" workbookViewId="0">
      <selection activeCell="J26" sqref="J26"/>
    </sheetView>
  </sheetViews>
  <sheetFormatPr defaultColWidth="9.140625" defaultRowHeight="14.45"/>
  <cols>
    <col min="1" max="4" width="19" style="60" customWidth="1"/>
    <col min="5" max="5" width="19" style="65" customWidth="1"/>
    <col min="6" max="6" width="37.5703125" style="65" bestFit="1" customWidth="1"/>
    <col min="7" max="8" width="19" style="60" customWidth="1"/>
    <col min="9" max="9" width="33.5703125" style="65" customWidth="1"/>
    <col min="10" max="12" width="19" style="60" customWidth="1"/>
    <col min="13" max="16384" width="9.140625" style="60"/>
  </cols>
  <sheetData>
    <row r="1" spans="1:12">
      <c r="A1" s="60" t="s">
        <v>1261</v>
      </c>
      <c r="B1" s="60" t="s">
        <v>1262</v>
      </c>
      <c r="C1" s="60" t="s">
        <v>1263</v>
      </c>
      <c r="D1" s="60" t="s">
        <v>1264</v>
      </c>
      <c r="E1" s="65" t="s">
        <v>1265</v>
      </c>
      <c r="F1" s="65" t="s">
        <v>146</v>
      </c>
      <c r="G1" s="60" t="s">
        <v>147</v>
      </c>
      <c r="H1" s="60" t="s">
        <v>148</v>
      </c>
      <c r="I1" s="65" t="s">
        <v>1266</v>
      </c>
      <c r="J1" s="60" t="s">
        <v>149</v>
      </c>
      <c r="K1" s="60" t="s">
        <v>1267</v>
      </c>
      <c r="L1" s="60" t="s">
        <v>1268</v>
      </c>
    </row>
    <row r="2" spans="1:12">
      <c r="A2" s="60">
        <v>43911</v>
      </c>
      <c r="B2" s="60" t="s">
        <v>1269</v>
      </c>
      <c r="C2" s="60">
        <v>1892709</v>
      </c>
      <c r="D2" s="60">
        <v>0</v>
      </c>
      <c r="E2" s="65" t="s">
        <v>154</v>
      </c>
      <c r="F2" s="65" t="str">
        <f t="shared" ref="F2:F65" si="0">E2&amp;" "&amp;H2</f>
        <v>Census Tract 1 Allen County</v>
      </c>
      <c r="G2" s="60" t="s">
        <v>155</v>
      </c>
      <c r="H2" s="60" t="s">
        <v>156</v>
      </c>
      <c r="I2" s="65">
        <v>48245</v>
      </c>
      <c r="J2" s="60">
        <v>1170</v>
      </c>
      <c r="K2" s="60">
        <v>3336465.0234375</v>
      </c>
      <c r="L2" s="60">
        <v>7766.2188558219259</v>
      </c>
    </row>
    <row r="3" spans="1:12">
      <c r="A3" s="60">
        <v>57436</v>
      </c>
      <c r="B3" s="60" t="s">
        <v>1270</v>
      </c>
      <c r="C3" s="60">
        <v>1859611</v>
      </c>
      <c r="D3" s="60">
        <v>29700</v>
      </c>
      <c r="E3" s="65" t="s">
        <v>154</v>
      </c>
      <c r="F3" s="65" t="str">
        <f t="shared" si="0"/>
        <v>Census Tract 1 Elkhart County</v>
      </c>
      <c r="G3" s="60" t="s">
        <v>155</v>
      </c>
      <c r="H3" s="60" t="s">
        <v>157</v>
      </c>
      <c r="I3" s="65">
        <v>44542</v>
      </c>
      <c r="J3" s="60">
        <v>1128</v>
      </c>
      <c r="K3" s="60">
        <v>3379428.67578125</v>
      </c>
      <c r="L3" s="60">
        <v>8388.4004229525635</v>
      </c>
    </row>
    <row r="4" spans="1:12">
      <c r="A4" s="60">
        <v>44070</v>
      </c>
      <c r="B4" s="60" t="s">
        <v>1271</v>
      </c>
      <c r="C4" s="60">
        <v>3217164</v>
      </c>
      <c r="D4" s="60">
        <v>0</v>
      </c>
      <c r="E4" s="65" t="s">
        <v>154</v>
      </c>
      <c r="F4" s="65" t="str">
        <f t="shared" si="0"/>
        <v>Census Tract 1 Grant County</v>
      </c>
      <c r="G4" s="60" t="s">
        <v>155</v>
      </c>
      <c r="H4" s="60" t="s">
        <v>158</v>
      </c>
      <c r="I4" s="65">
        <v>31383</v>
      </c>
      <c r="J4" s="60">
        <v>1535</v>
      </c>
      <c r="K4" s="60">
        <v>5579464.08984375</v>
      </c>
      <c r="L4" s="60">
        <v>15766.342764984161</v>
      </c>
    </row>
    <row r="5" spans="1:12">
      <c r="A5" s="60">
        <v>39065</v>
      </c>
      <c r="B5" s="60" t="s">
        <v>1272</v>
      </c>
      <c r="C5" s="60">
        <v>1251296</v>
      </c>
      <c r="D5" s="60">
        <v>0</v>
      </c>
      <c r="E5" s="65" t="s">
        <v>154</v>
      </c>
      <c r="F5" s="65" t="str">
        <f t="shared" si="0"/>
        <v>Census Tract 1 Monroe County</v>
      </c>
      <c r="G5" s="60" t="s">
        <v>155</v>
      </c>
      <c r="H5" s="60" t="s">
        <v>159</v>
      </c>
      <c r="I5" s="65">
        <v>12586</v>
      </c>
      <c r="J5" s="60">
        <v>1966</v>
      </c>
      <c r="K5" s="60">
        <v>2084538.09375</v>
      </c>
      <c r="L5" s="60">
        <v>6025.4098698189255</v>
      </c>
    </row>
    <row r="6" spans="1:12">
      <c r="A6" s="60">
        <v>57698</v>
      </c>
      <c r="B6" s="60" t="s">
        <v>1273</v>
      </c>
      <c r="C6" s="60">
        <v>2267586</v>
      </c>
      <c r="D6" s="60">
        <v>0</v>
      </c>
      <c r="E6" s="65" t="s">
        <v>154</v>
      </c>
      <c r="F6" s="65" t="str">
        <f t="shared" si="0"/>
        <v>Census Tract 1 St. Joseph County</v>
      </c>
      <c r="G6" s="60" t="s">
        <v>155</v>
      </c>
      <c r="H6" s="60" t="s">
        <v>160</v>
      </c>
      <c r="I6" s="65">
        <v>35571</v>
      </c>
      <c r="J6" s="60">
        <v>892</v>
      </c>
      <c r="K6" s="60">
        <v>4069559.75390625</v>
      </c>
      <c r="L6" s="60">
        <v>12355.073470643647</v>
      </c>
    </row>
    <row r="7" spans="1:12">
      <c r="A7" s="60">
        <v>44554</v>
      </c>
      <c r="B7" s="60" t="s">
        <v>1274</v>
      </c>
      <c r="C7" s="60">
        <v>3629416</v>
      </c>
      <c r="D7" s="60">
        <v>202928</v>
      </c>
      <c r="E7" s="65" t="s">
        <v>154</v>
      </c>
      <c r="F7" s="65" t="str">
        <f t="shared" si="0"/>
        <v>Census Tract 1 Tippecanoe County</v>
      </c>
      <c r="G7" s="60" t="s">
        <v>155</v>
      </c>
      <c r="H7" s="60" t="s">
        <v>161</v>
      </c>
      <c r="I7" s="65">
        <v>35857</v>
      </c>
      <c r="J7" s="60">
        <v>1112</v>
      </c>
      <c r="K7" s="60">
        <v>6623353.0234375</v>
      </c>
      <c r="L7" s="60">
        <v>12749.061634188511</v>
      </c>
    </row>
    <row r="8" spans="1:12">
      <c r="A8" s="60">
        <v>39146</v>
      </c>
      <c r="B8" s="60" t="s">
        <v>1275</v>
      </c>
      <c r="C8" s="60">
        <v>2600512</v>
      </c>
      <c r="D8" s="60">
        <v>37521</v>
      </c>
      <c r="E8" s="65" t="s">
        <v>154</v>
      </c>
      <c r="F8" s="65" t="str">
        <f t="shared" si="0"/>
        <v>Census Tract 1 Vanderburgh County</v>
      </c>
      <c r="G8" s="60" t="s">
        <v>155</v>
      </c>
      <c r="H8" s="60" t="s">
        <v>162</v>
      </c>
      <c r="I8" s="65">
        <v>47770</v>
      </c>
      <c r="J8" s="60">
        <v>843</v>
      </c>
      <c r="K8" s="60">
        <v>4203291.3203125</v>
      </c>
      <c r="L8" s="60">
        <v>8777.3315312538361</v>
      </c>
    </row>
    <row r="9" spans="1:12">
      <c r="A9" s="60">
        <v>43920</v>
      </c>
      <c r="B9" s="60" t="s">
        <v>1276</v>
      </c>
      <c r="C9" s="60">
        <v>2033749</v>
      </c>
      <c r="D9" s="60">
        <v>0</v>
      </c>
      <c r="E9" s="65" t="s">
        <v>163</v>
      </c>
      <c r="F9" s="65" t="str">
        <f t="shared" si="0"/>
        <v>Census Tract 10 Allen County</v>
      </c>
      <c r="G9" s="60" t="s">
        <v>155</v>
      </c>
      <c r="H9" s="60" t="s">
        <v>156</v>
      </c>
      <c r="I9" s="65">
        <v>40275</v>
      </c>
      <c r="J9" s="60">
        <v>487</v>
      </c>
      <c r="K9" s="60">
        <v>3582403.08984375</v>
      </c>
      <c r="L9" s="60">
        <v>9360.5816018324549</v>
      </c>
    </row>
    <row r="10" spans="1:12">
      <c r="A10" s="60">
        <v>44031</v>
      </c>
      <c r="B10" s="60" t="s">
        <v>1277</v>
      </c>
      <c r="C10" s="60">
        <v>1941581</v>
      </c>
      <c r="D10" s="60">
        <v>0</v>
      </c>
      <c r="E10" s="65" t="s">
        <v>163</v>
      </c>
      <c r="F10" s="65" t="str">
        <f t="shared" si="0"/>
        <v>Census Tract 10 Delaware County</v>
      </c>
      <c r="G10" s="60" t="s">
        <v>155</v>
      </c>
      <c r="H10" s="60" t="s">
        <v>164</v>
      </c>
      <c r="I10" s="65">
        <v>20982</v>
      </c>
      <c r="J10" s="60">
        <v>2199</v>
      </c>
      <c r="K10" s="60">
        <v>3332959.6953125</v>
      </c>
      <c r="L10" s="60">
        <v>9168.6107225407268</v>
      </c>
    </row>
    <row r="11" spans="1:12">
      <c r="A11" s="60">
        <v>57448</v>
      </c>
      <c r="B11" s="60" t="s">
        <v>1278</v>
      </c>
      <c r="C11" s="60">
        <v>94000161</v>
      </c>
      <c r="D11" s="60">
        <v>156332</v>
      </c>
      <c r="E11" s="65" t="s">
        <v>163</v>
      </c>
      <c r="F11" s="65" t="str">
        <f t="shared" si="0"/>
        <v>Census Tract 10 Elkhart County</v>
      </c>
      <c r="G11" s="60" t="s">
        <v>155</v>
      </c>
      <c r="H11" s="60" t="s">
        <v>157</v>
      </c>
      <c r="I11" s="65">
        <v>74412</v>
      </c>
      <c r="J11" s="60">
        <v>1478</v>
      </c>
      <c r="K11" s="60">
        <v>167886778.5390625</v>
      </c>
      <c r="L11" s="60">
        <v>51771.210196249878</v>
      </c>
    </row>
    <row r="12" spans="1:12">
      <c r="A12" s="60">
        <v>44177</v>
      </c>
      <c r="B12" s="60" t="s">
        <v>1279</v>
      </c>
      <c r="C12" s="60">
        <v>1504191</v>
      </c>
      <c r="D12" s="60">
        <v>0</v>
      </c>
      <c r="E12" s="65" t="s">
        <v>163</v>
      </c>
      <c r="F12" s="65" t="str">
        <f t="shared" si="0"/>
        <v>Census Tract 10 Howard County</v>
      </c>
      <c r="G12" s="60" t="s">
        <v>155</v>
      </c>
      <c r="H12" s="60" t="s">
        <v>165</v>
      </c>
      <c r="I12" s="65">
        <v>50553</v>
      </c>
      <c r="J12" s="60">
        <v>851</v>
      </c>
      <c r="K12" s="60">
        <v>2601566.86328125</v>
      </c>
      <c r="L12" s="60">
        <v>7727.8929789127869</v>
      </c>
    </row>
    <row r="13" spans="1:12">
      <c r="A13" s="60">
        <v>44232</v>
      </c>
      <c r="B13" s="60" t="s">
        <v>1280</v>
      </c>
      <c r="C13" s="60">
        <v>4478710</v>
      </c>
      <c r="D13" s="60">
        <v>0</v>
      </c>
      <c r="E13" s="65" t="s">
        <v>163</v>
      </c>
      <c r="F13" s="65" t="str">
        <f t="shared" si="0"/>
        <v>Census Tract 10 Madison County</v>
      </c>
      <c r="G13" s="60" t="s">
        <v>155</v>
      </c>
      <c r="H13" s="60" t="s">
        <v>166</v>
      </c>
      <c r="I13" s="65">
        <v>35784</v>
      </c>
      <c r="J13" s="60">
        <v>959</v>
      </c>
      <c r="K13" s="60">
        <v>7661888.71484375</v>
      </c>
      <c r="L13" s="60">
        <v>15029.680391143649</v>
      </c>
    </row>
    <row r="14" spans="1:12">
      <c r="A14" s="60">
        <v>57708</v>
      </c>
      <c r="B14" s="60" t="s">
        <v>1281</v>
      </c>
      <c r="C14" s="60">
        <v>1913214</v>
      </c>
      <c r="D14" s="60">
        <v>0</v>
      </c>
      <c r="E14" s="65" t="s">
        <v>163</v>
      </c>
      <c r="F14" s="65" t="str">
        <f t="shared" si="0"/>
        <v>Census Tract 10 St. Joseph County</v>
      </c>
      <c r="G14" s="60" t="s">
        <v>155</v>
      </c>
      <c r="H14" s="60" t="s">
        <v>160</v>
      </c>
      <c r="I14" s="65">
        <v>43716</v>
      </c>
      <c r="J14" s="60">
        <v>1164</v>
      </c>
      <c r="K14" s="60">
        <v>3433265.7734375</v>
      </c>
      <c r="L14" s="60">
        <v>8024.9679134134749</v>
      </c>
    </row>
    <row r="15" spans="1:12">
      <c r="A15" s="60">
        <v>44560</v>
      </c>
      <c r="B15" s="60" t="s">
        <v>1282</v>
      </c>
      <c r="C15" s="60">
        <v>1003711</v>
      </c>
      <c r="D15" s="60">
        <v>0</v>
      </c>
      <c r="E15" s="65" t="s">
        <v>163</v>
      </c>
      <c r="F15" s="65" t="str">
        <f t="shared" si="0"/>
        <v>Census Tract 10 Tippecanoe County</v>
      </c>
      <c r="G15" s="60" t="s">
        <v>155</v>
      </c>
      <c r="H15" s="60" t="s">
        <v>161</v>
      </c>
      <c r="I15" s="65">
        <v>53750</v>
      </c>
      <c r="J15" s="60">
        <v>633</v>
      </c>
      <c r="K15" s="60">
        <v>1732901.84375</v>
      </c>
      <c r="L15" s="60">
        <v>6704.2237245616116</v>
      </c>
    </row>
    <row r="16" spans="1:12">
      <c r="A16" s="60">
        <v>39155</v>
      </c>
      <c r="B16" s="60" t="s">
        <v>1283</v>
      </c>
      <c r="C16" s="60">
        <v>3100553</v>
      </c>
      <c r="D16" s="60">
        <v>0</v>
      </c>
      <c r="E16" s="65" t="s">
        <v>163</v>
      </c>
      <c r="F16" s="65" t="str">
        <f t="shared" si="0"/>
        <v>Census Tract 10 Vanderburgh County</v>
      </c>
      <c r="G16" s="60" t="s">
        <v>155</v>
      </c>
      <c r="H16" s="60" t="s">
        <v>162</v>
      </c>
      <c r="I16" s="65">
        <v>31732</v>
      </c>
      <c r="J16" s="60">
        <v>1675</v>
      </c>
      <c r="K16" s="60">
        <v>4994131.38671875</v>
      </c>
      <c r="L16" s="60">
        <v>8994.3809884264519</v>
      </c>
    </row>
    <row r="17" spans="1:12">
      <c r="A17" s="60">
        <v>44608</v>
      </c>
      <c r="B17" s="60" t="s">
        <v>1284</v>
      </c>
      <c r="C17" s="60">
        <v>6157784</v>
      </c>
      <c r="D17" s="60">
        <v>232316</v>
      </c>
      <c r="E17" s="65" t="s">
        <v>163</v>
      </c>
      <c r="F17" s="65" t="str">
        <f t="shared" si="0"/>
        <v>Census Tract 10 Vigo County</v>
      </c>
      <c r="G17" s="60" t="s">
        <v>155</v>
      </c>
      <c r="H17" s="60" t="s">
        <v>167</v>
      </c>
      <c r="I17" s="65">
        <v>47474</v>
      </c>
      <c r="J17" s="60">
        <v>1557</v>
      </c>
      <c r="K17" s="60">
        <v>10749382.44140625</v>
      </c>
      <c r="L17" s="60">
        <v>15730.218700397198</v>
      </c>
    </row>
    <row r="18" spans="1:12">
      <c r="A18" s="60">
        <v>44643</v>
      </c>
      <c r="B18" s="60" t="s">
        <v>1285</v>
      </c>
      <c r="C18" s="60">
        <v>2371951</v>
      </c>
      <c r="D18" s="60">
        <v>10989</v>
      </c>
      <c r="E18" s="65" t="s">
        <v>163</v>
      </c>
      <c r="F18" s="65" t="str">
        <f t="shared" si="0"/>
        <v>Census Tract 10 Wayne County</v>
      </c>
      <c r="G18" s="60" t="s">
        <v>155</v>
      </c>
      <c r="H18" s="60" t="s">
        <v>168</v>
      </c>
      <c r="I18" s="65">
        <v>46773</v>
      </c>
      <c r="J18" s="60">
        <v>1581</v>
      </c>
      <c r="K18" s="60">
        <v>4044858.1640625</v>
      </c>
      <c r="L18" s="60">
        <v>10316.783129498081</v>
      </c>
    </row>
    <row r="19" spans="1:12">
      <c r="A19" s="60">
        <v>39081</v>
      </c>
      <c r="B19" s="60" t="s">
        <v>1286</v>
      </c>
      <c r="C19" s="60">
        <v>5046171</v>
      </c>
      <c r="D19" s="60">
        <v>0</v>
      </c>
      <c r="E19" s="65" t="s">
        <v>169</v>
      </c>
      <c r="F19" s="65" t="str">
        <f t="shared" si="0"/>
        <v>Census Tract 10.01 Monroe County</v>
      </c>
      <c r="G19" s="60" t="s">
        <v>155</v>
      </c>
      <c r="H19" s="60" t="s">
        <v>159</v>
      </c>
      <c r="I19" s="65">
        <v>105194</v>
      </c>
      <c r="J19" s="60">
        <v>2049</v>
      </c>
      <c r="K19" s="60">
        <v>8400691.7734375</v>
      </c>
      <c r="L19" s="60">
        <v>12700.275954769742</v>
      </c>
    </row>
    <row r="20" spans="1:12">
      <c r="A20" s="60">
        <v>39082</v>
      </c>
      <c r="B20" s="60" t="s">
        <v>1287</v>
      </c>
      <c r="C20" s="60">
        <v>12892250</v>
      </c>
      <c r="D20" s="60">
        <v>0</v>
      </c>
      <c r="E20" s="65" t="s">
        <v>170</v>
      </c>
      <c r="F20" s="65" t="str">
        <f t="shared" si="0"/>
        <v>Census Tract 10.02 Monroe County</v>
      </c>
      <c r="G20" s="60" t="s">
        <v>155</v>
      </c>
      <c r="H20" s="60" t="s">
        <v>159</v>
      </c>
      <c r="I20" s="65">
        <v>63218</v>
      </c>
      <c r="J20" s="60">
        <v>2667</v>
      </c>
      <c r="K20" s="60">
        <v>21454873.4140625</v>
      </c>
      <c r="L20" s="60">
        <v>25687.631823488166</v>
      </c>
    </row>
    <row r="21" spans="1:12">
      <c r="A21" s="60">
        <v>43975</v>
      </c>
      <c r="B21" s="60" t="s">
        <v>1288</v>
      </c>
      <c r="C21" s="60">
        <v>370888759</v>
      </c>
      <c r="D21" s="60">
        <v>62201</v>
      </c>
      <c r="E21" s="65" t="s">
        <v>171</v>
      </c>
      <c r="F21" s="65" t="str">
        <f t="shared" si="0"/>
        <v>Census Tract 1001 Benton County</v>
      </c>
      <c r="G21" s="60" t="s">
        <v>155</v>
      </c>
      <c r="H21" s="60" t="s">
        <v>172</v>
      </c>
      <c r="I21" s="65">
        <v>56472</v>
      </c>
      <c r="J21" s="60">
        <v>1231</v>
      </c>
      <c r="K21" s="60">
        <v>643837326.40234375</v>
      </c>
      <c r="L21" s="60">
        <v>127469.54737667811</v>
      </c>
    </row>
    <row r="22" spans="1:12">
      <c r="A22" s="60">
        <v>43976</v>
      </c>
      <c r="B22" s="60" t="s">
        <v>1289</v>
      </c>
      <c r="C22" s="60">
        <v>278217233</v>
      </c>
      <c r="D22" s="60">
        <v>105024</v>
      </c>
      <c r="E22" s="65" t="s">
        <v>173</v>
      </c>
      <c r="F22" s="65" t="str">
        <f t="shared" si="0"/>
        <v>Census Tract 1002 Benton County</v>
      </c>
      <c r="G22" s="60" t="s">
        <v>155</v>
      </c>
      <c r="H22" s="60" t="s">
        <v>172</v>
      </c>
      <c r="I22" s="65">
        <v>42385</v>
      </c>
      <c r="J22" s="60">
        <v>1314</v>
      </c>
      <c r="K22" s="60">
        <v>484002893.1953125</v>
      </c>
      <c r="L22" s="60">
        <v>89020.628569009466</v>
      </c>
    </row>
    <row r="23" spans="1:12">
      <c r="A23" s="60">
        <v>43977</v>
      </c>
      <c r="B23" s="60" t="s">
        <v>1290</v>
      </c>
      <c r="C23" s="60">
        <v>403510473</v>
      </c>
      <c r="D23" s="60">
        <v>68808</v>
      </c>
      <c r="E23" s="65" t="s">
        <v>174</v>
      </c>
      <c r="F23" s="65" t="str">
        <f t="shared" si="0"/>
        <v>Census Tract 1003 Benton County</v>
      </c>
      <c r="G23" s="60" t="s">
        <v>155</v>
      </c>
      <c r="H23" s="60" t="s">
        <v>172</v>
      </c>
      <c r="I23" s="65">
        <v>51528</v>
      </c>
      <c r="J23" s="60">
        <v>887</v>
      </c>
      <c r="K23" s="60">
        <v>700709987.6015625</v>
      </c>
      <c r="L23" s="60">
        <v>121459.02945121318</v>
      </c>
    </row>
    <row r="24" spans="1:12">
      <c r="A24" s="60">
        <v>57472</v>
      </c>
      <c r="B24" s="60" t="s">
        <v>1291</v>
      </c>
      <c r="C24" s="60">
        <v>5126976</v>
      </c>
      <c r="D24" s="60">
        <v>31228</v>
      </c>
      <c r="E24" s="65" t="s">
        <v>175</v>
      </c>
      <c r="F24" s="65" t="str">
        <f t="shared" si="0"/>
        <v>Census Tract 1004 Jasper County</v>
      </c>
      <c r="G24" s="60" t="s">
        <v>155</v>
      </c>
      <c r="H24" s="60" t="s">
        <v>176</v>
      </c>
      <c r="I24" s="65">
        <v>65132</v>
      </c>
      <c r="J24" s="60">
        <v>436</v>
      </c>
      <c r="K24" s="60">
        <v>9108235.68359375</v>
      </c>
      <c r="L24" s="60">
        <v>12834.714682105112</v>
      </c>
    </row>
    <row r="25" spans="1:12">
      <c r="A25" s="60">
        <v>73297</v>
      </c>
      <c r="B25" s="60" t="s">
        <v>1292</v>
      </c>
      <c r="C25" s="60">
        <v>181177953</v>
      </c>
      <c r="D25" s="60">
        <v>434893</v>
      </c>
      <c r="E25" s="65" t="s">
        <v>175</v>
      </c>
      <c r="F25" s="65" t="str">
        <f t="shared" si="0"/>
        <v>Census Tract 1004 Newton County</v>
      </c>
      <c r="G25" s="60" t="s">
        <v>155</v>
      </c>
      <c r="H25" s="60" t="s">
        <v>177</v>
      </c>
      <c r="I25" s="65">
        <v>64597</v>
      </c>
      <c r="J25" s="60">
        <v>2269</v>
      </c>
      <c r="K25" s="60">
        <v>320468704.12890625</v>
      </c>
      <c r="L25" s="60">
        <v>93178.839830024037</v>
      </c>
    </row>
    <row r="26" spans="1:12">
      <c r="A26" s="60">
        <v>73298</v>
      </c>
      <c r="B26" s="60" t="s">
        <v>1293</v>
      </c>
      <c r="C26" s="60">
        <v>437202798</v>
      </c>
      <c r="D26" s="60">
        <v>3674318</v>
      </c>
      <c r="E26" s="65" t="s">
        <v>178</v>
      </c>
      <c r="F26" s="65" t="str">
        <f t="shared" si="0"/>
        <v>Census Tract 1005 Newton County</v>
      </c>
      <c r="G26" s="60" t="s">
        <v>155</v>
      </c>
      <c r="H26" s="60" t="s">
        <v>177</v>
      </c>
      <c r="I26" s="65">
        <v>49615</v>
      </c>
      <c r="J26" s="60">
        <v>1266</v>
      </c>
      <c r="K26" s="60">
        <v>774935747.66015625</v>
      </c>
      <c r="L26" s="60">
        <v>136318.55677840504</v>
      </c>
    </row>
    <row r="27" spans="1:12">
      <c r="A27" s="60">
        <v>44517</v>
      </c>
      <c r="B27" s="60" t="s">
        <v>1294</v>
      </c>
      <c r="C27" s="60">
        <v>248569964</v>
      </c>
      <c r="D27" s="60">
        <v>240295</v>
      </c>
      <c r="E27" s="65" t="s">
        <v>179</v>
      </c>
      <c r="F27" s="65" t="str">
        <f t="shared" si="0"/>
        <v>Census Tract 1006 Newton County</v>
      </c>
      <c r="G27" s="60" t="s">
        <v>155</v>
      </c>
      <c r="H27" s="60" t="s">
        <v>177</v>
      </c>
      <c r="I27" s="65">
        <v>46027</v>
      </c>
      <c r="J27" s="60">
        <v>1093</v>
      </c>
      <c r="K27" s="60">
        <v>435142749.4765625</v>
      </c>
      <c r="L27" s="60">
        <v>116783.75216557462</v>
      </c>
    </row>
    <row r="28" spans="1:12">
      <c r="A28" s="60">
        <v>44518</v>
      </c>
      <c r="B28" s="60" t="s">
        <v>1295</v>
      </c>
      <c r="C28" s="60">
        <v>173589113</v>
      </c>
      <c r="D28" s="60">
        <v>0</v>
      </c>
      <c r="E28" s="65" t="s">
        <v>180</v>
      </c>
      <c r="F28" s="65" t="str">
        <f t="shared" si="0"/>
        <v>Census Tract 1007 Newton County</v>
      </c>
      <c r="G28" s="60" t="s">
        <v>155</v>
      </c>
      <c r="H28" s="60" t="s">
        <v>177</v>
      </c>
      <c r="I28" s="65">
        <v>51434</v>
      </c>
      <c r="J28" s="60">
        <v>945</v>
      </c>
      <c r="K28" s="60">
        <v>303237648.3203125</v>
      </c>
      <c r="L28" s="60">
        <v>70123.453926941685</v>
      </c>
    </row>
    <row r="29" spans="1:12">
      <c r="A29" s="60">
        <v>73292</v>
      </c>
      <c r="B29" s="60" t="s">
        <v>1296</v>
      </c>
      <c r="C29" s="60">
        <v>328774107</v>
      </c>
      <c r="D29" s="60">
        <v>2801155</v>
      </c>
      <c r="E29" s="65" t="s">
        <v>181</v>
      </c>
      <c r="F29" s="65" t="str">
        <f t="shared" si="0"/>
        <v>Census Tract 1008 Jasper County</v>
      </c>
      <c r="G29" s="60" t="s">
        <v>155</v>
      </c>
      <c r="H29" s="60" t="s">
        <v>176</v>
      </c>
      <c r="I29" s="65">
        <v>63171</v>
      </c>
      <c r="J29" s="60">
        <v>1848</v>
      </c>
      <c r="K29" s="60">
        <v>584778024.6875</v>
      </c>
      <c r="L29" s="60">
        <v>123189.14434528357</v>
      </c>
    </row>
    <row r="30" spans="1:12">
      <c r="A30" s="60">
        <v>57473</v>
      </c>
      <c r="B30" s="60" t="s">
        <v>1297</v>
      </c>
      <c r="C30" s="60">
        <v>84697232</v>
      </c>
      <c r="D30" s="60">
        <v>191508</v>
      </c>
      <c r="E30" s="65" t="s">
        <v>182</v>
      </c>
      <c r="F30" s="65" t="str">
        <f t="shared" si="0"/>
        <v>Census Tract 1009.01 Jasper County</v>
      </c>
      <c r="G30" s="60" t="s">
        <v>155</v>
      </c>
      <c r="H30" s="60" t="s">
        <v>176</v>
      </c>
      <c r="I30" s="65">
        <v>65648</v>
      </c>
      <c r="J30" s="60">
        <v>1266</v>
      </c>
      <c r="K30" s="60">
        <v>150215205.51953125</v>
      </c>
      <c r="L30" s="60">
        <v>51149.233418079435</v>
      </c>
    </row>
    <row r="31" spans="1:12">
      <c r="A31" s="60">
        <v>57474</v>
      </c>
      <c r="B31" s="60" t="s">
        <v>1298</v>
      </c>
      <c r="C31" s="60">
        <v>77955850</v>
      </c>
      <c r="D31" s="60">
        <v>362965</v>
      </c>
      <c r="E31" s="65" t="s">
        <v>183</v>
      </c>
      <c r="F31" s="65" t="str">
        <f t="shared" si="0"/>
        <v>Census Tract 1009.02 Jasper County</v>
      </c>
      <c r="G31" s="60" t="s">
        <v>155</v>
      </c>
      <c r="H31" s="60" t="s">
        <v>176</v>
      </c>
      <c r="I31" s="65">
        <v>64198</v>
      </c>
      <c r="J31" s="60">
        <v>2794</v>
      </c>
      <c r="K31" s="60">
        <v>138516917.76171875</v>
      </c>
      <c r="L31" s="60">
        <v>54739.015680391094</v>
      </c>
    </row>
    <row r="32" spans="1:12">
      <c r="A32" s="60">
        <v>57409</v>
      </c>
      <c r="B32" s="60" t="s">
        <v>1299</v>
      </c>
      <c r="C32" s="60">
        <v>125689878</v>
      </c>
      <c r="D32" s="60">
        <v>155792</v>
      </c>
      <c r="E32" s="65" t="s">
        <v>184</v>
      </c>
      <c r="F32" s="65" t="str">
        <f t="shared" si="0"/>
        <v>Census Tract 101 Allen County</v>
      </c>
      <c r="G32" s="60" t="s">
        <v>155</v>
      </c>
      <c r="H32" s="60" t="s">
        <v>156</v>
      </c>
      <c r="I32" s="65">
        <v>66058</v>
      </c>
      <c r="J32" s="60">
        <v>1578</v>
      </c>
      <c r="K32" s="60">
        <v>222671525.015625</v>
      </c>
      <c r="L32" s="60">
        <v>60573.176518962129</v>
      </c>
    </row>
    <row r="33" spans="1:12">
      <c r="A33" s="60">
        <v>38900</v>
      </c>
      <c r="B33" s="60" t="s">
        <v>1300</v>
      </c>
      <c r="C33" s="60">
        <v>5055528</v>
      </c>
      <c r="D33" s="60">
        <v>223370</v>
      </c>
      <c r="E33" s="65" t="s">
        <v>184</v>
      </c>
      <c r="F33" s="65" t="str">
        <f t="shared" si="0"/>
        <v>Census Tract 101 Bartholomew County</v>
      </c>
      <c r="G33" s="60" t="s">
        <v>155</v>
      </c>
      <c r="H33" s="60" t="s">
        <v>185</v>
      </c>
      <c r="I33" s="65">
        <v>39643</v>
      </c>
      <c r="J33" s="60">
        <v>1916</v>
      </c>
      <c r="K33" s="60">
        <v>8441224.52734375</v>
      </c>
      <c r="L33" s="60">
        <v>17521.299043898347</v>
      </c>
    </row>
    <row r="34" spans="1:12">
      <c r="A34" s="60">
        <v>44078</v>
      </c>
      <c r="B34" s="60" t="s">
        <v>1301</v>
      </c>
      <c r="C34" s="60">
        <v>194636798</v>
      </c>
      <c r="D34" s="60">
        <v>866036</v>
      </c>
      <c r="E34" s="65" t="s">
        <v>184</v>
      </c>
      <c r="F34" s="65" t="str">
        <f t="shared" si="0"/>
        <v>Census Tract 101 Grant County</v>
      </c>
      <c r="G34" s="60" t="s">
        <v>155</v>
      </c>
      <c r="H34" s="60" t="s">
        <v>158</v>
      </c>
      <c r="I34" s="65">
        <v>77174</v>
      </c>
      <c r="J34" s="60">
        <v>2564</v>
      </c>
      <c r="K34" s="60">
        <v>339551737.953125</v>
      </c>
      <c r="L34" s="60">
        <v>94628.852453735686</v>
      </c>
    </row>
    <row r="35" spans="1:12">
      <c r="A35" s="60">
        <v>44183</v>
      </c>
      <c r="B35" s="60" t="s">
        <v>1302</v>
      </c>
      <c r="C35" s="60">
        <v>209888608</v>
      </c>
      <c r="D35" s="60">
        <v>713557</v>
      </c>
      <c r="E35" s="65" t="s">
        <v>184</v>
      </c>
      <c r="F35" s="65" t="str">
        <f t="shared" si="0"/>
        <v>Census Tract 101 Howard County</v>
      </c>
      <c r="G35" s="60" t="s">
        <v>155</v>
      </c>
      <c r="H35" s="60" t="s">
        <v>165</v>
      </c>
      <c r="I35" s="65">
        <v>77361</v>
      </c>
      <c r="J35" s="60">
        <v>2355</v>
      </c>
      <c r="K35" s="60">
        <v>364496534.41015625</v>
      </c>
      <c r="L35" s="60">
        <v>79763.72481992653</v>
      </c>
    </row>
    <row r="36" spans="1:12">
      <c r="A36" s="60">
        <v>57499</v>
      </c>
      <c r="B36" s="60" t="s">
        <v>1303</v>
      </c>
      <c r="C36" s="60">
        <v>5561066</v>
      </c>
      <c r="D36" s="60">
        <v>3147755</v>
      </c>
      <c r="E36" s="65" t="s">
        <v>184</v>
      </c>
      <c r="F36" s="65" t="str">
        <f t="shared" si="0"/>
        <v>Census Tract 101 Lake County</v>
      </c>
      <c r="G36" s="60" t="s">
        <v>155</v>
      </c>
      <c r="H36" s="60" t="s">
        <v>186</v>
      </c>
      <c r="I36" s="65">
        <v>54471</v>
      </c>
      <c r="J36" s="60">
        <v>2314</v>
      </c>
      <c r="K36" s="60">
        <v>9970487.5625</v>
      </c>
      <c r="L36" s="60">
        <v>13260.569683475285</v>
      </c>
    </row>
    <row r="37" spans="1:12">
      <c r="A37" s="60">
        <v>44243</v>
      </c>
      <c r="B37" s="60" t="s">
        <v>1304</v>
      </c>
      <c r="C37" s="60">
        <v>204875529</v>
      </c>
      <c r="D37" s="60">
        <v>33467</v>
      </c>
      <c r="E37" s="65" t="s">
        <v>184</v>
      </c>
      <c r="F37" s="65" t="str">
        <f t="shared" si="0"/>
        <v>Census Tract 101 Madison County</v>
      </c>
      <c r="G37" s="60" t="s">
        <v>155</v>
      </c>
      <c r="H37" s="60" t="s">
        <v>166</v>
      </c>
      <c r="I37" s="65">
        <v>61701</v>
      </c>
      <c r="J37" s="60">
        <v>1105</v>
      </c>
      <c r="K37" s="60">
        <v>353091793.91796875</v>
      </c>
      <c r="L37" s="60">
        <v>88735.370123808811</v>
      </c>
    </row>
    <row r="38" spans="1:12">
      <c r="A38" s="60">
        <v>57733</v>
      </c>
      <c r="B38" s="60" t="s">
        <v>1305</v>
      </c>
      <c r="C38" s="60">
        <v>1702938</v>
      </c>
      <c r="D38" s="60">
        <v>72388</v>
      </c>
      <c r="E38" s="65" t="s">
        <v>184</v>
      </c>
      <c r="F38" s="65" t="str">
        <f t="shared" si="0"/>
        <v>Census Tract 101 St. Joseph County</v>
      </c>
      <c r="G38" s="60" t="s">
        <v>155</v>
      </c>
      <c r="H38" s="60" t="s">
        <v>160</v>
      </c>
      <c r="I38" s="65">
        <v>41652</v>
      </c>
      <c r="J38" s="60">
        <v>1080</v>
      </c>
      <c r="K38" s="60">
        <v>3052888.74609375</v>
      </c>
      <c r="L38" s="60">
        <v>7815.6342700704736</v>
      </c>
    </row>
    <row r="39" spans="1:12">
      <c r="A39" s="60">
        <v>44577</v>
      </c>
      <c r="B39" s="60" t="s">
        <v>1306</v>
      </c>
      <c r="C39" s="60">
        <v>141283009</v>
      </c>
      <c r="D39" s="60">
        <v>3428290</v>
      </c>
      <c r="E39" s="65" t="s">
        <v>184</v>
      </c>
      <c r="F39" s="65" t="str">
        <f t="shared" si="0"/>
        <v>Census Tract 101 Tippecanoe County</v>
      </c>
      <c r="G39" s="60" t="s">
        <v>155</v>
      </c>
      <c r="H39" s="60" t="s">
        <v>161</v>
      </c>
      <c r="I39" s="65">
        <v>81831</v>
      </c>
      <c r="J39" s="60">
        <v>2287</v>
      </c>
      <c r="K39" s="60">
        <v>250669679.3828125</v>
      </c>
      <c r="L39" s="60">
        <v>68712.765757326255</v>
      </c>
    </row>
    <row r="40" spans="1:12">
      <c r="A40" s="60">
        <v>39185</v>
      </c>
      <c r="B40" s="60" t="s">
        <v>1307</v>
      </c>
      <c r="C40" s="60">
        <v>22634470</v>
      </c>
      <c r="D40" s="60">
        <v>362831</v>
      </c>
      <c r="E40" s="65" t="s">
        <v>184</v>
      </c>
      <c r="F40" s="65" t="str">
        <f t="shared" si="0"/>
        <v>Census Tract 101 Vanderburgh County</v>
      </c>
      <c r="G40" s="60" t="s">
        <v>155</v>
      </c>
      <c r="H40" s="60" t="s">
        <v>162</v>
      </c>
      <c r="I40" s="65">
        <v>31579</v>
      </c>
      <c r="J40" s="60">
        <v>3350</v>
      </c>
      <c r="K40" s="60">
        <v>36987430.890625</v>
      </c>
      <c r="L40" s="60">
        <v>33189.744900156184</v>
      </c>
    </row>
    <row r="41" spans="1:12">
      <c r="A41" s="60">
        <v>44618</v>
      </c>
      <c r="B41" s="60" t="s">
        <v>1308</v>
      </c>
      <c r="C41" s="60">
        <v>119833440</v>
      </c>
      <c r="D41" s="60">
        <v>573225</v>
      </c>
      <c r="E41" s="65" t="s">
        <v>184</v>
      </c>
      <c r="F41" s="65" t="str">
        <f t="shared" si="0"/>
        <v>Census Tract 101 Vigo County</v>
      </c>
      <c r="G41" s="60" t="s">
        <v>155</v>
      </c>
      <c r="H41" s="60" t="s">
        <v>167</v>
      </c>
      <c r="I41" s="65">
        <v>71339</v>
      </c>
      <c r="J41" s="60">
        <v>1834</v>
      </c>
      <c r="K41" s="60">
        <v>202776137.37109375</v>
      </c>
      <c r="L41" s="60">
        <v>79866.600283997599</v>
      </c>
    </row>
    <row r="42" spans="1:12">
      <c r="A42" s="60">
        <v>44645</v>
      </c>
      <c r="B42" s="60" t="s">
        <v>1309</v>
      </c>
      <c r="C42" s="60">
        <v>73103203</v>
      </c>
      <c r="D42" s="60">
        <v>411239</v>
      </c>
      <c r="E42" s="65" t="s">
        <v>184</v>
      </c>
      <c r="F42" s="65" t="str">
        <f t="shared" si="0"/>
        <v>Census Tract 101 Wayne County</v>
      </c>
      <c r="G42" s="60" t="s">
        <v>155</v>
      </c>
      <c r="H42" s="60" t="s">
        <v>168</v>
      </c>
      <c r="I42" s="65">
        <v>67647</v>
      </c>
      <c r="J42" s="60">
        <v>1124</v>
      </c>
      <c r="K42" s="60">
        <v>125028962.6171875</v>
      </c>
      <c r="L42" s="60">
        <v>66657.544665300346</v>
      </c>
    </row>
    <row r="43" spans="1:12">
      <c r="A43" s="60">
        <v>73293</v>
      </c>
      <c r="B43" s="60" t="s">
        <v>1310</v>
      </c>
      <c r="C43" s="60">
        <v>304117006</v>
      </c>
      <c r="D43" s="60">
        <v>544866</v>
      </c>
      <c r="E43" s="65" t="s">
        <v>187</v>
      </c>
      <c r="F43" s="65" t="str">
        <f t="shared" si="0"/>
        <v>Census Tract 1010 Jasper County</v>
      </c>
      <c r="G43" s="60" t="s">
        <v>155</v>
      </c>
      <c r="H43" s="60" t="s">
        <v>176</v>
      </c>
      <c r="I43" s="65">
        <v>81016</v>
      </c>
      <c r="J43" s="60">
        <v>1981</v>
      </c>
      <c r="K43" s="60">
        <v>536844107.0078125</v>
      </c>
      <c r="L43" s="60">
        <v>99803.592599896889</v>
      </c>
    </row>
    <row r="44" spans="1:12">
      <c r="A44" s="60">
        <v>44198</v>
      </c>
      <c r="B44" s="60" t="s">
        <v>1311</v>
      </c>
      <c r="C44" s="60">
        <v>132081356</v>
      </c>
      <c r="D44" s="60">
        <v>84834</v>
      </c>
      <c r="E44" s="65" t="s">
        <v>188</v>
      </c>
      <c r="F44" s="65" t="str">
        <f t="shared" si="0"/>
        <v>Census Tract 1011 Jasper County</v>
      </c>
      <c r="G44" s="60" t="s">
        <v>155</v>
      </c>
      <c r="H44" s="60" t="s">
        <v>176</v>
      </c>
      <c r="I44" s="65">
        <v>49500</v>
      </c>
      <c r="J44" s="60">
        <v>1458</v>
      </c>
      <c r="K44" s="60">
        <v>231930368</v>
      </c>
      <c r="L44" s="60">
        <v>68902.324359385137</v>
      </c>
    </row>
    <row r="45" spans="1:12">
      <c r="A45" s="60">
        <v>44199</v>
      </c>
      <c r="B45" s="60" t="s">
        <v>1312</v>
      </c>
      <c r="C45" s="60">
        <v>195816320</v>
      </c>
      <c r="D45" s="60">
        <v>43091</v>
      </c>
      <c r="E45" s="65" t="s">
        <v>189</v>
      </c>
      <c r="F45" s="65" t="str">
        <f t="shared" si="0"/>
        <v>Census Tract 1012 Jasper County</v>
      </c>
      <c r="G45" s="60" t="s">
        <v>155</v>
      </c>
      <c r="H45" s="60" t="s">
        <v>176</v>
      </c>
      <c r="I45" s="65">
        <v>69920</v>
      </c>
      <c r="J45" s="60">
        <v>1471</v>
      </c>
      <c r="K45" s="60">
        <v>343688227.20703125</v>
      </c>
      <c r="L45" s="60">
        <v>93413.601664183938</v>
      </c>
    </row>
    <row r="46" spans="1:12">
      <c r="A46" s="60">
        <v>44200</v>
      </c>
      <c r="B46" s="60" t="s">
        <v>1313</v>
      </c>
      <c r="C46" s="60">
        <v>320994906</v>
      </c>
      <c r="D46" s="60">
        <v>369007</v>
      </c>
      <c r="E46" s="65" t="s">
        <v>190</v>
      </c>
      <c r="F46" s="65" t="str">
        <f t="shared" si="0"/>
        <v>Census Tract 1013 Jasper County</v>
      </c>
      <c r="G46" s="60" t="s">
        <v>155</v>
      </c>
      <c r="H46" s="60" t="s">
        <v>176</v>
      </c>
      <c r="I46" s="65">
        <v>52750</v>
      </c>
      <c r="J46" s="60">
        <v>1279</v>
      </c>
      <c r="K46" s="60">
        <v>561848165.8046875</v>
      </c>
      <c r="L46" s="60">
        <v>122610.35758050095</v>
      </c>
    </row>
    <row r="47" spans="1:12">
      <c r="A47" s="60">
        <v>38901</v>
      </c>
      <c r="B47" s="60" t="s">
        <v>1314</v>
      </c>
      <c r="C47" s="60">
        <v>4462061</v>
      </c>
      <c r="D47" s="60">
        <v>15444</v>
      </c>
      <c r="E47" s="65" t="s">
        <v>191</v>
      </c>
      <c r="F47" s="65" t="str">
        <f t="shared" si="0"/>
        <v>Census Tract 102 Bartholomew County</v>
      </c>
      <c r="G47" s="60" t="s">
        <v>155</v>
      </c>
      <c r="H47" s="60" t="s">
        <v>185</v>
      </c>
      <c r="I47" s="65">
        <v>64496</v>
      </c>
      <c r="J47" s="60">
        <v>1655</v>
      </c>
      <c r="K47" s="60">
        <v>7470859.6875</v>
      </c>
      <c r="L47" s="60">
        <v>12575.841642467189</v>
      </c>
    </row>
    <row r="48" spans="1:12">
      <c r="A48" s="60">
        <v>44079</v>
      </c>
      <c r="B48" s="60" t="s">
        <v>1315</v>
      </c>
      <c r="C48" s="60">
        <v>305729792</v>
      </c>
      <c r="D48" s="60">
        <v>44244</v>
      </c>
      <c r="E48" s="65" t="s">
        <v>191</v>
      </c>
      <c r="F48" s="65" t="str">
        <f t="shared" si="0"/>
        <v>Census Tract 102 Grant County</v>
      </c>
      <c r="G48" s="60" t="s">
        <v>155</v>
      </c>
      <c r="H48" s="60" t="s">
        <v>158</v>
      </c>
      <c r="I48" s="65">
        <v>55700</v>
      </c>
      <c r="J48" s="60">
        <v>1746</v>
      </c>
      <c r="K48" s="60">
        <v>528822711.09375</v>
      </c>
      <c r="L48" s="60">
        <v>94435.403980717456</v>
      </c>
    </row>
    <row r="49" spans="1:12">
      <c r="A49" s="60">
        <v>44184</v>
      </c>
      <c r="B49" s="60" t="s">
        <v>1316</v>
      </c>
      <c r="C49" s="60">
        <v>148016941</v>
      </c>
      <c r="D49" s="60">
        <v>1042108</v>
      </c>
      <c r="E49" s="65" t="s">
        <v>191</v>
      </c>
      <c r="F49" s="65" t="str">
        <f t="shared" si="0"/>
        <v>Census Tract 102 Howard County</v>
      </c>
      <c r="G49" s="60" t="s">
        <v>155</v>
      </c>
      <c r="H49" s="60" t="s">
        <v>165</v>
      </c>
      <c r="I49" s="65">
        <v>62288</v>
      </c>
      <c r="J49" s="60">
        <v>2281</v>
      </c>
      <c r="K49" s="60">
        <v>257933647.13671875</v>
      </c>
      <c r="L49" s="60">
        <v>97278.924604080108</v>
      </c>
    </row>
    <row r="50" spans="1:12">
      <c r="A50" s="60">
        <v>44244</v>
      </c>
      <c r="B50" s="60" t="s">
        <v>1317</v>
      </c>
      <c r="C50" s="60">
        <v>6093606</v>
      </c>
      <c r="D50" s="60">
        <v>0</v>
      </c>
      <c r="E50" s="65" t="s">
        <v>191</v>
      </c>
      <c r="F50" s="65" t="str">
        <f t="shared" si="0"/>
        <v>Census Tract 102 Madison County</v>
      </c>
      <c r="G50" s="60" t="s">
        <v>155</v>
      </c>
      <c r="H50" s="60" t="s">
        <v>166</v>
      </c>
      <c r="I50" s="65">
        <v>40521</v>
      </c>
      <c r="J50" s="60">
        <v>1976</v>
      </c>
      <c r="K50" s="60">
        <v>10482529.76953125</v>
      </c>
      <c r="L50" s="60">
        <v>13216.840732892302</v>
      </c>
    </row>
    <row r="51" spans="1:12">
      <c r="A51" s="60">
        <v>57734</v>
      </c>
      <c r="B51" s="60" t="s">
        <v>1318</v>
      </c>
      <c r="C51" s="60">
        <v>3406358</v>
      </c>
      <c r="D51" s="60">
        <v>113530</v>
      </c>
      <c r="E51" s="65" t="s">
        <v>191</v>
      </c>
      <c r="F51" s="65" t="str">
        <f t="shared" si="0"/>
        <v>Census Tract 102 St. Joseph County</v>
      </c>
      <c r="G51" s="60" t="s">
        <v>155</v>
      </c>
      <c r="H51" s="60" t="s">
        <v>160</v>
      </c>
      <c r="I51" s="65">
        <v>34984</v>
      </c>
      <c r="J51" s="60">
        <v>2476</v>
      </c>
      <c r="K51" s="60">
        <v>6107348.24609375</v>
      </c>
      <c r="L51" s="60">
        <v>11716.09292020359</v>
      </c>
    </row>
    <row r="52" spans="1:12">
      <c r="A52" s="60">
        <v>44646</v>
      </c>
      <c r="B52" s="60" t="s">
        <v>1319</v>
      </c>
      <c r="C52" s="60">
        <v>134262429</v>
      </c>
      <c r="D52" s="60">
        <v>165745</v>
      </c>
      <c r="E52" s="65" t="s">
        <v>191</v>
      </c>
      <c r="F52" s="65" t="str">
        <f t="shared" si="0"/>
        <v>Census Tract 102 Wayne County</v>
      </c>
      <c r="G52" s="60" t="s">
        <v>155</v>
      </c>
      <c r="H52" s="60" t="s">
        <v>168</v>
      </c>
      <c r="I52" s="65">
        <v>59677</v>
      </c>
      <c r="J52" s="60">
        <v>1204</v>
      </c>
      <c r="K52" s="60">
        <v>229060857.671875</v>
      </c>
      <c r="L52" s="60">
        <v>62523.322215193744</v>
      </c>
    </row>
    <row r="53" spans="1:12">
      <c r="A53" s="60">
        <v>57410</v>
      </c>
      <c r="B53" s="60" t="s">
        <v>1320</v>
      </c>
      <c r="C53" s="60">
        <v>41407749</v>
      </c>
      <c r="D53" s="60">
        <v>230377</v>
      </c>
      <c r="E53" s="65" t="s">
        <v>192</v>
      </c>
      <c r="F53" s="65" t="str">
        <f t="shared" si="0"/>
        <v>Census Tract 102.01 Allen County</v>
      </c>
      <c r="G53" s="60" t="s">
        <v>155</v>
      </c>
      <c r="H53" s="60" t="s">
        <v>156</v>
      </c>
      <c r="I53" s="65">
        <v>100174</v>
      </c>
      <c r="J53" s="60">
        <v>2460</v>
      </c>
      <c r="K53" s="60">
        <v>73675032.9921875</v>
      </c>
      <c r="L53" s="60">
        <v>38737.212515548425</v>
      </c>
    </row>
    <row r="54" spans="1:12">
      <c r="A54" s="60">
        <v>57500</v>
      </c>
      <c r="B54" s="60" t="s">
        <v>1321</v>
      </c>
      <c r="C54" s="60">
        <v>10461637</v>
      </c>
      <c r="D54" s="60">
        <v>2144925</v>
      </c>
      <c r="E54" s="65" t="s">
        <v>192</v>
      </c>
      <c r="F54" s="65" t="str">
        <f t="shared" si="0"/>
        <v>Census Tract 102.01 Lake County</v>
      </c>
      <c r="G54" s="60" t="s">
        <v>155</v>
      </c>
      <c r="H54" s="60" t="s">
        <v>186</v>
      </c>
      <c r="I54" s="65">
        <v>36444</v>
      </c>
      <c r="J54" s="60">
        <v>2648</v>
      </c>
      <c r="K54" s="60">
        <v>19114907.51171875</v>
      </c>
      <c r="L54" s="60">
        <v>23186.714708164061</v>
      </c>
    </row>
    <row r="55" spans="1:12">
      <c r="A55" s="60">
        <v>44578</v>
      </c>
      <c r="B55" s="60" t="s">
        <v>1322</v>
      </c>
      <c r="C55" s="60">
        <v>184070878</v>
      </c>
      <c r="D55" s="60">
        <v>713192</v>
      </c>
      <c r="E55" s="65" t="s">
        <v>192</v>
      </c>
      <c r="F55" s="65" t="str">
        <f t="shared" si="0"/>
        <v>Census Tract 102.01 Tippecanoe County</v>
      </c>
      <c r="G55" s="60" t="s">
        <v>155</v>
      </c>
      <c r="H55" s="60" t="s">
        <v>161</v>
      </c>
      <c r="I55" s="65">
        <v>79262</v>
      </c>
      <c r="J55" s="60">
        <v>1845</v>
      </c>
      <c r="K55" s="60">
        <v>320049434.48046875</v>
      </c>
      <c r="L55" s="60">
        <v>89207.82551411762</v>
      </c>
    </row>
    <row r="56" spans="1:12">
      <c r="A56" s="60">
        <v>39186</v>
      </c>
      <c r="B56" s="60" t="s">
        <v>1323</v>
      </c>
      <c r="C56" s="60">
        <v>37187734</v>
      </c>
      <c r="D56" s="60">
        <v>600297</v>
      </c>
      <c r="E56" s="65" t="s">
        <v>192</v>
      </c>
      <c r="F56" s="65" t="str">
        <f t="shared" si="0"/>
        <v>Census Tract 102.01 Vanderburgh County</v>
      </c>
      <c r="G56" s="60" t="s">
        <v>155</v>
      </c>
      <c r="H56" s="60" t="s">
        <v>162</v>
      </c>
      <c r="I56" s="65">
        <v>103151</v>
      </c>
      <c r="J56" s="60">
        <v>4366</v>
      </c>
      <c r="K56" s="60">
        <v>61008052.1015625</v>
      </c>
      <c r="L56" s="60">
        <v>47275.350246629016</v>
      </c>
    </row>
    <row r="57" spans="1:12">
      <c r="A57" s="60">
        <v>44619</v>
      </c>
      <c r="B57" s="60" t="s">
        <v>1324</v>
      </c>
      <c r="C57" s="60">
        <v>43637062</v>
      </c>
      <c r="D57" s="60">
        <v>461147</v>
      </c>
      <c r="E57" s="65" t="s">
        <v>192</v>
      </c>
      <c r="F57" s="65" t="str">
        <f t="shared" si="0"/>
        <v>Census Tract 102.01 Vigo County</v>
      </c>
      <c r="G57" s="60" t="s">
        <v>155</v>
      </c>
      <c r="H57" s="60" t="s">
        <v>167</v>
      </c>
      <c r="I57" s="65">
        <v>61099</v>
      </c>
      <c r="J57" s="60">
        <v>1921</v>
      </c>
      <c r="K57" s="60">
        <v>74329499.46875</v>
      </c>
      <c r="L57" s="60">
        <v>42206.456476342188</v>
      </c>
    </row>
    <row r="58" spans="1:12">
      <c r="A58" s="60">
        <v>57411</v>
      </c>
      <c r="B58" s="60" t="s">
        <v>1325</v>
      </c>
      <c r="C58" s="60">
        <v>47873737</v>
      </c>
      <c r="D58" s="60">
        <v>2863031</v>
      </c>
      <c r="E58" s="65" t="s">
        <v>193</v>
      </c>
      <c r="F58" s="65" t="str">
        <f t="shared" si="0"/>
        <v>Census Tract 102.02 Allen County</v>
      </c>
      <c r="G58" s="60" t="s">
        <v>155</v>
      </c>
      <c r="H58" s="60" t="s">
        <v>156</v>
      </c>
      <c r="I58" s="65">
        <v>75613</v>
      </c>
      <c r="J58" s="60">
        <v>2009</v>
      </c>
      <c r="K58" s="60">
        <v>89758994.7109375</v>
      </c>
      <c r="L58" s="60">
        <v>47085.910252268106</v>
      </c>
    </row>
    <row r="59" spans="1:12">
      <c r="A59" s="60">
        <v>39187</v>
      </c>
      <c r="B59" s="60" t="s">
        <v>1326</v>
      </c>
      <c r="C59" s="60">
        <v>13441993</v>
      </c>
      <c r="D59" s="60">
        <v>55371</v>
      </c>
      <c r="E59" s="65" t="s">
        <v>193</v>
      </c>
      <c r="F59" s="65" t="str">
        <f t="shared" si="0"/>
        <v>Census Tract 102.02 Vanderburgh County</v>
      </c>
      <c r="G59" s="60" t="s">
        <v>155</v>
      </c>
      <c r="H59" s="60" t="s">
        <v>162</v>
      </c>
      <c r="I59" s="65">
        <v>68969</v>
      </c>
      <c r="J59" s="60">
        <v>1289</v>
      </c>
      <c r="K59" s="60">
        <v>21755841.75390625</v>
      </c>
      <c r="L59" s="60">
        <v>21985.633460345845</v>
      </c>
    </row>
    <row r="60" spans="1:12">
      <c r="A60" s="60">
        <v>44620</v>
      </c>
      <c r="B60" s="60" t="s">
        <v>1327</v>
      </c>
      <c r="C60" s="60">
        <v>30085782</v>
      </c>
      <c r="D60" s="60">
        <v>423099</v>
      </c>
      <c r="E60" s="65" t="s">
        <v>193</v>
      </c>
      <c r="F60" s="65" t="str">
        <f t="shared" si="0"/>
        <v>Census Tract 102.02 Vigo County</v>
      </c>
      <c r="G60" s="60" t="s">
        <v>155</v>
      </c>
      <c r="H60" s="60" t="s">
        <v>167</v>
      </c>
      <c r="I60" s="65">
        <v>50042</v>
      </c>
      <c r="J60" s="60">
        <v>1323</v>
      </c>
      <c r="K60" s="60">
        <v>51371661.3203125</v>
      </c>
      <c r="L60" s="60">
        <v>48180.245376945626</v>
      </c>
    </row>
    <row r="61" spans="1:12">
      <c r="A61" s="60">
        <v>57501</v>
      </c>
      <c r="B61" s="60" t="s">
        <v>1328</v>
      </c>
      <c r="C61" s="60">
        <v>11108485</v>
      </c>
      <c r="D61" s="60">
        <v>3591662</v>
      </c>
      <c r="E61" s="65" t="s">
        <v>194</v>
      </c>
      <c r="F61" s="65" t="str">
        <f t="shared" si="0"/>
        <v>Census Tract 102.03 Lake County</v>
      </c>
      <c r="G61" s="60" t="s">
        <v>155</v>
      </c>
      <c r="H61" s="60" t="s">
        <v>186</v>
      </c>
      <c r="I61" s="65">
        <v>32587</v>
      </c>
      <c r="J61" s="60">
        <v>1059</v>
      </c>
      <c r="K61" s="60">
        <v>20262011.8359375</v>
      </c>
      <c r="L61" s="60">
        <v>22085.730493024403</v>
      </c>
    </row>
    <row r="62" spans="1:12">
      <c r="A62" s="60">
        <v>44579</v>
      </c>
      <c r="B62" s="60" t="s">
        <v>1329</v>
      </c>
      <c r="C62" s="60">
        <v>33142010</v>
      </c>
      <c r="D62" s="60">
        <v>373417</v>
      </c>
      <c r="E62" s="65" t="s">
        <v>194</v>
      </c>
      <c r="F62" s="65" t="str">
        <f t="shared" si="0"/>
        <v>Census Tract 102.03 Tippecanoe County</v>
      </c>
      <c r="G62" s="60" t="s">
        <v>155</v>
      </c>
      <c r="H62" s="60" t="s">
        <v>161</v>
      </c>
      <c r="I62" s="65">
        <v>61647</v>
      </c>
      <c r="J62" s="60">
        <v>3960</v>
      </c>
      <c r="K62" s="60">
        <v>58001478.64453125</v>
      </c>
      <c r="L62" s="60">
        <v>35143.688224896556</v>
      </c>
    </row>
    <row r="63" spans="1:12">
      <c r="A63" s="60">
        <v>39188</v>
      </c>
      <c r="B63" s="60" t="s">
        <v>1330</v>
      </c>
      <c r="C63" s="60">
        <v>15935369</v>
      </c>
      <c r="D63" s="60">
        <v>82188</v>
      </c>
      <c r="E63" s="65" t="s">
        <v>194</v>
      </c>
      <c r="F63" s="65" t="str">
        <f t="shared" si="0"/>
        <v>Census Tract 102.03 Vanderburgh County</v>
      </c>
      <c r="G63" s="60" t="s">
        <v>155</v>
      </c>
      <c r="H63" s="60" t="s">
        <v>162</v>
      </c>
      <c r="I63" s="65">
        <v>54149</v>
      </c>
      <c r="J63" s="60">
        <v>3496</v>
      </c>
      <c r="K63" s="60">
        <v>25867405.578125</v>
      </c>
      <c r="L63" s="60">
        <v>28205.841410717305</v>
      </c>
    </row>
    <row r="64" spans="1:12">
      <c r="A64" s="60">
        <v>44580</v>
      </c>
      <c r="B64" s="60" t="s">
        <v>1331</v>
      </c>
      <c r="C64" s="60">
        <v>18138822</v>
      </c>
      <c r="D64" s="60">
        <v>477190</v>
      </c>
      <c r="E64" s="65" t="s">
        <v>195</v>
      </c>
      <c r="F64" s="65" t="str">
        <f t="shared" si="0"/>
        <v>Census Tract 102.04 Tippecanoe County</v>
      </c>
      <c r="G64" s="60" t="s">
        <v>155</v>
      </c>
      <c r="H64" s="60" t="s">
        <v>161</v>
      </c>
      <c r="I64" s="65">
        <v>48320</v>
      </c>
      <c r="J64" s="60">
        <v>5769</v>
      </c>
      <c r="K64" s="60">
        <v>32182678.546875</v>
      </c>
      <c r="L64" s="60">
        <v>26113.830093638157</v>
      </c>
    </row>
    <row r="65" spans="1:12">
      <c r="A65" s="60">
        <v>57502</v>
      </c>
      <c r="B65" s="60" t="s">
        <v>1332</v>
      </c>
      <c r="C65" s="60">
        <v>15152546</v>
      </c>
      <c r="D65" s="60">
        <v>6949450</v>
      </c>
      <c r="E65" s="65" t="s">
        <v>196</v>
      </c>
      <c r="F65" s="65" t="str">
        <f t="shared" si="0"/>
        <v>Census Tract 102.05 Lake County</v>
      </c>
      <c r="G65" s="60" t="s">
        <v>155</v>
      </c>
      <c r="H65" s="60" t="s">
        <v>186</v>
      </c>
      <c r="I65" s="65">
        <v>20058</v>
      </c>
      <c r="J65" s="60">
        <v>650</v>
      </c>
      <c r="K65" s="60">
        <v>27268705.1328125</v>
      </c>
      <c r="L65" s="60">
        <v>36872.134845755594</v>
      </c>
    </row>
    <row r="66" spans="1:12">
      <c r="A66" s="60">
        <v>44626</v>
      </c>
      <c r="B66" s="60" t="s">
        <v>1333</v>
      </c>
      <c r="C66" s="60">
        <v>9153883</v>
      </c>
      <c r="D66" s="60">
        <v>204217</v>
      </c>
      <c r="E66" s="65" t="s">
        <v>197</v>
      </c>
      <c r="F66" s="65" t="str">
        <f t="shared" ref="F66:F129" si="1">E66&amp;" "&amp;H66</f>
        <v>Census Tract 1022 Wabash County</v>
      </c>
      <c r="G66" s="60" t="s">
        <v>155</v>
      </c>
      <c r="H66" s="60" t="s">
        <v>198</v>
      </c>
      <c r="I66" s="65">
        <v>52319</v>
      </c>
      <c r="J66" s="60">
        <v>2166</v>
      </c>
      <c r="K66" s="60">
        <v>16447384.1875</v>
      </c>
      <c r="L66" s="60">
        <v>25263.683025657654</v>
      </c>
    </row>
    <row r="67" spans="1:12">
      <c r="A67" s="60">
        <v>44627</v>
      </c>
      <c r="B67" s="60" t="s">
        <v>1334</v>
      </c>
      <c r="C67" s="60">
        <v>299843985</v>
      </c>
      <c r="D67" s="60">
        <v>2153662</v>
      </c>
      <c r="E67" s="65" t="s">
        <v>199</v>
      </c>
      <c r="F67" s="65" t="str">
        <f t="shared" si="1"/>
        <v>Census Tract 1023 Wabash County</v>
      </c>
      <c r="G67" s="60" t="s">
        <v>155</v>
      </c>
      <c r="H67" s="60" t="s">
        <v>198</v>
      </c>
      <c r="I67" s="65">
        <v>58750</v>
      </c>
      <c r="J67" s="60">
        <v>1656</v>
      </c>
      <c r="K67" s="60">
        <v>530429230.25</v>
      </c>
      <c r="L67" s="60">
        <v>131414.15160264369</v>
      </c>
    </row>
    <row r="68" spans="1:12">
      <c r="A68" s="60">
        <v>44628</v>
      </c>
      <c r="B68" s="60" t="s">
        <v>1335</v>
      </c>
      <c r="C68" s="60">
        <v>201146423</v>
      </c>
      <c r="D68" s="60">
        <v>1131394</v>
      </c>
      <c r="E68" s="65" t="s">
        <v>200</v>
      </c>
      <c r="F68" s="65" t="str">
        <f t="shared" si="1"/>
        <v>Census Tract 1024 Wabash County</v>
      </c>
      <c r="G68" s="60" t="s">
        <v>155</v>
      </c>
      <c r="H68" s="60" t="s">
        <v>198</v>
      </c>
      <c r="I68" s="65">
        <v>56029</v>
      </c>
      <c r="J68" s="60">
        <v>1326</v>
      </c>
      <c r="K68" s="60">
        <v>354073792.47265625</v>
      </c>
      <c r="L68" s="60">
        <v>80176.693020528997</v>
      </c>
    </row>
    <row r="69" spans="1:12">
      <c r="A69" s="60">
        <v>44629</v>
      </c>
      <c r="B69" s="60" t="s">
        <v>1336</v>
      </c>
      <c r="C69" s="60">
        <v>299930007</v>
      </c>
      <c r="D69" s="60">
        <v>5617881</v>
      </c>
      <c r="E69" s="65" t="s">
        <v>201</v>
      </c>
      <c r="F69" s="65" t="str">
        <f t="shared" si="1"/>
        <v>Census Tract 1025 Wabash County</v>
      </c>
      <c r="G69" s="60" t="s">
        <v>155</v>
      </c>
      <c r="H69" s="60" t="s">
        <v>198</v>
      </c>
      <c r="I69" s="65">
        <v>68026</v>
      </c>
      <c r="J69" s="60">
        <v>1548</v>
      </c>
      <c r="K69" s="60">
        <v>533839078.96875</v>
      </c>
      <c r="L69" s="60">
        <v>106993.17463169152</v>
      </c>
    </row>
    <row r="70" spans="1:12">
      <c r="A70" s="60">
        <v>44630</v>
      </c>
      <c r="B70" s="60" t="s">
        <v>1337</v>
      </c>
      <c r="C70" s="60">
        <v>15717432</v>
      </c>
      <c r="D70" s="60">
        <v>256285</v>
      </c>
      <c r="E70" s="65" t="s">
        <v>202</v>
      </c>
      <c r="F70" s="65" t="str">
        <f t="shared" si="1"/>
        <v>Census Tract 1026 Wabash County</v>
      </c>
      <c r="G70" s="60" t="s">
        <v>155</v>
      </c>
      <c r="H70" s="60" t="s">
        <v>198</v>
      </c>
      <c r="I70" s="65">
        <v>54291</v>
      </c>
      <c r="J70" s="60">
        <v>1470</v>
      </c>
      <c r="K70" s="60">
        <v>27902029.9921875</v>
      </c>
      <c r="L70" s="60">
        <v>31900.250190240913</v>
      </c>
    </row>
    <row r="71" spans="1:12">
      <c r="A71" s="60">
        <v>44631</v>
      </c>
      <c r="B71" s="60" t="s">
        <v>1338</v>
      </c>
      <c r="C71" s="60">
        <v>4641333</v>
      </c>
      <c r="D71" s="60">
        <v>829</v>
      </c>
      <c r="E71" s="65" t="s">
        <v>203</v>
      </c>
      <c r="F71" s="65" t="str">
        <f t="shared" si="1"/>
        <v>Census Tract 1027 Wabash County</v>
      </c>
      <c r="G71" s="60" t="s">
        <v>155</v>
      </c>
      <c r="H71" s="60" t="s">
        <v>198</v>
      </c>
      <c r="I71" s="65">
        <v>45746</v>
      </c>
      <c r="J71" s="60">
        <v>1859</v>
      </c>
      <c r="K71" s="60">
        <v>8111198.6171875</v>
      </c>
      <c r="L71" s="60">
        <v>13329.618562145741</v>
      </c>
    </row>
    <row r="72" spans="1:12">
      <c r="A72" s="60">
        <v>44632</v>
      </c>
      <c r="B72" s="60" t="s">
        <v>1339</v>
      </c>
      <c r="C72" s="60">
        <v>8745139</v>
      </c>
      <c r="D72" s="60">
        <v>205291</v>
      </c>
      <c r="E72" s="65" t="s">
        <v>204</v>
      </c>
      <c r="F72" s="65" t="str">
        <f t="shared" si="1"/>
        <v>Census Tract 1028 Wabash County</v>
      </c>
      <c r="G72" s="60" t="s">
        <v>155</v>
      </c>
      <c r="H72" s="60" t="s">
        <v>198</v>
      </c>
      <c r="I72" s="65">
        <v>43858</v>
      </c>
      <c r="J72" s="60">
        <v>1452</v>
      </c>
      <c r="K72" s="60">
        <v>15627452.43359375</v>
      </c>
      <c r="L72" s="60">
        <v>18743.908549604999</v>
      </c>
    </row>
    <row r="73" spans="1:12">
      <c r="A73" s="60">
        <v>44633</v>
      </c>
      <c r="B73" s="60" t="s">
        <v>1340</v>
      </c>
      <c r="C73" s="60">
        <v>229289887</v>
      </c>
      <c r="D73" s="60">
        <v>12284556</v>
      </c>
      <c r="E73" s="65" t="s">
        <v>205</v>
      </c>
      <c r="F73" s="65" t="str">
        <f t="shared" si="1"/>
        <v>Census Tract 1029 Wabash County</v>
      </c>
      <c r="G73" s="60" t="s">
        <v>155</v>
      </c>
      <c r="H73" s="60" t="s">
        <v>198</v>
      </c>
      <c r="I73" s="65">
        <v>61746</v>
      </c>
      <c r="J73" s="60">
        <v>1385</v>
      </c>
      <c r="K73" s="60">
        <v>420771955.1484375</v>
      </c>
      <c r="L73" s="60">
        <v>102366.44031993499</v>
      </c>
    </row>
    <row r="74" spans="1:12">
      <c r="A74" s="60">
        <v>38902</v>
      </c>
      <c r="B74" s="60" t="s">
        <v>1341</v>
      </c>
      <c r="C74" s="60">
        <v>4747718</v>
      </c>
      <c r="D74" s="60">
        <v>0</v>
      </c>
      <c r="E74" s="65" t="s">
        <v>206</v>
      </c>
      <c r="F74" s="65" t="str">
        <f t="shared" si="1"/>
        <v>Census Tract 103 Bartholomew County</v>
      </c>
      <c r="G74" s="60" t="s">
        <v>155</v>
      </c>
      <c r="H74" s="60" t="s">
        <v>185</v>
      </c>
      <c r="I74" s="65">
        <v>99643</v>
      </c>
      <c r="J74" s="60">
        <v>1242</v>
      </c>
      <c r="K74" s="60">
        <v>7926693.79296875</v>
      </c>
      <c r="L74" s="60">
        <v>14360.586047099661</v>
      </c>
    </row>
    <row r="75" spans="1:12">
      <c r="A75" s="60">
        <v>44080</v>
      </c>
      <c r="B75" s="60" t="s">
        <v>1342</v>
      </c>
      <c r="C75" s="60">
        <v>72851280</v>
      </c>
      <c r="D75" s="60">
        <v>151322</v>
      </c>
      <c r="E75" s="65" t="s">
        <v>206</v>
      </c>
      <c r="F75" s="65" t="str">
        <f t="shared" si="1"/>
        <v>Census Tract 103 Grant County</v>
      </c>
      <c r="G75" s="60" t="s">
        <v>155</v>
      </c>
      <c r="H75" s="60" t="s">
        <v>158</v>
      </c>
      <c r="I75" s="65">
        <v>46234</v>
      </c>
      <c r="J75" s="60">
        <v>1573</v>
      </c>
      <c r="K75" s="60">
        <v>126059059.9140625</v>
      </c>
      <c r="L75" s="60">
        <v>50025.855232568749</v>
      </c>
    </row>
    <row r="76" spans="1:12">
      <c r="A76" s="60">
        <v>44185</v>
      </c>
      <c r="B76" s="60" t="s">
        <v>1343</v>
      </c>
      <c r="C76" s="60">
        <v>62642265</v>
      </c>
      <c r="D76" s="60">
        <v>0</v>
      </c>
      <c r="E76" s="65" t="s">
        <v>206</v>
      </c>
      <c r="F76" s="65" t="str">
        <f t="shared" si="1"/>
        <v>Census Tract 103 Howard County</v>
      </c>
      <c r="G76" s="60" t="s">
        <v>155</v>
      </c>
      <c r="H76" s="60" t="s">
        <v>165</v>
      </c>
      <c r="I76" s="65">
        <v>64120</v>
      </c>
      <c r="J76" s="60">
        <v>1684</v>
      </c>
      <c r="K76" s="60">
        <v>108535956.90625</v>
      </c>
      <c r="L76" s="60">
        <v>50175.41986850166</v>
      </c>
    </row>
    <row r="77" spans="1:12">
      <c r="A77" s="60">
        <v>44245</v>
      </c>
      <c r="B77" s="60" t="s">
        <v>1344</v>
      </c>
      <c r="C77" s="60">
        <v>4361669</v>
      </c>
      <c r="D77" s="60">
        <v>0</v>
      </c>
      <c r="E77" s="65" t="s">
        <v>206</v>
      </c>
      <c r="F77" s="65" t="str">
        <f t="shared" si="1"/>
        <v>Census Tract 103 Madison County</v>
      </c>
      <c r="G77" s="60" t="s">
        <v>155</v>
      </c>
      <c r="H77" s="60" t="s">
        <v>166</v>
      </c>
      <c r="I77" s="65">
        <v>50972</v>
      </c>
      <c r="J77" s="60">
        <v>1155</v>
      </c>
      <c r="K77" s="60">
        <v>7500017.12890625</v>
      </c>
      <c r="L77" s="60">
        <v>12543.509840496954</v>
      </c>
    </row>
    <row r="78" spans="1:12">
      <c r="A78" s="60">
        <v>57735</v>
      </c>
      <c r="B78" s="60" t="s">
        <v>1345</v>
      </c>
      <c r="C78" s="60">
        <v>4119717</v>
      </c>
      <c r="D78" s="60">
        <v>49668</v>
      </c>
      <c r="E78" s="65" t="s">
        <v>206</v>
      </c>
      <c r="F78" s="65" t="str">
        <f t="shared" si="1"/>
        <v>Census Tract 103 St. Joseph County</v>
      </c>
      <c r="G78" s="60" t="s">
        <v>155</v>
      </c>
      <c r="H78" s="60" t="s">
        <v>160</v>
      </c>
      <c r="I78" s="65">
        <v>43870</v>
      </c>
      <c r="J78" s="60">
        <v>2296</v>
      </c>
      <c r="K78" s="60">
        <v>7380795.64453125</v>
      </c>
      <c r="L78" s="60">
        <v>13984.358872221927</v>
      </c>
    </row>
    <row r="79" spans="1:12">
      <c r="A79" s="60">
        <v>44581</v>
      </c>
      <c r="B79" s="60" t="s">
        <v>1346</v>
      </c>
      <c r="C79" s="60">
        <v>1377817</v>
      </c>
      <c r="D79" s="60">
        <v>0</v>
      </c>
      <c r="E79" s="65" t="s">
        <v>206</v>
      </c>
      <c r="F79" s="65" t="str">
        <f t="shared" si="1"/>
        <v>Census Tract 103 Tippecanoe County</v>
      </c>
      <c r="G79" s="60" t="s">
        <v>155</v>
      </c>
      <c r="H79" s="60" t="s">
        <v>161</v>
      </c>
      <c r="J79" s="60">
        <v>181</v>
      </c>
      <c r="K79" s="60">
        <v>2380839.4296875</v>
      </c>
      <c r="L79" s="60">
        <v>6808.1504115639082</v>
      </c>
    </row>
    <row r="80" spans="1:12">
      <c r="A80" s="60">
        <v>44621</v>
      </c>
      <c r="B80" s="60" t="s">
        <v>1347</v>
      </c>
      <c r="C80" s="60">
        <v>115075259</v>
      </c>
      <c r="D80" s="60">
        <v>2560318</v>
      </c>
      <c r="E80" s="65" t="s">
        <v>206</v>
      </c>
      <c r="F80" s="65" t="str">
        <f t="shared" si="1"/>
        <v>Census Tract 103 Vigo County</v>
      </c>
      <c r="G80" s="60" t="s">
        <v>155</v>
      </c>
      <c r="H80" s="60" t="s">
        <v>167</v>
      </c>
      <c r="I80" s="65">
        <v>59229</v>
      </c>
      <c r="J80" s="60">
        <v>1453</v>
      </c>
      <c r="K80" s="60">
        <v>198166710.5078125</v>
      </c>
      <c r="L80" s="60">
        <v>69788.805004032241</v>
      </c>
    </row>
    <row r="81" spans="1:12">
      <c r="A81" s="60">
        <v>44647</v>
      </c>
      <c r="B81" s="60" t="s">
        <v>1348</v>
      </c>
      <c r="C81" s="60">
        <v>193236653</v>
      </c>
      <c r="D81" s="60">
        <v>480289</v>
      </c>
      <c r="E81" s="65" t="s">
        <v>206</v>
      </c>
      <c r="F81" s="65" t="str">
        <f t="shared" si="1"/>
        <v>Census Tract 103 Wayne County</v>
      </c>
      <c r="G81" s="60" t="s">
        <v>155</v>
      </c>
      <c r="H81" s="60" t="s">
        <v>168</v>
      </c>
      <c r="I81" s="65">
        <v>60893</v>
      </c>
      <c r="J81" s="60">
        <v>1187</v>
      </c>
      <c r="K81" s="60">
        <v>330098899.84375</v>
      </c>
      <c r="L81" s="60">
        <v>89840.409545707298</v>
      </c>
    </row>
    <row r="82" spans="1:12">
      <c r="A82" s="60">
        <v>57503</v>
      </c>
      <c r="B82" s="60" t="s">
        <v>1349</v>
      </c>
      <c r="C82" s="60">
        <v>6096020</v>
      </c>
      <c r="D82" s="60">
        <v>0</v>
      </c>
      <c r="E82" s="65" t="s">
        <v>207</v>
      </c>
      <c r="F82" s="65" t="str">
        <f t="shared" si="1"/>
        <v>Census Tract 103.02 Lake County</v>
      </c>
      <c r="G82" s="60" t="s">
        <v>155</v>
      </c>
      <c r="H82" s="60" t="s">
        <v>186</v>
      </c>
      <c r="I82" s="65">
        <v>27101</v>
      </c>
      <c r="J82" s="60">
        <v>1448</v>
      </c>
      <c r="K82" s="60">
        <v>10906485.30078125</v>
      </c>
      <c r="L82" s="60">
        <v>13989.597149054018</v>
      </c>
    </row>
    <row r="83" spans="1:12">
      <c r="A83" s="60">
        <v>57412</v>
      </c>
      <c r="B83" s="60" t="s">
        <v>1350</v>
      </c>
      <c r="C83" s="60">
        <v>11189225</v>
      </c>
      <c r="D83" s="60">
        <v>24830</v>
      </c>
      <c r="E83" s="65" t="s">
        <v>208</v>
      </c>
      <c r="F83" s="65" t="str">
        <f t="shared" si="1"/>
        <v>Census Tract 103.04 Allen County</v>
      </c>
      <c r="G83" s="60" t="s">
        <v>155</v>
      </c>
      <c r="H83" s="60" t="s">
        <v>156</v>
      </c>
      <c r="I83" s="65">
        <v>86546</v>
      </c>
      <c r="J83" s="60">
        <v>2907</v>
      </c>
      <c r="K83" s="60">
        <v>19819861.8671875</v>
      </c>
      <c r="L83" s="60">
        <v>18802.105812901704</v>
      </c>
    </row>
    <row r="84" spans="1:12">
      <c r="A84" s="60">
        <v>57504</v>
      </c>
      <c r="B84" s="60" t="s">
        <v>1351</v>
      </c>
      <c r="C84" s="60">
        <v>15297554</v>
      </c>
      <c r="D84" s="60">
        <v>3511106</v>
      </c>
      <c r="E84" s="65" t="s">
        <v>208</v>
      </c>
      <c r="F84" s="65" t="str">
        <f t="shared" si="1"/>
        <v>Census Tract 103.04 Lake County</v>
      </c>
      <c r="G84" s="60" t="s">
        <v>155</v>
      </c>
      <c r="H84" s="60" t="s">
        <v>186</v>
      </c>
      <c r="I84" s="65">
        <v>33438</v>
      </c>
      <c r="J84" s="60">
        <v>1197</v>
      </c>
      <c r="K84" s="60">
        <v>28103587.015625</v>
      </c>
      <c r="L84" s="60">
        <v>23464.553383455681</v>
      </c>
    </row>
    <row r="85" spans="1:12">
      <c r="A85" s="60">
        <v>57413</v>
      </c>
      <c r="B85" s="60" t="s">
        <v>1352</v>
      </c>
      <c r="C85" s="60">
        <v>34443291</v>
      </c>
      <c r="D85" s="60">
        <v>157826</v>
      </c>
      <c r="E85" s="65" t="s">
        <v>209</v>
      </c>
      <c r="F85" s="65" t="str">
        <f t="shared" si="1"/>
        <v>Census Tract 103.05 Allen County</v>
      </c>
      <c r="G85" s="60" t="s">
        <v>155</v>
      </c>
      <c r="H85" s="60" t="s">
        <v>156</v>
      </c>
      <c r="I85" s="65">
        <v>121689</v>
      </c>
      <c r="J85" s="60">
        <v>1940</v>
      </c>
      <c r="K85" s="60">
        <v>61234796.19140625</v>
      </c>
      <c r="L85" s="60">
        <v>32017.974030828522</v>
      </c>
    </row>
    <row r="86" spans="1:12">
      <c r="A86" s="60">
        <v>57414</v>
      </c>
      <c r="B86" s="60" t="s">
        <v>1353</v>
      </c>
      <c r="C86" s="60">
        <v>31603996</v>
      </c>
      <c r="D86" s="60">
        <v>95277</v>
      </c>
      <c r="E86" s="65" t="s">
        <v>210</v>
      </c>
      <c r="F86" s="65" t="str">
        <f t="shared" si="1"/>
        <v>Census Tract 103.06 Allen County</v>
      </c>
      <c r="G86" s="60" t="s">
        <v>155</v>
      </c>
      <c r="H86" s="60" t="s">
        <v>156</v>
      </c>
      <c r="I86" s="65">
        <v>79712</v>
      </c>
      <c r="J86" s="60">
        <v>1891</v>
      </c>
      <c r="K86" s="60">
        <v>56102826.30078125</v>
      </c>
      <c r="L86" s="60">
        <v>32095.060137435165</v>
      </c>
    </row>
    <row r="87" spans="1:12">
      <c r="A87" s="60">
        <v>57415</v>
      </c>
      <c r="B87" s="60" t="s">
        <v>1354</v>
      </c>
      <c r="C87" s="60">
        <v>5852603</v>
      </c>
      <c r="D87" s="60">
        <v>23944</v>
      </c>
      <c r="E87" s="65" t="s">
        <v>211</v>
      </c>
      <c r="F87" s="65" t="str">
        <f t="shared" si="1"/>
        <v>Census Tract 103.07 Allen County</v>
      </c>
      <c r="G87" s="60" t="s">
        <v>155</v>
      </c>
      <c r="H87" s="60" t="s">
        <v>156</v>
      </c>
      <c r="I87" s="65">
        <v>91741</v>
      </c>
      <c r="J87" s="60">
        <v>1770</v>
      </c>
      <c r="K87" s="60">
        <v>10386831.00390625</v>
      </c>
      <c r="L87" s="60">
        <v>13314.103917997174</v>
      </c>
    </row>
    <row r="88" spans="1:12">
      <c r="A88" s="60">
        <v>57416</v>
      </c>
      <c r="B88" s="60" t="s">
        <v>1355</v>
      </c>
      <c r="C88" s="60">
        <v>8880378</v>
      </c>
      <c r="D88" s="60">
        <v>0</v>
      </c>
      <c r="E88" s="65" t="s">
        <v>212</v>
      </c>
      <c r="F88" s="65" t="str">
        <f t="shared" si="1"/>
        <v>Census Tract 103.08 Allen County</v>
      </c>
      <c r="G88" s="60" t="s">
        <v>155</v>
      </c>
      <c r="H88" s="60" t="s">
        <v>156</v>
      </c>
      <c r="I88" s="65">
        <v>89496</v>
      </c>
      <c r="J88" s="60">
        <v>2297</v>
      </c>
      <c r="K88" s="60">
        <v>15696420.96484375</v>
      </c>
      <c r="L88" s="60">
        <v>16657.243788672909</v>
      </c>
    </row>
    <row r="89" spans="1:12">
      <c r="A89" s="60">
        <v>57417</v>
      </c>
      <c r="B89" s="60" t="s">
        <v>1356</v>
      </c>
      <c r="C89" s="60">
        <v>94534160</v>
      </c>
      <c r="D89" s="60">
        <v>138883</v>
      </c>
      <c r="E89" s="65" t="s">
        <v>213</v>
      </c>
      <c r="F89" s="65" t="str">
        <f t="shared" si="1"/>
        <v>Census Tract 104 Allen County</v>
      </c>
      <c r="G89" s="60" t="s">
        <v>155</v>
      </c>
      <c r="H89" s="60" t="s">
        <v>156</v>
      </c>
      <c r="I89" s="65">
        <v>82574</v>
      </c>
      <c r="J89" s="60">
        <v>1329</v>
      </c>
      <c r="K89" s="60">
        <v>167485805.76953125</v>
      </c>
      <c r="L89" s="60">
        <v>51691.695253092636</v>
      </c>
    </row>
    <row r="90" spans="1:12">
      <c r="A90" s="60">
        <v>38903</v>
      </c>
      <c r="B90" s="60" t="s">
        <v>1357</v>
      </c>
      <c r="C90" s="60">
        <v>12211944</v>
      </c>
      <c r="D90" s="60">
        <v>0</v>
      </c>
      <c r="E90" s="65" t="s">
        <v>213</v>
      </c>
      <c r="F90" s="65" t="str">
        <f t="shared" si="1"/>
        <v>Census Tract 104 Bartholomew County</v>
      </c>
      <c r="G90" s="60" t="s">
        <v>155</v>
      </c>
      <c r="H90" s="60" t="s">
        <v>185</v>
      </c>
      <c r="I90" s="65">
        <v>62682</v>
      </c>
      <c r="J90" s="60">
        <v>2201</v>
      </c>
      <c r="K90" s="60">
        <v>20393324.27734375</v>
      </c>
      <c r="L90" s="60">
        <v>22142.523348082748</v>
      </c>
    </row>
    <row r="91" spans="1:12">
      <c r="A91" s="60">
        <v>44081</v>
      </c>
      <c r="B91" s="60" t="s">
        <v>1358</v>
      </c>
      <c r="C91" s="60">
        <v>36631973</v>
      </c>
      <c r="D91" s="60">
        <v>0</v>
      </c>
      <c r="E91" s="65" t="s">
        <v>213</v>
      </c>
      <c r="F91" s="65" t="str">
        <f t="shared" si="1"/>
        <v>Census Tract 104 Grant County</v>
      </c>
      <c r="G91" s="60" t="s">
        <v>155</v>
      </c>
      <c r="H91" s="60" t="s">
        <v>158</v>
      </c>
      <c r="I91" s="65">
        <v>46627</v>
      </c>
      <c r="J91" s="60">
        <v>1165</v>
      </c>
      <c r="K91" s="60">
        <v>63347756.55078125</v>
      </c>
      <c r="L91" s="60">
        <v>35195.668227709655</v>
      </c>
    </row>
    <row r="92" spans="1:12">
      <c r="A92" s="60">
        <v>44186</v>
      </c>
      <c r="B92" s="60" t="s">
        <v>1359</v>
      </c>
      <c r="C92" s="60">
        <v>165069223</v>
      </c>
      <c r="D92" s="60">
        <v>94767</v>
      </c>
      <c r="E92" s="65" t="s">
        <v>213</v>
      </c>
      <c r="F92" s="65" t="str">
        <f t="shared" si="1"/>
        <v>Census Tract 104 Howard County</v>
      </c>
      <c r="G92" s="60" t="s">
        <v>155</v>
      </c>
      <c r="H92" s="60" t="s">
        <v>165</v>
      </c>
      <c r="I92" s="65">
        <v>89412</v>
      </c>
      <c r="J92" s="60">
        <v>1290</v>
      </c>
      <c r="K92" s="60">
        <v>285973298.3359375</v>
      </c>
      <c r="L92" s="60">
        <v>77008.535129565411</v>
      </c>
    </row>
    <row r="93" spans="1:12">
      <c r="A93" s="60">
        <v>57505</v>
      </c>
      <c r="B93" s="60" t="s">
        <v>1360</v>
      </c>
      <c r="C93" s="60">
        <v>1174449</v>
      </c>
      <c r="D93" s="60">
        <v>0</v>
      </c>
      <c r="E93" s="65" t="s">
        <v>213</v>
      </c>
      <c r="F93" s="65" t="str">
        <f t="shared" si="1"/>
        <v>Census Tract 104 Lake County</v>
      </c>
      <c r="G93" s="60" t="s">
        <v>155</v>
      </c>
      <c r="H93" s="60" t="s">
        <v>186</v>
      </c>
      <c r="I93" s="65">
        <v>28767</v>
      </c>
      <c r="J93" s="60">
        <v>1339</v>
      </c>
      <c r="K93" s="60">
        <v>2102064.828125</v>
      </c>
      <c r="L93" s="60">
        <v>5826.0015733439068</v>
      </c>
    </row>
    <row r="94" spans="1:12">
      <c r="A94" s="60">
        <v>44246</v>
      </c>
      <c r="B94" s="60" t="s">
        <v>1361</v>
      </c>
      <c r="C94" s="60">
        <v>95186970</v>
      </c>
      <c r="D94" s="60">
        <v>143830</v>
      </c>
      <c r="E94" s="65" t="s">
        <v>213</v>
      </c>
      <c r="F94" s="65" t="str">
        <f t="shared" si="1"/>
        <v>Census Tract 104 Madison County</v>
      </c>
      <c r="G94" s="60" t="s">
        <v>155</v>
      </c>
      <c r="H94" s="60" t="s">
        <v>166</v>
      </c>
      <c r="I94" s="65">
        <v>53094</v>
      </c>
      <c r="J94" s="60">
        <v>1251</v>
      </c>
      <c r="K94" s="60">
        <v>163814339.2109375</v>
      </c>
      <c r="L94" s="60">
        <v>69855.921669307878</v>
      </c>
    </row>
    <row r="95" spans="1:12">
      <c r="A95" s="60">
        <v>57736</v>
      </c>
      <c r="B95" s="60" t="s">
        <v>1362</v>
      </c>
      <c r="C95" s="60">
        <v>3055392</v>
      </c>
      <c r="D95" s="60">
        <v>49428</v>
      </c>
      <c r="E95" s="65" t="s">
        <v>213</v>
      </c>
      <c r="F95" s="65" t="str">
        <f t="shared" si="1"/>
        <v>Census Tract 104 St. Joseph County</v>
      </c>
      <c r="G95" s="60" t="s">
        <v>155</v>
      </c>
      <c r="H95" s="60" t="s">
        <v>160</v>
      </c>
      <c r="I95" s="65">
        <v>52257</v>
      </c>
      <c r="J95" s="60">
        <v>1411</v>
      </c>
      <c r="K95" s="60">
        <v>5464777.66015625</v>
      </c>
      <c r="L95" s="60">
        <v>10809.019444421601</v>
      </c>
    </row>
    <row r="96" spans="1:12">
      <c r="A96" s="60">
        <v>44582</v>
      </c>
      <c r="B96" s="60" t="s">
        <v>1363</v>
      </c>
      <c r="C96" s="60">
        <v>771959</v>
      </c>
      <c r="D96" s="60">
        <v>0</v>
      </c>
      <c r="E96" s="65" t="s">
        <v>213</v>
      </c>
      <c r="F96" s="65" t="str">
        <f t="shared" si="1"/>
        <v>Census Tract 104 Tippecanoe County</v>
      </c>
      <c r="G96" s="60" t="s">
        <v>155</v>
      </c>
      <c r="H96" s="60" t="s">
        <v>161</v>
      </c>
      <c r="J96" s="60">
        <v>0</v>
      </c>
      <c r="K96" s="60">
        <v>1333643.3828125</v>
      </c>
      <c r="L96" s="60">
        <v>4760.4042576573038</v>
      </c>
    </row>
    <row r="97" spans="1:12">
      <c r="A97" s="60">
        <v>73047</v>
      </c>
      <c r="B97" s="60" t="s">
        <v>1364</v>
      </c>
      <c r="C97" s="60">
        <v>94144954</v>
      </c>
      <c r="D97" s="60">
        <v>2580339</v>
      </c>
      <c r="E97" s="65" t="s">
        <v>213</v>
      </c>
      <c r="F97" s="65" t="str">
        <f t="shared" si="1"/>
        <v>Census Tract 104 Vigo County</v>
      </c>
      <c r="G97" s="60" t="s">
        <v>155</v>
      </c>
      <c r="H97" s="60" t="s">
        <v>167</v>
      </c>
      <c r="I97" s="65">
        <v>51356</v>
      </c>
      <c r="J97" s="60">
        <v>1435</v>
      </c>
      <c r="K97" s="60">
        <v>162290666.08984375</v>
      </c>
      <c r="L97" s="60">
        <v>82881.65738765648</v>
      </c>
    </row>
    <row r="98" spans="1:12">
      <c r="A98" s="60">
        <v>44648</v>
      </c>
      <c r="B98" s="60" t="s">
        <v>1365</v>
      </c>
      <c r="C98" s="60">
        <v>71503998</v>
      </c>
      <c r="D98" s="60">
        <v>127159</v>
      </c>
      <c r="E98" s="65" t="s">
        <v>213</v>
      </c>
      <c r="F98" s="65" t="str">
        <f t="shared" si="1"/>
        <v>Census Tract 104 Wayne County</v>
      </c>
      <c r="G98" s="60" t="s">
        <v>155</v>
      </c>
      <c r="H98" s="60" t="s">
        <v>168</v>
      </c>
      <c r="I98" s="65">
        <v>55775</v>
      </c>
      <c r="J98" s="60">
        <v>1276</v>
      </c>
      <c r="K98" s="60">
        <v>121899037.26953125</v>
      </c>
      <c r="L98" s="60">
        <v>45813.157745678553</v>
      </c>
    </row>
    <row r="99" spans="1:12">
      <c r="A99" s="60">
        <v>39189</v>
      </c>
      <c r="B99" s="60" t="s">
        <v>1366</v>
      </c>
      <c r="C99" s="60">
        <v>104003845</v>
      </c>
      <c r="D99" s="60">
        <v>2381166</v>
      </c>
      <c r="E99" s="65" t="s">
        <v>214</v>
      </c>
      <c r="F99" s="65" t="str">
        <f t="shared" si="1"/>
        <v>Census Tract 104.03 Vanderburgh County</v>
      </c>
      <c r="G99" s="60" t="s">
        <v>155</v>
      </c>
      <c r="H99" s="60" t="s">
        <v>162</v>
      </c>
      <c r="I99" s="65">
        <v>53684</v>
      </c>
      <c r="J99" s="60">
        <v>1974</v>
      </c>
      <c r="K99" s="60">
        <v>168511137.90625</v>
      </c>
      <c r="L99" s="60">
        <v>95040.945597633705</v>
      </c>
    </row>
    <row r="100" spans="1:12">
      <c r="A100" s="60">
        <v>39190</v>
      </c>
      <c r="B100" s="60" t="s">
        <v>1367</v>
      </c>
      <c r="C100" s="60">
        <v>27995886</v>
      </c>
      <c r="D100" s="60">
        <v>297610</v>
      </c>
      <c r="E100" s="65" t="s">
        <v>215</v>
      </c>
      <c r="F100" s="65" t="str">
        <f t="shared" si="1"/>
        <v>Census Tract 104.04 Vanderburgh County</v>
      </c>
      <c r="G100" s="60" t="s">
        <v>155</v>
      </c>
      <c r="H100" s="60" t="s">
        <v>162</v>
      </c>
      <c r="I100" s="65">
        <v>88690</v>
      </c>
      <c r="J100" s="60">
        <v>2827</v>
      </c>
      <c r="K100" s="60">
        <v>45625654.60546875</v>
      </c>
      <c r="L100" s="60">
        <v>34233.894371306473</v>
      </c>
    </row>
    <row r="101" spans="1:12">
      <c r="A101" s="60">
        <v>73280</v>
      </c>
      <c r="B101" s="60" t="s">
        <v>1368</v>
      </c>
      <c r="C101" s="60">
        <v>92548968</v>
      </c>
      <c r="D101" s="60">
        <v>225731</v>
      </c>
      <c r="E101" s="65" t="s">
        <v>216</v>
      </c>
      <c r="F101" s="65" t="str">
        <f t="shared" si="1"/>
        <v>Census Tract 105 Allen County</v>
      </c>
      <c r="G101" s="60" t="s">
        <v>155</v>
      </c>
      <c r="H101" s="60" t="s">
        <v>156</v>
      </c>
      <c r="I101" s="65">
        <v>79238</v>
      </c>
      <c r="J101" s="60">
        <v>1065</v>
      </c>
      <c r="K101" s="60">
        <v>163696648.1796875</v>
      </c>
      <c r="L101" s="60">
        <v>51231.461032757892</v>
      </c>
    </row>
    <row r="102" spans="1:12">
      <c r="A102" s="60">
        <v>38904</v>
      </c>
      <c r="B102" s="60" t="s">
        <v>1369</v>
      </c>
      <c r="C102" s="60">
        <v>5167190</v>
      </c>
      <c r="D102" s="60">
        <v>41801</v>
      </c>
      <c r="E102" s="65" t="s">
        <v>216</v>
      </c>
      <c r="F102" s="65" t="str">
        <f t="shared" si="1"/>
        <v>Census Tract 105 Bartholomew County</v>
      </c>
      <c r="G102" s="60" t="s">
        <v>155</v>
      </c>
      <c r="H102" s="60" t="s">
        <v>185</v>
      </c>
      <c r="I102" s="65">
        <v>68646</v>
      </c>
      <c r="J102" s="60">
        <v>2221</v>
      </c>
      <c r="K102" s="60">
        <v>8693530.9921875</v>
      </c>
      <c r="L102" s="60">
        <v>15701.304012649309</v>
      </c>
    </row>
    <row r="103" spans="1:12">
      <c r="A103" s="60">
        <v>44082</v>
      </c>
      <c r="B103" s="60" t="s">
        <v>1370</v>
      </c>
      <c r="C103" s="60">
        <v>6175328</v>
      </c>
      <c r="D103" s="60">
        <v>0</v>
      </c>
      <c r="E103" s="65" t="s">
        <v>216</v>
      </c>
      <c r="F103" s="65" t="str">
        <f t="shared" si="1"/>
        <v>Census Tract 105 Grant County</v>
      </c>
      <c r="G103" s="60" t="s">
        <v>155</v>
      </c>
      <c r="H103" s="60" t="s">
        <v>158</v>
      </c>
      <c r="I103" s="65">
        <v>44308</v>
      </c>
      <c r="J103" s="60">
        <v>2077</v>
      </c>
      <c r="K103" s="60">
        <v>10686128.80859375</v>
      </c>
      <c r="L103" s="60">
        <v>13259.696313375787</v>
      </c>
    </row>
    <row r="104" spans="1:12">
      <c r="A104" s="60">
        <v>44187</v>
      </c>
      <c r="B104" s="60" t="s">
        <v>1371</v>
      </c>
      <c r="C104" s="60">
        <v>83462141</v>
      </c>
      <c r="D104" s="60">
        <v>56173</v>
      </c>
      <c r="E104" s="65" t="s">
        <v>216</v>
      </c>
      <c r="F104" s="65" t="str">
        <f t="shared" si="1"/>
        <v>Census Tract 105 Howard County</v>
      </c>
      <c r="G104" s="60" t="s">
        <v>155</v>
      </c>
      <c r="H104" s="60" t="s">
        <v>165</v>
      </c>
      <c r="I104" s="65">
        <v>77268</v>
      </c>
      <c r="J104" s="60">
        <v>1821</v>
      </c>
      <c r="K104" s="60">
        <v>144286058.68359375</v>
      </c>
      <c r="L104" s="60">
        <v>65554.312288638088</v>
      </c>
    </row>
    <row r="105" spans="1:12">
      <c r="A105" s="60">
        <v>57506</v>
      </c>
      <c r="B105" s="60" t="s">
        <v>1372</v>
      </c>
      <c r="C105" s="60">
        <v>784020</v>
      </c>
      <c r="D105" s="60">
        <v>0</v>
      </c>
      <c r="E105" s="65" t="s">
        <v>216</v>
      </c>
      <c r="F105" s="65" t="str">
        <f t="shared" si="1"/>
        <v>Census Tract 105 Lake County</v>
      </c>
      <c r="G105" s="60" t="s">
        <v>155</v>
      </c>
      <c r="H105" s="60" t="s">
        <v>186</v>
      </c>
      <c r="I105" s="65">
        <v>23438</v>
      </c>
      <c r="J105" s="60">
        <v>336</v>
      </c>
      <c r="K105" s="60">
        <v>1403116.61328125</v>
      </c>
      <c r="L105" s="60">
        <v>6068.4274599995015</v>
      </c>
    </row>
    <row r="106" spans="1:12">
      <c r="A106" s="60">
        <v>44247</v>
      </c>
      <c r="B106" s="60" t="s">
        <v>1373</v>
      </c>
      <c r="C106" s="60">
        <v>117396621</v>
      </c>
      <c r="D106" s="60">
        <v>50465</v>
      </c>
      <c r="E106" s="65" t="s">
        <v>216</v>
      </c>
      <c r="F106" s="65" t="str">
        <f t="shared" si="1"/>
        <v>Census Tract 105 Madison County</v>
      </c>
      <c r="G106" s="60" t="s">
        <v>155</v>
      </c>
      <c r="H106" s="60" t="s">
        <v>166</v>
      </c>
      <c r="I106" s="65">
        <v>53264</v>
      </c>
      <c r="J106" s="60">
        <v>1559</v>
      </c>
      <c r="K106" s="60">
        <v>201924239.703125</v>
      </c>
      <c r="L106" s="60">
        <v>88530.683719840599</v>
      </c>
    </row>
    <row r="107" spans="1:12">
      <c r="A107" s="60">
        <v>57737</v>
      </c>
      <c r="B107" s="60" t="s">
        <v>1374</v>
      </c>
      <c r="C107" s="60">
        <v>4008839</v>
      </c>
      <c r="D107" s="60">
        <v>333759</v>
      </c>
      <c r="E107" s="65" t="s">
        <v>216</v>
      </c>
      <c r="F107" s="65" t="str">
        <f t="shared" si="1"/>
        <v>Census Tract 105 St. Joseph County</v>
      </c>
      <c r="G107" s="60" t="s">
        <v>155</v>
      </c>
      <c r="H107" s="60" t="s">
        <v>160</v>
      </c>
      <c r="I107" s="65">
        <v>56750</v>
      </c>
      <c r="J107" s="60">
        <v>1280</v>
      </c>
      <c r="K107" s="60">
        <v>7113170.9609375</v>
      </c>
      <c r="L107" s="60">
        <v>15565.734561740466</v>
      </c>
    </row>
    <row r="108" spans="1:12">
      <c r="A108" s="60">
        <v>44583</v>
      </c>
      <c r="B108" s="60" t="s">
        <v>1375</v>
      </c>
      <c r="C108" s="60">
        <v>520419</v>
      </c>
      <c r="D108" s="60">
        <v>0</v>
      </c>
      <c r="E108" s="65" t="s">
        <v>216</v>
      </c>
      <c r="F108" s="65" t="str">
        <f t="shared" si="1"/>
        <v>Census Tract 105 Tippecanoe County</v>
      </c>
      <c r="G108" s="60" t="s">
        <v>155</v>
      </c>
      <c r="H108" s="60" t="s">
        <v>161</v>
      </c>
      <c r="I108" s="65">
        <v>15000</v>
      </c>
      <c r="J108" s="60">
        <v>50</v>
      </c>
      <c r="K108" s="60">
        <v>898896.66015625</v>
      </c>
      <c r="L108" s="60">
        <v>4023.7152530287681</v>
      </c>
    </row>
    <row r="109" spans="1:12">
      <c r="A109" s="60">
        <v>39191</v>
      </c>
      <c r="B109" s="60" t="s">
        <v>1376</v>
      </c>
      <c r="C109" s="60">
        <v>73960178</v>
      </c>
      <c r="D109" s="60">
        <v>724802</v>
      </c>
      <c r="E109" s="65" t="s">
        <v>216</v>
      </c>
      <c r="F109" s="65" t="str">
        <f t="shared" si="1"/>
        <v>Census Tract 105 Vanderburgh County</v>
      </c>
      <c r="G109" s="60" t="s">
        <v>155</v>
      </c>
      <c r="H109" s="60" t="s">
        <v>162</v>
      </c>
      <c r="I109" s="65">
        <v>89150</v>
      </c>
      <c r="J109" s="60">
        <v>2832</v>
      </c>
      <c r="K109" s="60">
        <v>120624618.6328125</v>
      </c>
      <c r="L109" s="60">
        <v>46685.200789411334</v>
      </c>
    </row>
    <row r="110" spans="1:12">
      <c r="A110" s="60">
        <v>44622</v>
      </c>
      <c r="B110" s="60" t="s">
        <v>1377</v>
      </c>
      <c r="C110" s="60">
        <v>8794920</v>
      </c>
      <c r="D110" s="60">
        <v>515929</v>
      </c>
      <c r="E110" s="65" t="s">
        <v>216</v>
      </c>
      <c r="F110" s="65" t="str">
        <f t="shared" si="1"/>
        <v>Census Tract 105 Vigo County</v>
      </c>
      <c r="G110" s="60" t="s">
        <v>155</v>
      </c>
      <c r="H110" s="60" t="s">
        <v>167</v>
      </c>
      <c r="I110" s="65">
        <v>35372</v>
      </c>
      <c r="J110" s="60">
        <v>905</v>
      </c>
      <c r="K110" s="60">
        <v>15639686.58984375</v>
      </c>
      <c r="L110" s="60">
        <v>18549.630611956334</v>
      </c>
    </row>
    <row r="111" spans="1:12">
      <c r="A111" s="60">
        <v>44649</v>
      </c>
      <c r="B111" s="60" t="s">
        <v>1378</v>
      </c>
      <c r="C111" s="60">
        <v>143767220</v>
      </c>
      <c r="D111" s="60">
        <v>1072898</v>
      </c>
      <c r="E111" s="65" t="s">
        <v>216</v>
      </c>
      <c r="F111" s="65" t="str">
        <f t="shared" si="1"/>
        <v>Census Tract 105 Wayne County</v>
      </c>
      <c r="G111" s="60" t="s">
        <v>155</v>
      </c>
      <c r="H111" s="60" t="s">
        <v>168</v>
      </c>
      <c r="I111" s="65">
        <v>65769</v>
      </c>
      <c r="J111" s="60">
        <v>754</v>
      </c>
      <c r="K111" s="60">
        <v>246053890.265625</v>
      </c>
      <c r="L111" s="60">
        <v>87961.297998589813</v>
      </c>
    </row>
    <row r="112" spans="1:12">
      <c r="A112" s="60">
        <v>38905</v>
      </c>
      <c r="B112" s="60" t="s">
        <v>1379</v>
      </c>
      <c r="C112" s="60">
        <v>4722993</v>
      </c>
      <c r="D112" s="60">
        <v>0</v>
      </c>
      <c r="E112" s="65" t="s">
        <v>217</v>
      </c>
      <c r="F112" s="65" t="str">
        <f t="shared" si="1"/>
        <v>Census Tract 106 Bartholomew County</v>
      </c>
      <c r="G112" s="60" t="s">
        <v>155</v>
      </c>
      <c r="H112" s="60" t="s">
        <v>185</v>
      </c>
      <c r="I112" s="65">
        <v>50723</v>
      </c>
      <c r="J112" s="60">
        <v>2325</v>
      </c>
      <c r="K112" s="60">
        <v>7880603.0234375</v>
      </c>
      <c r="L112" s="60">
        <v>13929.841360219445</v>
      </c>
    </row>
    <row r="113" spans="1:12">
      <c r="A113" s="60">
        <v>44083</v>
      </c>
      <c r="B113" s="60" t="s">
        <v>1380</v>
      </c>
      <c r="C113" s="60">
        <v>56858900</v>
      </c>
      <c r="D113" s="60">
        <v>41991</v>
      </c>
      <c r="E113" s="65" t="s">
        <v>217</v>
      </c>
      <c r="F113" s="65" t="str">
        <f t="shared" si="1"/>
        <v>Census Tract 106 Grant County</v>
      </c>
      <c r="G113" s="60" t="s">
        <v>155</v>
      </c>
      <c r="H113" s="60" t="s">
        <v>158</v>
      </c>
      <c r="I113" s="65">
        <v>50625</v>
      </c>
      <c r="J113" s="60">
        <v>1333</v>
      </c>
      <c r="K113" s="60">
        <v>98544507.3125</v>
      </c>
      <c r="L113" s="60">
        <v>53916.639934120045</v>
      </c>
    </row>
    <row r="114" spans="1:12">
      <c r="A114" s="60">
        <v>44188</v>
      </c>
      <c r="B114" s="60" t="s">
        <v>1381</v>
      </c>
      <c r="C114" s="60">
        <v>23923918</v>
      </c>
      <c r="D114" s="60">
        <v>287971</v>
      </c>
      <c r="E114" s="65" t="s">
        <v>217</v>
      </c>
      <c r="F114" s="65" t="str">
        <f t="shared" si="1"/>
        <v>Census Tract 106 Howard County</v>
      </c>
      <c r="G114" s="60" t="s">
        <v>155</v>
      </c>
      <c r="H114" s="60" t="s">
        <v>165</v>
      </c>
      <c r="I114" s="65">
        <v>84524</v>
      </c>
      <c r="J114" s="60">
        <v>2138</v>
      </c>
      <c r="K114" s="60">
        <v>41825786.203125</v>
      </c>
      <c r="L114" s="60">
        <v>30793.309727211585</v>
      </c>
    </row>
    <row r="115" spans="1:12">
      <c r="A115" s="60">
        <v>57507</v>
      </c>
      <c r="B115" s="60" t="s">
        <v>1382</v>
      </c>
      <c r="C115" s="60">
        <v>737188</v>
      </c>
      <c r="D115" s="60">
        <v>0</v>
      </c>
      <c r="E115" s="65" t="s">
        <v>217</v>
      </c>
      <c r="F115" s="65" t="str">
        <f t="shared" si="1"/>
        <v>Census Tract 106 Lake County</v>
      </c>
      <c r="G115" s="60" t="s">
        <v>155</v>
      </c>
      <c r="H115" s="60" t="s">
        <v>186</v>
      </c>
      <c r="I115" s="65">
        <v>28750</v>
      </c>
      <c r="J115" s="60">
        <v>457</v>
      </c>
      <c r="K115" s="60">
        <v>1319308.53125</v>
      </c>
      <c r="L115" s="60">
        <v>5270.7836554630094</v>
      </c>
    </row>
    <row r="116" spans="1:12">
      <c r="A116" s="60">
        <v>44248</v>
      </c>
      <c r="B116" s="60" t="s">
        <v>1383</v>
      </c>
      <c r="C116" s="60">
        <v>15272575</v>
      </c>
      <c r="D116" s="60">
        <v>11855</v>
      </c>
      <c r="E116" s="65" t="s">
        <v>217</v>
      </c>
      <c r="F116" s="65" t="str">
        <f t="shared" si="1"/>
        <v>Census Tract 106 Madison County</v>
      </c>
      <c r="G116" s="60" t="s">
        <v>155</v>
      </c>
      <c r="H116" s="60" t="s">
        <v>166</v>
      </c>
      <c r="I116" s="65">
        <v>49617</v>
      </c>
      <c r="J116" s="60">
        <v>1893</v>
      </c>
      <c r="K116" s="60">
        <v>26281149.8359375</v>
      </c>
      <c r="L116" s="60">
        <v>25099.582791916775</v>
      </c>
    </row>
    <row r="117" spans="1:12">
      <c r="A117" s="60">
        <v>57738</v>
      </c>
      <c r="B117" s="60" t="s">
        <v>1384</v>
      </c>
      <c r="C117" s="60">
        <v>2259074</v>
      </c>
      <c r="D117" s="60">
        <v>40744</v>
      </c>
      <c r="E117" s="65" t="s">
        <v>217</v>
      </c>
      <c r="F117" s="65" t="str">
        <f t="shared" si="1"/>
        <v>Census Tract 106 St. Joseph County</v>
      </c>
      <c r="G117" s="60" t="s">
        <v>155</v>
      </c>
      <c r="H117" s="60" t="s">
        <v>160</v>
      </c>
      <c r="I117" s="65">
        <v>40671</v>
      </c>
      <c r="J117" s="60">
        <v>1428</v>
      </c>
      <c r="K117" s="60">
        <v>4052082.9609375</v>
      </c>
      <c r="L117" s="60">
        <v>8664.5948751744836</v>
      </c>
    </row>
    <row r="118" spans="1:12">
      <c r="A118" s="60">
        <v>44584</v>
      </c>
      <c r="B118" s="60" t="s">
        <v>1385</v>
      </c>
      <c r="C118" s="60">
        <v>222552497</v>
      </c>
      <c r="D118" s="60">
        <v>2761427</v>
      </c>
      <c r="E118" s="65" t="s">
        <v>217</v>
      </c>
      <c r="F118" s="65" t="str">
        <f t="shared" si="1"/>
        <v>Census Tract 106 Tippecanoe County</v>
      </c>
      <c r="G118" s="60" t="s">
        <v>155</v>
      </c>
      <c r="H118" s="60" t="s">
        <v>161</v>
      </c>
      <c r="I118" s="65">
        <v>83565</v>
      </c>
      <c r="J118" s="60">
        <v>2223</v>
      </c>
      <c r="K118" s="60">
        <v>388611707.97265625</v>
      </c>
      <c r="L118" s="60">
        <v>82713.155175682477</v>
      </c>
    </row>
    <row r="119" spans="1:12">
      <c r="A119" s="60">
        <v>39192</v>
      </c>
      <c r="B119" s="60" t="s">
        <v>1386</v>
      </c>
      <c r="C119" s="60">
        <v>76351202</v>
      </c>
      <c r="D119" s="60">
        <v>103143</v>
      </c>
      <c r="E119" s="65" t="s">
        <v>217</v>
      </c>
      <c r="F119" s="65" t="str">
        <f t="shared" si="1"/>
        <v>Census Tract 106 Vanderburgh County</v>
      </c>
      <c r="G119" s="60" t="s">
        <v>155</v>
      </c>
      <c r="H119" s="60" t="s">
        <v>162</v>
      </c>
      <c r="I119" s="65">
        <v>86071</v>
      </c>
      <c r="J119" s="60">
        <v>678</v>
      </c>
      <c r="K119" s="60">
        <v>123745138.1953125</v>
      </c>
      <c r="L119" s="60">
        <v>47055.125475119334</v>
      </c>
    </row>
    <row r="120" spans="1:12">
      <c r="A120" s="60">
        <v>44623</v>
      </c>
      <c r="B120" s="60" t="s">
        <v>1387</v>
      </c>
      <c r="C120" s="60">
        <v>65371840</v>
      </c>
      <c r="D120" s="60">
        <v>1218529</v>
      </c>
      <c r="E120" s="65" t="s">
        <v>217</v>
      </c>
      <c r="F120" s="65" t="str">
        <f t="shared" si="1"/>
        <v>Census Tract 106 Vigo County</v>
      </c>
      <c r="G120" s="60" t="s">
        <v>155</v>
      </c>
      <c r="H120" s="60" t="s">
        <v>167</v>
      </c>
      <c r="I120" s="65">
        <v>67338</v>
      </c>
      <c r="J120" s="60">
        <v>2501</v>
      </c>
      <c r="K120" s="60">
        <v>111885753.3828125</v>
      </c>
      <c r="L120" s="60">
        <v>51782.952348247352</v>
      </c>
    </row>
    <row r="121" spans="1:12">
      <c r="A121" s="60">
        <v>44650</v>
      </c>
      <c r="B121" s="60" t="s">
        <v>1388</v>
      </c>
      <c r="C121" s="60">
        <v>48707596</v>
      </c>
      <c r="D121" s="60">
        <v>881541</v>
      </c>
      <c r="E121" s="65" t="s">
        <v>217</v>
      </c>
      <c r="F121" s="65" t="str">
        <f t="shared" si="1"/>
        <v>Census Tract 106 Wayne County</v>
      </c>
      <c r="G121" s="60" t="s">
        <v>155</v>
      </c>
      <c r="H121" s="60" t="s">
        <v>168</v>
      </c>
      <c r="I121" s="65">
        <v>39198</v>
      </c>
      <c r="J121" s="60">
        <v>1820</v>
      </c>
      <c r="K121" s="60">
        <v>84121038.1171875</v>
      </c>
      <c r="L121" s="60">
        <v>46198.500586947062</v>
      </c>
    </row>
    <row r="122" spans="1:12">
      <c r="A122" s="60">
        <v>73281</v>
      </c>
      <c r="B122" s="60" t="s">
        <v>1389</v>
      </c>
      <c r="C122" s="60">
        <v>17570818</v>
      </c>
      <c r="D122" s="60">
        <v>6518</v>
      </c>
      <c r="E122" s="65" t="s">
        <v>218</v>
      </c>
      <c r="F122" s="65" t="str">
        <f t="shared" si="1"/>
        <v>Census Tract 106.01 Allen County</v>
      </c>
      <c r="G122" s="60" t="s">
        <v>155</v>
      </c>
      <c r="H122" s="60" t="s">
        <v>156</v>
      </c>
      <c r="I122" s="65">
        <v>68345</v>
      </c>
      <c r="J122" s="60">
        <v>1474</v>
      </c>
      <c r="K122" s="60">
        <v>30989574.453125</v>
      </c>
      <c r="L122" s="60">
        <v>24137.149009730914</v>
      </c>
    </row>
    <row r="123" spans="1:12">
      <c r="A123" s="60">
        <v>57418</v>
      </c>
      <c r="B123" s="60" t="s">
        <v>1390</v>
      </c>
      <c r="C123" s="60">
        <v>16410340</v>
      </c>
      <c r="D123" s="60">
        <v>6308</v>
      </c>
      <c r="E123" s="65" t="s">
        <v>219</v>
      </c>
      <c r="F123" s="65" t="str">
        <f t="shared" si="1"/>
        <v>Census Tract 106.02 Allen County</v>
      </c>
      <c r="G123" s="60" t="s">
        <v>155</v>
      </c>
      <c r="H123" s="60" t="s">
        <v>156</v>
      </c>
      <c r="I123" s="65">
        <v>57025</v>
      </c>
      <c r="J123" s="60">
        <v>1607</v>
      </c>
      <c r="K123" s="60">
        <v>28981891.11328125</v>
      </c>
      <c r="L123" s="60">
        <v>23675.628589518088</v>
      </c>
    </row>
    <row r="124" spans="1:12">
      <c r="A124" s="60">
        <v>57419</v>
      </c>
      <c r="B124" s="60" t="s">
        <v>1391</v>
      </c>
      <c r="C124" s="60">
        <v>7572282</v>
      </c>
      <c r="D124" s="60">
        <v>34903</v>
      </c>
      <c r="E124" s="65" t="s">
        <v>220</v>
      </c>
      <c r="F124" s="65" t="str">
        <f t="shared" si="1"/>
        <v>Census Tract 106.03 Allen County</v>
      </c>
      <c r="G124" s="60" t="s">
        <v>155</v>
      </c>
      <c r="H124" s="60" t="s">
        <v>156</v>
      </c>
      <c r="I124" s="65">
        <v>59250</v>
      </c>
      <c r="J124" s="60">
        <v>690</v>
      </c>
      <c r="K124" s="60">
        <v>13433671.2421875</v>
      </c>
      <c r="L124" s="60">
        <v>15396.579619916776</v>
      </c>
    </row>
    <row r="125" spans="1:12">
      <c r="A125" s="60">
        <v>73282</v>
      </c>
      <c r="B125" s="60" t="s">
        <v>1392</v>
      </c>
      <c r="C125" s="60">
        <v>5153222</v>
      </c>
      <c r="D125" s="60">
        <v>748</v>
      </c>
      <c r="E125" s="65" t="s">
        <v>221</v>
      </c>
      <c r="F125" s="65" t="str">
        <f t="shared" si="1"/>
        <v>Census Tract 106.04 Allen County</v>
      </c>
      <c r="G125" s="60" t="s">
        <v>155</v>
      </c>
      <c r="H125" s="60" t="s">
        <v>156</v>
      </c>
      <c r="I125" s="65">
        <v>31795</v>
      </c>
      <c r="J125" s="60">
        <v>1085</v>
      </c>
      <c r="K125" s="60">
        <v>9094708.21875</v>
      </c>
      <c r="L125" s="60">
        <v>13122.46766269119</v>
      </c>
    </row>
    <row r="126" spans="1:12">
      <c r="A126" s="60">
        <v>38906</v>
      </c>
      <c r="B126" s="60" t="s">
        <v>1393</v>
      </c>
      <c r="C126" s="60">
        <v>3949495</v>
      </c>
      <c r="D126" s="60">
        <v>0</v>
      </c>
      <c r="E126" s="65" t="s">
        <v>222</v>
      </c>
      <c r="F126" s="65" t="str">
        <f t="shared" si="1"/>
        <v>Census Tract 107 Bartholomew County</v>
      </c>
      <c r="G126" s="60" t="s">
        <v>155</v>
      </c>
      <c r="H126" s="60" t="s">
        <v>185</v>
      </c>
      <c r="I126" s="65">
        <v>45240</v>
      </c>
      <c r="J126" s="60">
        <v>1514</v>
      </c>
      <c r="K126" s="60">
        <v>6587280.078125</v>
      </c>
      <c r="L126" s="60">
        <v>12503.199360325709</v>
      </c>
    </row>
    <row r="127" spans="1:12">
      <c r="A127" s="60">
        <v>44084</v>
      </c>
      <c r="B127" s="60" t="s">
        <v>1394</v>
      </c>
      <c r="C127" s="60">
        <v>98491810</v>
      </c>
      <c r="D127" s="60">
        <v>283947</v>
      </c>
      <c r="E127" s="65" t="s">
        <v>222</v>
      </c>
      <c r="F127" s="65" t="str">
        <f t="shared" si="1"/>
        <v>Census Tract 107 Grant County</v>
      </c>
      <c r="G127" s="60" t="s">
        <v>155</v>
      </c>
      <c r="H127" s="60" t="s">
        <v>158</v>
      </c>
      <c r="I127" s="65">
        <v>58663</v>
      </c>
      <c r="J127" s="60">
        <v>1722</v>
      </c>
      <c r="K127" s="60">
        <v>170653998.2890625</v>
      </c>
      <c r="L127" s="60">
        <v>53554.349286094861</v>
      </c>
    </row>
    <row r="128" spans="1:12">
      <c r="A128" s="60">
        <v>44249</v>
      </c>
      <c r="B128" s="60" t="s">
        <v>1395</v>
      </c>
      <c r="C128" s="60">
        <v>64233005</v>
      </c>
      <c r="D128" s="60">
        <v>454602</v>
      </c>
      <c r="E128" s="65" t="s">
        <v>222</v>
      </c>
      <c r="F128" s="65" t="str">
        <f t="shared" si="1"/>
        <v>Census Tract 107 Madison County</v>
      </c>
      <c r="G128" s="60" t="s">
        <v>155</v>
      </c>
      <c r="H128" s="60" t="s">
        <v>166</v>
      </c>
      <c r="I128" s="65">
        <v>59040</v>
      </c>
      <c r="J128" s="60">
        <v>1403</v>
      </c>
      <c r="K128" s="60">
        <v>110954382.109375</v>
      </c>
      <c r="L128" s="60">
        <v>46481.080471770518</v>
      </c>
    </row>
    <row r="129" spans="1:12">
      <c r="A129" s="60">
        <v>57739</v>
      </c>
      <c r="B129" s="60" t="s">
        <v>1396</v>
      </c>
      <c r="C129" s="60">
        <v>3066853</v>
      </c>
      <c r="D129" s="60">
        <v>108937</v>
      </c>
      <c r="E129" s="65" t="s">
        <v>222</v>
      </c>
      <c r="F129" s="65" t="str">
        <f t="shared" si="1"/>
        <v>Census Tract 107 St. Joseph County</v>
      </c>
      <c r="G129" s="60" t="s">
        <v>155</v>
      </c>
      <c r="H129" s="60" t="s">
        <v>160</v>
      </c>
      <c r="I129" s="65">
        <v>47679</v>
      </c>
      <c r="J129" s="60">
        <v>1486</v>
      </c>
      <c r="K129" s="60">
        <v>5501118.9296875</v>
      </c>
      <c r="L129" s="60">
        <v>9779.2169083258195</v>
      </c>
    </row>
    <row r="130" spans="1:12">
      <c r="A130" s="60">
        <v>44585</v>
      </c>
      <c r="B130" s="60" t="s">
        <v>1397</v>
      </c>
      <c r="C130" s="60">
        <v>64587022</v>
      </c>
      <c r="D130" s="60">
        <v>146049</v>
      </c>
      <c r="E130" s="65" t="s">
        <v>222</v>
      </c>
      <c r="F130" s="65" t="str">
        <f t="shared" ref="F130:F193" si="2">E130&amp;" "&amp;H130</f>
        <v>Census Tract 107 Tippecanoe County</v>
      </c>
      <c r="G130" s="60" t="s">
        <v>155</v>
      </c>
      <c r="H130" s="60" t="s">
        <v>161</v>
      </c>
      <c r="I130" s="65">
        <v>85542</v>
      </c>
      <c r="J130" s="60">
        <v>1739</v>
      </c>
      <c r="K130" s="60">
        <v>111524387.3203125</v>
      </c>
      <c r="L130" s="60">
        <v>51268.309979769983</v>
      </c>
    </row>
    <row r="131" spans="1:12">
      <c r="A131" s="60">
        <v>39193</v>
      </c>
      <c r="B131" s="60" t="s">
        <v>1398</v>
      </c>
      <c r="C131" s="60">
        <v>107380013</v>
      </c>
      <c r="D131" s="60">
        <v>873864</v>
      </c>
      <c r="E131" s="65" t="s">
        <v>222</v>
      </c>
      <c r="F131" s="65" t="str">
        <f t="shared" si="2"/>
        <v>Census Tract 107 Vanderburgh County</v>
      </c>
      <c r="G131" s="60" t="s">
        <v>155</v>
      </c>
      <c r="H131" s="60" t="s">
        <v>162</v>
      </c>
      <c r="I131" s="65">
        <v>86450</v>
      </c>
      <c r="J131" s="60">
        <v>3345</v>
      </c>
      <c r="K131" s="60">
        <v>175201996.140625</v>
      </c>
      <c r="L131" s="60">
        <v>53690.841099027828</v>
      </c>
    </row>
    <row r="132" spans="1:12">
      <c r="A132" s="60">
        <v>44651</v>
      </c>
      <c r="B132" s="60" t="s">
        <v>1399</v>
      </c>
      <c r="C132" s="60">
        <v>265330277</v>
      </c>
      <c r="D132" s="60">
        <v>2059923</v>
      </c>
      <c r="E132" s="65" t="s">
        <v>222</v>
      </c>
      <c r="F132" s="65" t="str">
        <f t="shared" si="2"/>
        <v>Census Tract 107 Wayne County</v>
      </c>
      <c r="G132" s="60" t="s">
        <v>155</v>
      </c>
      <c r="H132" s="60" t="s">
        <v>168</v>
      </c>
      <c r="I132" s="65">
        <v>70274</v>
      </c>
      <c r="J132" s="60">
        <v>1579</v>
      </c>
      <c r="K132" s="60">
        <v>453063006.31640625</v>
      </c>
      <c r="L132" s="60">
        <v>133905.24076282943</v>
      </c>
    </row>
    <row r="133" spans="1:12">
      <c r="A133" s="60">
        <v>44624</v>
      </c>
      <c r="B133" s="60" t="s">
        <v>1400</v>
      </c>
      <c r="C133" s="60">
        <v>54653377</v>
      </c>
      <c r="D133" s="60">
        <v>548646</v>
      </c>
      <c r="E133" s="65" t="s">
        <v>223</v>
      </c>
      <c r="F133" s="65" t="str">
        <f t="shared" si="2"/>
        <v>Census Tract 107.01 Vigo County</v>
      </c>
      <c r="G133" s="60" t="s">
        <v>155</v>
      </c>
      <c r="H133" s="60" t="s">
        <v>167</v>
      </c>
      <c r="I133" s="65">
        <v>57029</v>
      </c>
      <c r="J133" s="60">
        <v>2947</v>
      </c>
      <c r="K133" s="60">
        <v>92587379.97265625</v>
      </c>
      <c r="L133" s="60">
        <v>40187.787292022062</v>
      </c>
    </row>
    <row r="134" spans="1:12">
      <c r="A134" s="60">
        <v>73048</v>
      </c>
      <c r="B134" s="60" t="s">
        <v>1401</v>
      </c>
      <c r="C134" s="60">
        <v>166803725</v>
      </c>
      <c r="D134" s="60">
        <v>2891940</v>
      </c>
      <c r="E134" s="65" t="s">
        <v>224</v>
      </c>
      <c r="F134" s="65" t="str">
        <f t="shared" si="2"/>
        <v>Census Tract 107.02 Vigo County</v>
      </c>
      <c r="G134" s="60" t="s">
        <v>155</v>
      </c>
      <c r="H134" s="60" t="s">
        <v>167</v>
      </c>
      <c r="I134" s="65">
        <v>62950</v>
      </c>
      <c r="J134" s="60">
        <v>2405</v>
      </c>
      <c r="K134" s="60">
        <v>284064969.86328125</v>
      </c>
      <c r="L134" s="60">
        <v>87732.918664056939</v>
      </c>
    </row>
    <row r="135" spans="1:12">
      <c r="A135" s="60">
        <v>57420</v>
      </c>
      <c r="B135" s="60" t="s">
        <v>1402</v>
      </c>
      <c r="C135" s="60">
        <v>4614883</v>
      </c>
      <c r="D135" s="60">
        <v>0</v>
      </c>
      <c r="E135" s="65" t="s">
        <v>225</v>
      </c>
      <c r="F135" s="65" t="str">
        <f t="shared" si="2"/>
        <v>Census Tract 107.05 Allen County</v>
      </c>
      <c r="G135" s="60" t="s">
        <v>155</v>
      </c>
      <c r="H135" s="60" t="s">
        <v>156</v>
      </c>
      <c r="I135" s="65">
        <v>59958</v>
      </c>
      <c r="J135" s="60">
        <v>2192</v>
      </c>
      <c r="K135" s="60">
        <v>8147456.796875</v>
      </c>
      <c r="L135" s="60">
        <v>12314.796705183608</v>
      </c>
    </row>
    <row r="136" spans="1:12">
      <c r="A136" s="60">
        <v>57421</v>
      </c>
      <c r="B136" s="60" t="s">
        <v>1403</v>
      </c>
      <c r="C136" s="60">
        <v>7198758</v>
      </c>
      <c r="D136" s="60">
        <v>0</v>
      </c>
      <c r="E136" s="65" t="s">
        <v>226</v>
      </c>
      <c r="F136" s="65" t="str">
        <f t="shared" si="2"/>
        <v>Census Tract 107.06 Allen County</v>
      </c>
      <c r="G136" s="60" t="s">
        <v>155</v>
      </c>
      <c r="H136" s="60" t="s">
        <v>156</v>
      </c>
      <c r="I136" s="65">
        <v>64317</v>
      </c>
      <c r="J136" s="60">
        <v>1855</v>
      </c>
      <c r="K136" s="60">
        <v>12707205.68359375</v>
      </c>
      <c r="L136" s="60">
        <v>14401.248305041279</v>
      </c>
    </row>
    <row r="137" spans="1:12">
      <c r="A137" s="60">
        <v>57422</v>
      </c>
      <c r="B137" s="60" t="s">
        <v>1404</v>
      </c>
      <c r="C137" s="60">
        <v>9155693</v>
      </c>
      <c r="D137" s="60">
        <v>0</v>
      </c>
      <c r="E137" s="65" t="s">
        <v>227</v>
      </c>
      <c r="F137" s="65" t="str">
        <f t="shared" si="2"/>
        <v>Census Tract 107.07 Allen County</v>
      </c>
      <c r="G137" s="60" t="s">
        <v>155</v>
      </c>
      <c r="H137" s="60" t="s">
        <v>156</v>
      </c>
      <c r="I137" s="65">
        <v>63144</v>
      </c>
      <c r="J137" s="60">
        <v>2461</v>
      </c>
      <c r="K137" s="60">
        <v>16172471.859375</v>
      </c>
      <c r="L137" s="60">
        <v>18354.619856015343</v>
      </c>
    </row>
    <row r="138" spans="1:12">
      <c r="A138" s="60">
        <v>38907</v>
      </c>
      <c r="B138" s="60" t="s">
        <v>1405</v>
      </c>
      <c r="C138" s="60">
        <v>9975485</v>
      </c>
      <c r="D138" s="60">
        <v>20367</v>
      </c>
      <c r="E138" s="65" t="s">
        <v>228</v>
      </c>
      <c r="F138" s="65" t="str">
        <f t="shared" si="2"/>
        <v>Census Tract 108 Bartholomew County</v>
      </c>
      <c r="G138" s="60" t="s">
        <v>155</v>
      </c>
      <c r="H138" s="60" t="s">
        <v>185</v>
      </c>
      <c r="I138" s="65">
        <v>43620</v>
      </c>
      <c r="J138" s="60">
        <v>1681</v>
      </c>
      <c r="K138" s="60">
        <v>16661668.83984375</v>
      </c>
      <c r="L138" s="60">
        <v>19725.426081098351</v>
      </c>
    </row>
    <row r="139" spans="1:12">
      <c r="A139" s="60">
        <v>44085</v>
      </c>
      <c r="B139" s="60" t="s">
        <v>1406</v>
      </c>
      <c r="C139" s="60">
        <v>237441782</v>
      </c>
      <c r="D139" s="60">
        <v>306304</v>
      </c>
      <c r="E139" s="65" t="s">
        <v>228</v>
      </c>
      <c r="F139" s="65" t="str">
        <f t="shared" si="2"/>
        <v>Census Tract 108 Grant County</v>
      </c>
      <c r="G139" s="60" t="s">
        <v>155</v>
      </c>
      <c r="H139" s="60" t="s">
        <v>158</v>
      </c>
      <c r="I139" s="65">
        <v>62614</v>
      </c>
      <c r="J139" s="60">
        <v>1779</v>
      </c>
      <c r="K139" s="60">
        <v>412530228.67578125</v>
      </c>
      <c r="L139" s="60">
        <v>89958.455173778144</v>
      </c>
    </row>
    <row r="140" spans="1:12">
      <c r="A140" s="60">
        <v>44250</v>
      </c>
      <c r="B140" s="60" t="s">
        <v>1407</v>
      </c>
      <c r="C140" s="60">
        <v>87865847</v>
      </c>
      <c r="D140" s="60">
        <v>0</v>
      </c>
      <c r="E140" s="65" t="s">
        <v>228</v>
      </c>
      <c r="F140" s="65" t="str">
        <f t="shared" si="2"/>
        <v>Census Tract 108 Madison County</v>
      </c>
      <c r="G140" s="60" t="s">
        <v>155</v>
      </c>
      <c r="H140" s="60" t="s">
        <v>166</v>
      </c>
      <c r="I140" s="65">
        <v>59034</v>
      </c>
      <c r="J140" s="60">
        <v>1280</v>
      </c>
      <c r="K140" s="60">
        <v>150683038.66015625</v>
      </c>
      <c r="L140" s="60">
        <v>50073.228087574767</v>
      </c>
    </row>
    <row r="141" spans="1:12">
      <c r="A141" s="60">
        <v>57740</v>
      </c>
      <c r="B141" s="60" t="s">
        <v>1408</v>
      </c>
      <c r="C141" s="60">
        <v>139409073</v>
      </c>
      <c r="D141" s="60">
        <v>257004</v>
      </c>
      <c r="E141" s="65" t="s">
        <v>228</v>
      </c>
      <c r="F141" s="65" t="str">
        <f t="shared" si="2"/>
        <v>Census Tract 108 St. Joseph County</v>
      </c>
      <c r="G141" s="60" t="s">
        <v>155</v>
      </c>
      <c r="H141" s="60" t="s">
        <v>160</v>
      </c>
      <c r="I141" s="65">
        <v>66328</v>
      </c>
      <c r="J141" s="60">
        <v>1724</v>
      </c>
      <c r="K141" s="60">
        <v>250640181.97265625</v>
      </c>
      <c r="L141" s="60">
        <v>70763.009942398407</v>
      </c>
    </row>
    <row r="142" spans="1:12">
      <c r="A142" s="60">
        <v>44586</v>
      </c>
      <c r="B142" s="60" t="s">
        <v>1409</v>
      </c>
      <c r="C142" s="60">
        <v>29627811</v>
      </c>
      <c r="D142" s="60">
        <v>1138285</v>
      </c>
      <c r="E142" s="65" t="s">
        <v>228</v>
      </c>
      <c r="F142" s="65" t="str">
        <f t="shared" si="2"/>
        <v>Census Tract 108 Tippecanoe County</v>
      </c>
      <c r="G142" s="60" t="s">
        <v>155</v>
      </c>
      <c r="H142" s="60" t="s">
        <v>161</v>
      </c>
      <c r="I142" s="65">
        <v>72174</v>
      </c>
      <c r="J142" s="60">
        <v>2134</v>
      </c>
      <c r="K142" s="60">
        <v>53178522.75390625</v>
      </c>
      <c r="L142" s="60">
        <v>45076.589242575166</v>
      </c>
    </row>
    <row r="143" spans="1:12">
      <c r="A143" s="60">
        <v>44652</v>
      </c>
      <c r="B143" s="60" t="s">
        <v>1410</v>
      </c>
      <c r="C143" s="60">
        <v>14657162</v>
      </c>
      <c r="D143" s="60">
        <v>22279</v>
      </c>
      <c r="E143" s="65" t="s">
        <v>228</v>
      </c>
      <c r="F143" s="65" t="str">
        <f t="shared" si="2"/>
        <v>Census Tract 108 Wayne County</v>
      </c>
      <c r="G143" s="60" t="s">
        <v>155</v>
      </c>
      <c r="H143" s="60" t="s">
        <v>168</v>
      </c>
      <c r="I143" s="65">
        <v>46414</v>
      </c>
      <c r="J143" s="60">
        <v>1149</v>
      </c>
      <c r="K143" s="60">
        <v>24907906.26171875</v>
      </c>
      <c r="L143" s="60">
        <v>23704.831729192996</v>
      </c>
    </row>
    <row r="144" spans="1:12">
      <c r="A144" s="60">
        <v>73283</v>
      </c>
      <c r="B144" s="60" t="s">
        <v>1411</v>
      </c>
      <c r="C144" s="60">
        <v>5233911</v>
      </c>
      <c r="D144" s="60">
        <v>0</v>
      </c>
      <c r="E144" s="65" t="s">
        <v>229</v>
      </c>
      <c r="F144" s="65" t="str">
        <f t="shared" si="2"/>
        <v>Census Tract 108.03 Allen County</v>
      </c>
      <c r="G144" s="60" t="s">
        <v>155</v>
      </c>
      <c r="H144" s="60" t="s">
        <v>156</v>
      </c>
      <c r="I144" s="65">
        <v>64093</v>
      </c>
      <c r="J144" s="60">
        <v>2040</v>
      </c>
      <c r="K144" s="60">
        <v>9233081.1953125</v>
      </c>
      <c r="L144" s="60">
        <v>12923.887222043646</v>
      </c>
    </row>
    <row r="145" spans="1:12">
      <c r="A145" s="60">
        <v>73284</v>
      </c>
      <c r="B145" s="60" t="s">
        <v>1412</v>
      </c>
      <c r="C145" s="60">
        <v>2937583</v>
      </c>
      <c r="D145" s="60">
        <v>0</v>
      </c>
      <c r="E145" s="65" t="s">
        <v>230</v>
      </c>
      <c r="F145" s="65" t="str">
        <f t="shared" si="2"/>
        <v>Census Tract 108.04 Allen County</v>
      </c>
      <c r="G145" s="60" t="s">
        <v>155</v>
      </c>
      <c r="H145" s="60" t="s">
        <v>156</v>
      </c>
      <c r="I145" s="65">
        <v>55814</v>
      </c>
      <c r="J145" s="60">
        <v>1746</v>
      </c>
      <c r="K145" s="60">
        <v>5181681.9296875</v>
      </c>
      <c r="L145" s="60">
        <v>9638.6061479384625</v>
      </c>
    </row>
    <row r="146" spans="1:12">
      <c r="A146" s="60">
        <v>57423</v>
      </c>
      <c r="B146" s="60" t="s">
        <v>1413</v>
      </c>
      <c r="C146" s="60">
        <v>4775361</v>
      </c>
      <c r="D146" s="60">
        <v>0</v>
      </c>
      <c r="E146" s="65" t="s">
        <v>231</v>
      </c>
      <c r="F146" s="65" t="str">
        <f t="shared" si="2"/>
        <v>Census Tract 108.07 Allen County</v>
      </c>
      <c r="G146" s="60" t="s">
        <v>155</v>
      </c>
      <c r="H146" s="60" t="s">
        <v>156</v>
      </c>
      <c r="I146" s="65">
        <v>54647</v>
      </c>
      <c r="J146" s="60">
        <v>1833</v>
      </c>
      <c r="K146" s="60">
        <v>8430500.65625</v>
      </c>
      <c r="L146" s="60">
        <v>13170.801278089508</v>
      </c>
    </row>
    <row r="147" spans="1:12">
      <c r="A147" s="60">
        <v>73285</v>
      </c>
      <c r="B147" s="60" t="s">
        <v>1414</v>
      </c>
      <c r="C147" s="60">
        <v>5834498</v>
      </c>
      <c r="D147" s="60">
        <v>0</v>
      </c>
      <c r="E147" s="65" t="s">
        <v>232</v>
      </c>
      <c r="F147" s="65" t="str">
        <f t="shared" si="2"/>
        <v>Census Tract 108.08 Allen County</v>
      </c>
      <c r="G147" s="60" t="s">
        <v>155</v>
      </c>
      <c r="H147" s="60" t="s">
        <v>156</v>
      </c>
      <c r="I147" s="65">
        <v>81833</v>
      </c>
      <c r="J147" s="60">
        <v>1934</v>
      </c>
      <c r="K147" s="60">
        <v>10293019.2421875</v>
      </c>
      <c r="L147" s="60">
        <v>13946.419388130531</v>
      </c>
    </row>
    <row r="148" spans="1:12">
      <c r="A148" s="60">
        <v>43947</v>
      </c>
      <c r="B148" s="60" t="s">
        <v>1415</v>
      </c>
      <c r="C148" s="60">
        <v>7002374</v>
      </c>
      <c r="D148" s="60">
        <v>0</v>
      </c>
      <c r="E148" s="65" t="s">
        <v>233</v>
      </c>
      <c r="F148" s="65" t="str">
        <f t="shared" si="2"/>
        <v>Census Tract 108.09 Allen County</v>
      </c>
      <c r="G148" s="60" t="s">
        <v>155</v>
      </c>
      <c r="H148" s="60" t="s">
        <v>156</v>
      </c>
      <c r="I148" s="65">
        <v>57419</v>
      </c>
      <c r="J148" s="60">
        <v>2124</v>
      </c>
      <c r="K148" s="60">
        <v>12347384.0625</v>
      </c>
      <c r="L148" s="60">
        <v>18550.612653149139</v>
      </c>
    </row>
    <row r="149" spans="1:12">
      <c r="A149" s="60">
        <v>43948</v>
      </c>
      <c r="B149" s="60" t="s">
        <v>1416</v>
      </c>
      <c r="C149" s="60">
        <v>7423915</v>
      </c>
      <c r="D149" s="60">
        <v>0</v>
      </c>
      <c r="E149" s="65" t="s">
        <v>234</v>
      </c>
      <c r="F149" s="65" t="str">
        <f t="shared" si="2"/>
        <v>Census Tract 108.11 Allen County</v>
      </c>
      <c r="G149" s="60" t="s">
        <v>155</v>
      </c>
      <c r="H149" s="60" t="s">
        <v>156</v>
      </c>
      <c r="I149" s="65">
        <v>49073</v>
      </c>
      <c r="J149" s="60">
        <v>2249</v>
      </c>
      <c r="K149" s="60">
        <v>13081450.91796875</v>
      </c>
      <c r="L149" s="60">
        <v>18554.425045234617</v>
      </c>
    </row>
    <row r="150" spans="1:12">
      <c r="A150" s="60">
        <v>43949</v>
      </c>
      <c r="B150" s="60" t="s">
        <v>1417</v>
      </c>
      <c r="C150" s="60">
        <v>9418077</v>
      </c>
      <c r="D150" s="60">
        <v>542</v>
      </c>
      <c r="E150" s="65" t="s">
        <v>235</v>
      </c>
      <c r="F150" s="65" t="str">
        <f t="shared" si="2"/>
        <v>Census Tract 108.12 Allen County</v>
      </c>
      <c r="G150" s="60" t="s">
        <v>155</v>
      </c>
      <c r="H150" s="60" t="s">
        <v>156</v>
      </c>
      <c r="I150" s="65">
        <v>68476</v>
      </c>
      <c r="J150" s="60">
        <v>1902</v>
      </c>
      <c r="K150" s="60">
        <v>16599031.6484375</v>
      </c>
      <c r="L150" s="60">
        <v>17545.60378650971</v>
      </c>
    </row>
    <row r="151" spans="1:12">
      <c r="A151" s="60">
        <v>57424</v>
      </c>
      <c r="B151" s="60" t="s">
        <v>1418</v>
      </c>
      <c r="C151" s="60">
        <v>9932606</v>
      </c>
      <c r="D151" s="60">
        <v>6804</v>
      </c>
      <c r="E151" s="65" t="s">
        <v>236</v>
      </c>
      <c r="F151" s="65" t="str">
        <f t="shared" si="2"/>
        <v>Census Tract 108.13 Allen County</v>
      </c>
      <c r="G151" s="60" t="s">
        <v>155</v>
      </c>
      <c r="H151" s="60" t="s">
        <v>156</v>
      </c>
      <c r="I151" s="65">
        <v>59663</v>
      </c>
      <c r="J151" s="60">
        <v>1653</v>
      </c>
      <c r="K151" s="60">
        <v>17554131.40625</v>
      </c>
      <c r="L151" s="60">
        <v>23454.721012627131</v>
      </c>
    </row>
    <row r="152" spans="1:12">
      <c r="A152" s="60">
        <v>57425</v>
      </c>
      <c r="B152" s="60" t="s">
        <v>1419</v>
      </c>
      <c r="C152" s="60">
        <v>16370104</v>
      </c>
      <c r="D152" s="60">
        <v>6481</v>
      </c>
      <c r="E152" s="65" t="s">
        <v>237</v>
      </c>
      <c r="F152" s="65" t="str">
        <f t="shared" si="2"/>
        <v>Census Tract 108.15 Allen County</v>
      </c>
      <c r="G152" s="60" t="s">
        <v>155</v>
      </c>
      <c r="H152" s="60" t="s">
        <v>156</v>
      </c>
      <c r="I152" s="65">
        <v>81591</v>
      </c>
      <c r="J152" s="60">
        <v>1946</v>
      </c>
      <c r="K152" s="60">
        <v>28921729.93359375</v>
      </c>
      <c r="L152" s="60">
        <v>28310.308094208023</v>
      </c>
    </row>
    <row r="153" spans="1:12">
      <c r="A153" s="60">
        <v>57426</v>
      </c>
      <c r="B153" s="60" t="s">
        <v>1420</v>
      </c>
      <c r="C153" s="60">
        <v>6713731</v>
      </c>
      <c r="D153" s="60">
        <v>0</v>
      </c>
      <c r="E153" s="65" t="s">
        <v>238</v>
      </c>
      <c r="F153" s="65" t="str">
        <f t="shared" si="2"/>
        <v>Census Tract 108.16 Allen County</v>
      </c>
      <c r="G153" s="60" t="s">
        <v>155</v>
      </c>
      <c r="H153" s="60" t="s">
        <v>156</v>
      </c>
      <c r="I153" s="65">
        <v>81780</v>
      </c>
      <c r="J153" s="60">
        <v>1868</v>
      </c>
      <c r="K153" s="60">
        <v>11849766.1796875</v>
      </c>
      <c r="L153" s="60">
        <v>14656.423888373014</v>
      </c>
    </row>
    <row r="154" spans="1:12">
      <c r="A154" s="60">
        <v>43950</v>
      </c>
      <c r="B154" s="60" t="s">
        <v>1421</v>
      </c>
      <c r="C154" s="60">
        <v>2911265</v>
      </c>
      <c r="D154" s="60">
        <v>43722</v>
      </c>
      <c r="E154" s="65" t="s">
        <v>239</v>
      </c>
      <c r="F154" s="65" t="str">
        <f t="shared" si="2"/>
        <v>Census Tract 108.17 Allen County</v>
      </c>
      <c r="G154" s="60" t="s">
        <v>155</v>
      </c>
      <c r="H154" s="60" t="s">
        <v>156</v>
      </c>
      <c r="I154" s="65">
        <v>69583</v>
      </c>
      <c r="J154" s="60">
        <v>1589</v>
      </c>
      <c r="K154" s="60">
        <v>5209257.65625</v>
      </c>
      <c r="L154" s="60">
        <v>9662.6860121981754</v>
      </c>
    </row>
    <row r="155" spans="1:12">
      <c r="A155" s="60">
        <v>73286</v>
      </c>
      <c r="B155" s="60" t="s">
        <v>1422</v>
      </c>
      <c r="C155" s="60">
        <v>3031733</v>
      </c>
      <c r="D155" s="60">
        <v>0</v>
      </c>
      <c r="E155" s="65" t="s">
        <v>240</v>
      </c>
      <c r="F155" s="65" t="str">
        <f t="shared" si="2"/>
        <v>Census Tract 108.19 Allen County</v>
      </c>
      <c r="G155" s="60" t="s">
        <v>155</v>
      </c>
      <c r="H155" s="60" t="s">
        <v>156</v>
      </c>
      <c r="I155" s="65">
        <v>40263</v>
      </c>
      <c r="J155" s="60">
        <v>2323</v>
      </c>
      <c r="K155" s="60">
        <v>5348949.6015625</v>
      </c>
      <c r="L155" s="60">
        <v>10561.788523955216</v>
      </c>
    </row>
    <row r="156" spans="1:12">
      <c r="A156" s="60">
        <v>43951</v>
      </c>
      <c r="B156" s="60" t="s">
        <v>1423</v>
      </c>
      <c r="C156" s="60">
        <v>3588837</v>
      </c>
      <c r="D156" s="60">
        <v>0</v>
      </c>
      <c r="E156" s="65" t="s">
        <v>241</v>
      </c>
      <c r="F156" s="65" t="str">
        <f t="shared" si="2"/>
        <v>Census Tract 108.21 Allen County</v>
      </c>
      <c r="G156" s="60" t="s">
        <v>155</v>
      </c>
      <c r="H156" s="60" t="s">
        <v>156</v>
      </c>
      <c r="I156" s="65">
        <v>37031</v>
      </c>
      <c r="J156" s="60">
        <v>2002</v>
      </c>
      <c r="K156" s="60">
        <v>6327270.125</v>
      </c>
      <c r="L156" s="60">
        <v>12275.055948353302</v>
      </c>
    </row>
    <row r="157" spans="1:12">
      <c r="A157" s="60">
        <v>73287</v>
      </c>
      <c r="B157" s="60" t="s">
        <v>1424</v>
      </c>
      <c r="C157" s="60">
        <v>164567728</v>
      </c>
      <c r="D157" s="60">
        <v>1626770</v>
      </c>
      <c r="E157" s="65" t="s">
        <v>242</v>
      </c>
      <c r="F157" s="65" t="str">
        <f t="shared" si="2"/>
        <v>Census Tract 109 Allen County</v>
      </c>
      <c r="G157" s="60" t="s">
        <v>155</v>
      </c>
      <c r="H157" s="60" t="s">
        <v>156</v>
      </c>
      <c r="I157" s="65">
        <v>71250</v>
      </c>
      <c r="J157" s="60">
        <v>2114</v>
      </c>
      <c r="K157" s="60">
        <v>290940970.08203125</v>
      </c>
      <c r="L157" s="60">
        <v>136903.74283771709</v>
      </c>
    </row>
    <row r="158" spans="1:12">
      <c r="A158" s="60">
        <v>38908</v>
      </c>
      <c r="B158" s="60" t="s">
        <v>1425</v>
      </c>
      <c r="C158" s="60">
        <v>20400863</v>
      </c>
      <c r="D158" s="60">
        <v>711426</v>
      </c>
      <c r="E158" s="65" t="s">
        <v>242</v>
      </c>
      <c r="F158" s="65" t="str">
        <f t="shared" si="2"/>
        <v>Census Tract 109 Bartholomew County</v>
      </c>
      <c r="G158" s="60" t="s">
        <v>155</v>
      </c>
      <c r="H158" s="60" t="s">
        <v>185</v>
      </c>
      <c r="I158" s="65">
        <v>113500</v>
      </c>
      <c r="J158" s="60">
        <v>2724</v>
      </c>
      <c r="K158" s="60">
        <v>35064103.234375</v>
      </c>
      <c r="L158" s="60">
        <v>34106.698486368092</v>
      </c>
    </row>
    <row r="159" spans="1:12">
      <c r="A159" s="60">
        <v>57508</v>
      </c>
      <c r="B159" s="60" t="s">
        <v>1426</v>
      </c>
      <c r="C159" s="60">
        <v>991494</v>
      </c>
      <c r="D159" s="60">
        <v>0</v>
      </c>
      <c r="E159" s="65" t="s">
        <v>242</v>
      </c>
      <c r="F159" s="65" t="str">
        <f t="shared" si="2"/>
        <v>Census Tract 109 Lake County</v>
      </c>
      <c r="G159" s="60" t="s">
        <v>155</v>
      </c>
      <c r="H159" s="60" t="s">
        <v>186</v>
      </c>
      <c r="I159" s="65">
        <v>24688</v>
      </c>
      <c r="J159" s="60">
        <v>402</v>
      </c>
      <c r="K159" s="60">
        <v>1774068.8828125</v>
      </c>
      <c r="L159" s="60">
        <v>5856.3726391618693</v>
      </c>
    </row>
    <row r="160" spans="1:12">
      <c r="A160" s="60">
        <v>44251</v>
      </c>
      <c r="B160" s="60" t="s">
        <v>1427</v>
      </c>
      <c r="C160" s="60">
        <v>6305168</v>
      </c>
      <c r="D160" s="60">
        <v>0</v>
      </c>
      <c r="E160" s="65" t="s">
        <v>242</v>
      </c>
      <c r="F160" s="65" t="str">
        <f t="shared" si="2"/>
        <v>Census Tract 109 Madison County</v>
      </c>
      <c r="G160" s="60" t="s">
        <v>155</v>
      </c>
      <c r="H160" s="60" t="s">
        <v>166</v>
      </c>
      <c r="I160" s="65">
        <v>52125</v>
      </c>
      <c r="J160" s="60">
        <v>896</v>
      </c>
      <c r="K160" s="60">
        <v>10827108.5703125</v>
      </c>
      <c r="L160" s="60">
        <v>18124.009681340729</v>
      </c>
    </row>
    <row r="161" spans="1:12">
      <c r="A161" s="60">
        <v>57741</v>
      </c>
      <c r="B161" s="60" t="s">
        <v>1428</v>
      </c>
      <c r="C161" s="60">
        <v>76793990</v>
      </c>
      <c r="D161" s="60">
        <v>2095560</v>
      </c>
      <c r="E161" s="65" t="s">
        <v>242</v>
      </c>
      <c r="F161" s="65" t="str">
        <f t="shared" si="2"/>
        <v>Census Tract 109 St. Joseph County</v>
      </c>
      <c r="G161" s="60" t="s">
        <v>155</v>
      </c>
      <c r="H161" s="60" t="s">
        <v>160</v>
      </c>
      <c r="I161" s="65">
        <v>65162</v>
      </c>
      <c r="J161" s="60">
        <v>3158</v>
      </c>
      <c r="K161" s="60">
        <v>141621633.0078125</v>
      </c>
      <c r="L161" s="60">
        <v>60417.500182386837</v>
      </c>
    </row>
    <row r="162" spans="1:12">
      <c r="A162" s="60">
        <v>44587</v>
      </c>
      <c r="B162" s="60" t="s">
        <v>1429</v>
      </c>
      <c r="C162" s="60">
        <v>93211533</v>
      </c>
      <c r="D162" s="60">
        <v>638072</v>
      </c>
      <c r="E162" s="65" t="s">
        <v>243</v>
      </c>
      <c r="F162" s="65" t="str">
        <f t="shared" si="2"/>
        <v>Census Tract 109.01 Tippecanoe County</v>
      </c>
      <c r="G162" s="60" t="s">
        <v>155</v>
      </c>
      <c r="H162" s="60" t="s">
        <v>161</v>
      </c>
      <c r="I162" s="65">
        <v>76639</v>
      </c>
      <c r="J162" s="60">
        <v>2992</v>
      </c>
      <c r="K162" s="60">
        <v>162154051.0703125</v>
      </c>
      <c r="L162" s="60">
        <v>51024.133781088975</v>
      </c>
    </row>
    <row r="163" spans="1:12">
      <c r="A163" s="60">
        <v>44588</v>
      </c>
      <c r="B163" s="60" t="s">
        <v>1430</v>
      </c>
      <c r="C163" s="60">
        <v>93982621</v>
      </c>
      <c r="D163" s="60">
        <v>118831</v>
      </c>
      <c r="E163" s="65" t="s">
        <v>244</v>
      </c>
      <c r="F163" s="65" t="str">
        <f t="shared" si="2"/>
        <v>Census Tract 109.02 Tippecanoe County</v>
      </c>
      <c r="G163" s="60" t="s">
        <v>155</v>
      </c>
      <c r="H163" s="60" t="s">
        <v>161</v>
      </c>
      <c r="I163" s="65">
        <v>85313</v>
      </c>
      <c r="J163" s="60">
        <v>1622</v>
      </c>
      <c r="K163" s="60">
        <v>162174310.453125</v>
      </c>
      <c r="L163" s="60">
        <v>51002.090007825631</v>
      </c>
    </row>
    <row r="164" spans="1:12">
      <c r="A164" s="60">
        <v>43921</v>
      </c>
      <c r="B164" s="60" t="s">
        <v>1431</v>
      </c>
      <c r="C164" s="60">
        <v>872203</v>
      </c>
      <c r="D164" s="60">
        <v>11113</v>
      </c>
      <c r="E164" s="65" t="s">
        <v>245</v>
      </c>
      <c r="F164" s="65" t="str">
        <f t="shared" si="2"/>
        <v>Census Tract 11 Allen County</v>
      </c>
      <c r="G164" s="60" t="s">
        <v>155</v>
      </c>
      <c r="H164" s="60" t="s">
        <v>156</v>
      </c>
      <c r="I164" s="65">
        <v>39410</v>
      </c>
      <c r="J164" s="60">
        <v>920</v>
      </c>
      <c r="K164" s="60">
        <v>1555773.82421875</v>
      </c>
      <c r="L164" s="60">
        <v>6398.690735527075</v>
      </c>
    </row>
    <row r="165" spans="1:12">
      <c r="A165" s="60">
        <v>44032</v>
      </c>
      <c r="B165" s="60" t="s">
        <v>1432</v>
      </c>
      <c r="C165" s="60">
        <v>2944954</v>
      </c>
      <c r="D165" s="60">
        <v>29697</v>
      </c>
      <c r="E165" s="65" t="s">
        <v>245</v>
      </c>
      <c r="F165" s="65" t="str">
        <f t="shared" si="2"/>
        <v>Census Tract 11 Delaware County</v>
      </c>
      <c r="G165" s="60" t="s">
        <v>155</v>
      </c>
      <c r="H165" s="60" t="s">
        <v>164</v>
      </c>
      <c r="I165" s="65">
        <v>39722</v>
      </c>
      <c r="J165" s="60">
        <v>1380</v>
      </c>
      <c r="K165" s="60">
        <v>5106500.2734375</v>
      </c>
      <c r="L165" s="60">
        <v>11169.352308724254</v>
      </c>
    </row>
    <row r="166" spans="1:12">
      <c r="A166" s="60">
        <v>57449</v>
      </c>
      <c r="B166" s="60" t="s">
        <v>1433</v>
      </c>
      <c r="C166" s="60">
        <v>131314345</v>
      </c>
      <c r="D166" s="60">
        <v>362</v>
      </c>
      <c r="E166" s="65" t="s">
        <v>245</v>
      </c>
      <c r="F166" s="65" t="str">
        <f t="shared" si="2"/>
        <v>Census Tract 11 Elkhart County</v>
      </c>
      <c r="G166" s="60" t="s">
        <v>155</v>
      </c>
      <c r="H166" s="60" t="s">
        <v>157</v>
      </c>
      <c r="I166" s="65">
        <v>68310</v>
      </c>
      <c r="J166" s="60">
        <v>1441</v>
      </c>
      <c r="K166" s="60">
        <v>234155661.71484375</v>
      </c>
      <c r="L166" s="60">
        <v>82791.641900764953</v>
      </c>
    </row>
    <row r="167" spans="1:12">
      <c r="A167" s="60">
        <v>44178</v>
      </c>
      <c r="B167" s="60" t="s">
        <v>1434</v>
      </c>
      <c r="C167" s="60">
        <v>5682488</v>
      </c>
      <c r="D167" s="60">
        <v>0</v>
      </c>
      <c r="E167" s="65" t="s">
        <v>245</v>
      </c>
      <c r="F167" s="65" t="str">
        <f t="shared" si="2"/>
        <v>Census Tract 11 Howard County</v>
      </c>
      <c r="G167" s="60" t="s">
        <v>155</v>
      </c>
      <c r="H167" s="60" t="s">
        <v>165</v>
      </c>
      <c r="I167" s="65">
        <v>45731</v>
      </c>
      <c r="J167" s="60">
        <v>2553</v>
      </c>
      <c r="K167" s="60">
        <v>9823154.44140625</v>
      </c>
      <c r="L167" s="60">
        <v>14723.940415459239</v>
      </c>
    </row>
    <row r="168" spans="1:12">
      <c r="A168" s="60">
        <v>44233</v>
      </c>
      <c r="B168" s="60" t="s">
        <v>1435</v>
      </c>
      <c r="C168" s="60">
        <v>2147451</v>
      </c>
      <c r="D168" s="60">
        <v>0</v>
      </c>
      <c r="E168" s="65" t="s">
        <v>245</v>
      </c>
      <c r="F168" s="65" t="str">
        <f t="shared" si="2"/>
        <v>Census Tract 11 Madison County</v>
      </c>
      <c r="G168" s="60" t="s">
        <v>155</v>
      </c>
      <c r="H168" s="60" t="s">
        <v>166</v>
      </c>
      <c r="I168" s="65">
        <v>36094</v>
      </c>
      <c r="J168" s="60">
        <v>855</v>
      </c>
      <c r="K168" s="60">
        <v>3675334.2890625</v>
      </c>
      <c r="L168" s="60">
        <v>9616.9361907755647</v>
      </c>
    </row>
    <row r="169" spans="1:12">
      <c r="A169" s="60">
        <v>57709</v>
      </c>
      <c r="B169" s="60" t="s">
        <v>1436</v>
      </c>
      <c r="C169" s="60">
        <v>3228748</v>
      </c>
      <c r="D169" s="60">
        <v>6508</v>
      </c>
      <c r="E169" s="65" t="s">
        <v>245</v>
      </c>
      <c r="F169" s="65" t="str">
        <f t="shared" si="2"/>
        <v>Census Tract 11 St. Joseph County</v>
      </c>
      <c r="G169" s="60" t="s">
        <v>155</v>
      </c>
      <c r="H169" s="60" t="s">
        <v>160</v>
      </c>
      <c r="I169" s="65">
        <v>40100</v>
      </c>
      <c r="J169" s="60">
        <v>1724</v>
      </c>
      <c r="K169" s="60">
        <v>5805879.36328125</v>
      </c>
      <c r="L169" s="60">
        <v>10713.676631894319</v>
      </c>
    </row>
    <row r="170" spans="1:12">
      <c r="A170" s="60">
        <v>44561</v>
      </c>
      <c r="B170" s="60" t="s">
        <v>1437</v>
      </c>
      <c r="C170" s="60">
        <v>1446381</v>
      </c>
      <c r="D170" s="60">
        <v>0</v>
      </c>
      <c r="E170" s="65" t="s">
        <v>245</v>
      </c>
      <c r="F170" s="65" t="str">
        <f t="shared" si="2"/>
        <v>Census Tract 11 Tippecanoe County</v>
      </c>
      <c r="G170" s="60" t="s">
        <v>155</v>
      </c>
      <c r="H170" s="60" t="s">
        <v>161</v>
      </c>
      <c r="I170" s="65">
        <v>49352</v>
      </c>
      <c r="J170" s="60">
        <v>1502</v>
      </c>
      <c r="K170" s="60">
        <v>2497238.8828125</v>
      </c>
      <c r="L170" s="60">
        <v>7430.0358466873195</v>
      </c>
    </row>
    <row r="171" spans="1:12">
      <c r="A171" s="60">
        <v>39156</v>
      </c>
      <c r="B171" s="60" t="s">
        <v>1438</v>
      </c>
      <c r="C171" s="60">
        <v>5578249</v>
      </c>
      <c r="D171" s="60">
        <v>217827</v>
      </c>
      <c r="E171" s="65" t="s">
        <v>245</v>
      </c>
      <c r="F171" s="65" t="str">
        <f t="shared" si="2"/>
        <v>Census Tract 11 Vanderburgh County</v>
      </c>
      <c r="G171" s="60" t="s">
        <v>155</v>
      </c>
      <c r="H171" s="60" t="s">
        <v>162</v>
      </c>
      <c r="I171" s="65">
        <v>28190</v>
      </c>
      <c r="J171" s="60">
        <v>1072</v>
      </c>
      <c r="K171" s="60">
        <v>9335331.140625</v>
      </c>
      <c r="L171" s="60">
        <v>14531.833479195686</v>
      </c>
    </row>
    <row r="172" spans="1:12">
      <c r="A172" s="60">
        <v>44609</v>
      </c>
      <c r="B172" s="60" t="s">
        <v>1439</v>
      </c>
      <c r="C172" s="60">
        <v>2314830</v>
      </c>
      <c r="D172" s="60">
        <v>0</v>
      </c>
      <c r="E172" s="65" t="s">
        <v>245</v>
      </c>
      <c r="F172" s="65" t="str">
        <f t="shared" si="2"/>
        <v>Census Tract 11 Vigo County</v>
      </c>
      <c r="G172" s="60" t="s">
        <v>155</v>
      </c>
      <c r="H172" s="60" t="s">
        <v>167</v>
      </c>
      <c r="I172" s="65">
        <v>24302</v>
      </c>
      <c r="J172" s="60">
        <v>1340</v>
      </c>
      <c r="K172" s="60">
        <v>3892260.5546875</v>
      </c>
      <c r="L172" s="60">
        <v>10485.95146393122</v>
      </c>
    </row>
    <row r="173" spans="1:12">
      <c r="A173" s="60">
        <v>44644</v>
      </c>
      <c r="B173" s="60" t="s">
        <v>1440</v>
      </c>
      <c r="C173" s="60">
        <v>23206769</v>
      </c>
      <c r="D173" s="60">
        <v>361430</v>
      </c>
      <c r="E173" s="65" t="s">
        <v>245</v>
      </c>
      <c r="F173" s="65" t="str">
        <f t="shared" si="2"/>
        <v>Census Tract 11 Wayne County</v>
      </c>
      <c r="G173" s="60" t="s">
        <v>155</v>
      </c>
      <c r="H173" s="60" t="s">
        <v>168</v>
      </c>
      <c r="I173" s="65">
        <v>51483</v>
      </c>
      <c r="J173" s="60">
        <v>2977</v>
      </c>
      <c r="K173" s="60">
        <v>40006576.0546875</v>
      </c>
      <c r="L173" s="60">
        <v>31856.846361102787</v>
      </c>
    </row>
    <row r="174" spans="1:12">
      <c r="A174" s="60">
        <v>39083</v>
      </c>
      <c r="B174" s="60" t="s">
        <v>1441</v>
      </c>
      <c r="C174" s="60">
        <v>3564199</v>
      </c>
      <c r="D174" s="60">
        <v>0</v>
      </c>
      <c r="E174" s="65" t="s">
        <v>246</v>
      </c>
      <c r="F174" s="65" t="str">
        <f t="shared" si="2"/>
        <v>Census Tract 11.01 Monroe County</v>
      </c>
      <c r="G174" s="60" t="s">
        <v>155</v>
      </c>
      <c r="H174" s="60" t="s">
        <v>159</v>
      </c>
      <c r="I174" s="65">
        <v>38214</v>
      </c>
      <c r="J174" s="60">
        <v>2720</v>
      </c>
      <c r="K174" s="60">
        <v>5933515.5546875</v>
      </c>
      <c r="L174" s="60">
        <v>12430.184130418002</v>
      </c>
    </row>
    <row r="175" spans="1:12">
      <c r="A175" s="60">
        <v>39084</v>
      </c>
      <c r="B175" s="60" t="s">
        <v>1442</v>
      </c>
      <c r="C175" s="60">
        <v>6410877</v>
      </c>
      <c r="D175" s="60">
        <v>0</v>
      </c>
      <c r="E175" s="65" t="s">
        <v>247</v>
      </c>
      <c r="F175" s="65" t="str">
        <f t="shared" si="2"/>
        <v>Census Tract 11.02 Monroe County</v>
      </c>
      <c r="G175" s="60" t="s">
        <v>155</v>
      </c>
      <c r="H175" s="60" t="s">
        <v>159</v>
      </c>
      <c r="I175" s="65">
        <v>60213</v>
      </c>
      <c r="J175" s="60">
        <v>1870</v>
      </c>
      <c r="K175" s="60">
        <v>10668406.86328125</v>
      </c>
      <c r="L175" s="60">
        <v>14360.019916009669</v>
      </c>
    </row>
    <row r="176" spans="1:12">
      <c r="A176" s="60">
        <v>39085</v>
      </c>
      <c r="B176" s="60" t="s">
        <v>1443</v>
      </c>
      <c r="C176" s="60">
        <v>15765308</v>
      </c>
      <c r="D176" s="60">
        <v>0</v>
      </c>
      <c r="E176" s="65" t="s">
        <v>248</v>
      </c>
      <c r="F176" s="65" t="str">
        <f t="shared" si="2"/>
        <v>Census Tract 11.03 Monroe County</v>
      </c>
      <c r="G176" s="60" t="s">
        <v>155</v>
      </c>
      <c r="H176" s="60" t="s">
        <v>159</v>
      </c>
      <c r="I176" s="65">
        <v>62836</v>
      </c>
      <c r="J176" s="60">
        <v>1108</v>
      </c>
      <c r="K176" s="60">
        <v>26215506.5234375</v>
      </c>
      <c r="L176" s="60">
        <v>22335.767352192172</v>
      </c>
    </row>
    <row r="177" spans="1:12">
      <c r="A177" s="60">
        <v>43952</v>
      </c>
      <c r="B177" s="60" t="s">
        <v>1444</v>
      </c>
      <c r="C177" s="60">
        <v>160626253</v>
      </c>
      <c r="D177" s="60">
        <v>26680</v>
      </c>
      <c r="E177" s="65" t="s">
        <v>249</v>
      </c>
      <c r="F177" s="65" t="str">
        <f t="shared" si="2"/>
        <v>Census Tract 110 Allen County</v>
      </c>
      <c r="G177" s="60" t="s">
        <v>155</v>
      </c>
      <c r="H177" s="60" t="s">
        <v>156</v>
      </c>
      <c r="I177" s="65">
        <v>52386</v>
      </c>
      <c r="J177" s="60">
        <v>979</v>
      </c>
      <c r="K177" s="60">
        <v>282754298.359375</v>
      </c>
      <c r="L177" s="60">
        <v>69478.123718570379</v>
      </c>
    </row>
    <row r="178" spans="1:12">
      <c r="A178" s="60">
        <v>38909</v>
      </c>
      <c r="B178" s="60" t="s">
        <v>1445</v>
      </c>
      <c r="C178" s="60">
        <v>117433444</v>
      </c>
      <c r="D178" s="60">
        <v>2092552</v>
      </c>
      <c r="E178" s="65" t="s">
        <v>249</v>
      </c>
      <c r="F178" s="65" t="str">
        <f t="shared" si="2"/>
        <v>Census Tract 110 Bartholomew County</v>
      </c>
      <c r="G178" s="60" t="s">
        <v>155</v>
      </c>
      <c r="H178" s="60" t="s">
        <v>185</v>
      </c>
      <c r="I178" s="65">
        <v>74245</v>
      </c>
      <c r="J178" s="60">
        <v>1926</v>
      </c>
      <c r="K178" s="60">
        <v>199141418.046875</v>
      </c>
      <c r="L178" s="60">
        <v>85840.038503467193</v>
      </c>
    </row>
    <row r="179" spans="1:12">
      <c r="A179" s="60">
        <v>57509</v>
      </c>
      <c r="B179" s="60" t="s">
        <v>1446</v>
      </c>
      <c r="C179" s="60">
        <v>1250857</v>
      </c>
      <c r="D179" s="60">
        <v>0</v>
      </c>
      <c r="E179" s="65" t="s">
        <v>249</v>
      </c>
      <c r="F179" s="65" t="str">
        <f t="shared" si="2"/>
        <v>Census Tract 110 Lake County</v>
      </c>
      <c r="G179" s="60" t="s">
        <v>155</v>
      </c>
      <c r="H179" s="60" t="s">
        <v>186</v>
      </c>
      <c r="I179" s="65">
        <v>39600</v>
      </c>
      <c r="J179" s="60">
        <v>668</v>
      </c>
      <c r="K179" s="60">
        <v>2238090.6875</v>
      </c>
      <c r="L179" s="60">
        <v>6252.8851673046029</v>
      </c>
    </row>
    <row r="180" spans="1:12">
      <c r="A180" s="60">
        <v>44252</v>
      </c>
      <c r="B180" s="60" t="s">
        <v>1447</v>
      </c>
      <c r="C180" s="60">
        <v>74895123</v>
      </c>
      <c r="D180" s="60">
        <v>212935</v>
      </c>
      <c r="E180" s="65" t="s">
        <v>249</v>
      </c>
      <c r="F180" s="65" t="str">
        <f t="shared" si="2"/>
        <v>Census Tract 110 Madison County</v>
      </c>
      <c r="G180" s="60" t="s">
        <v>155</v>
      </c>
      <c r="H180" s="60" t="s">
        <v>166</v>
      </c>
      <c r="I180" s="65">
        <v>65163</v>
      </c>
      <c r="J180" s="60">
        <v>727</v>
      </c>
      <c r="K180" s="60">
        <v>128681863.171875</v>
      </c>
      <c r="L180" s="60">
        <v>51246.232505444023</v>
      </c>
    </row>
    <row r="181" spans="1:12">
      <c r="A181" s="60">
        <v>57742</v>
      </c>
      <c r="B181" s="60" t="s">
        <v>1448</v>
      </c>
      <c r="C181" s="60">
        <v>36333283</v>
      </c>
      <c r="D181" s="60">
        <v>200061</v>
      </c>
      <c r="E181" s="65" t="s">
        <v>249</v>
      </c>
      <c r="F181" s="65" t="str">
        <f t="shared" si="2"/>
        <v>Census Tract 110 St. Joseph County</v>
      </c>
      <c r="G181" s="60" t="s">
        <v>155</v>
      </c>
      <c r="H181" s="60" t="s">
        <v>160</v>
      </c>
      <c r="I181" s="65">
        <v>78451</v>
      </c>
      <c r="J181" s="60">
        <v>2837</v>
      </c>
      <c r="K181" s="60">
        <v>65290920.34375</v>
      </c>
      <c r="L181" s="60">
        <v>37187.076958227852</v>
      </c>
    </row>
    <row r="182" spans="1:12">
      <c r="A182" s="60">
        <v>44589</v>
      </c>
      <c r="B182" s="60" t="s">
        <v>1449</v>
      </c>
      <c r="C182" s="60">
        <v>324822096</v>
      </c>
      <c r="D182" s="60">
        <v>103519</v>
      </c>
      <c r="E182" s="65" t="s">
        <v>249</v>
      </c>
      <c r="F182" s="65" t="str">
        <f t="shared" si="2"/>
        <v>Census Tract 110 Tippecanoe County</v>
      </c>
      <c r="G182" s="60" t="s">
        <v>155</v>
      </c>
      <c r="H182" s="60" t="s">
        <v>161</v>
      </c>
      <c r="I182" s="65">
        <v>66802</v>
      </c>
      <c r="J182" s="60">
        <v>1714</v>
      </c>
      <c r="K182" s="60">
        <v>558547187.27734375</v>
      </c>
      <c r="L182" s="60">
        <v>113786.77210668429</v>
      </c>
    </row>
    <row r="183" spans="1:12">
      <c r="A183" s="60">
        <v>73049</v>
      </c>
      <c r="B183" s="60" t="s">
        <v>1450</v>
      </c>
      <c r="C183" s="60">
        <v>225190905</v>
      </c>
      <c r="D183" s="60">
        <v>3485930</v>
      </c>
      <c r="E183" s="65" t="s">
        <v>249</v>
      </c>
      <c r="F183" s="65" t="str">
        <f t="shared" si="2"/>
        <v>Census Tract 110 Vigo County</v>
      </c>
      <c r="G183" s="60" t="s">
        <v>155</v>
      </c>
      <c r="H183" s="60" t="s">
        <v>167</v>
      </c>
      <c r="I183" s="65">
        <v>74669</v>
      </c>
      <c r="J183" s="60">
        <v>1379</v>
      </c>
      <c r="K183" s="60">
        <v>380126242.0078125</v>
      </c>
      <c r="L183" s="60">
        <v>97818.411474923734</v>
      </c>
    </row>
    <row r="184" spans="1:12">
      <c r="A184" s="60">
        <v>44086</v>
      </c>
      <c r="B184" s="60" t="s">
        <v>1451</v>
      </c>
      <c r="C184" s="60">
        <v>234889440</v>
      </c>
      <c r="D184" s="60">
        <v>1297749</v>
      </c>
      <c r="E184" s="65" t="s">
        <v>250</v>
      </c>
      <c r="F184" s="65" t="str">
        <f t="shared" si="2"/>
        <v>Census Tract 1101 Hamilton County</v>
      </c>
      <c r="G184" s="60" t="s">
        <v>155</v>
      </c>
      <c r="H184" s="60" t="s">
        <v>251</v>
      </c>
      <c r="I184" s="65">
        <v>82212</v>
      </c>
      <c r="J184" s="60">
        <v>3988</v>
      </c>
      <c r="K184" s="60">
        <v>404359580.80859375</v>
      </c>
      <c r="L184" s="60">
        <v>93085.773558810499</v>
      </c>
    </row>
    <row r="185" spans="1:12">
      <c r="A185" s="60">
        <v>44087</v>
      </c>
      <c r="B185" s="60" t="s">
        <v>1452</v>
      </c>
      <c r="C185" s="60">
        <v>99160228</v>
      </c>
      <c r="D185" s="60">
        <v>380715</v>
      </c>
      <c r="E185" s="65" t="s">
        <v>252</v>
      </c>
      <c r="F185" s="65" t="str">
        <f t="shared" si="2"/>
        <v>Census Tract 1102.01 Hamilton County</v>
      </c>
      <c r="G185" s="60" t="s">
        <v>155</v>
      </c>
      <c r="H185" s="60" t="s">
        <v>251</v>
      </c>
      <c r="I185" s="65">
        <v>61127</v>
      </c>
      <c r="J185" s="60">
        <v>1716</v>
      </c>
      <c r="K185" s="60">
        <v>170679812.55078125</v>
      </c>
      <c r="L185" s="60">
        <v>63354.117520387066</v>
      </c>
    </row>
    <row r="186" spans="1:12">
      <c r="A186" s="60">
        <v>44088</v>
      </c>
      <c r="B186" s="60" t="s">
        <v>1453</v>
      </c>
      <c r="C186" s="60">
        <v>42832027</v>
      </c>
      <c r="D186" s="60">
        <v>3153284</v>
      </c>
      <c r="E186" s="65" t="s">
        <v>253</v>
      </c>
      <c r="F186" s="65" t="str">
        <f t="shared" si="2"/>
        <v>Census Tract 1102.02 Hamilton County</v>
      </c>
      <c r="G186" s="60" t="s">
        <v>155</v>
      </c>
      <c r="H186" s="60" t="s">
        <v>251</v>
      </c>
      <c r="I186" s="65">
        <v>70237</v>
      </c>
      <c r="J186" s="60">
        <v>2562</v>
      </c>
      <c r="K186" s="60">
        <v>78759454.23828125</v>
      </c>
      <c r="L186" s="60">
        <v>39863.880506979513</v>
      </c>
    </row>
    <row r="187" spans="1:12">
      <c r="A187" s="60">
        <v>44089</v>
      </c>
      <c r="B187" s="60" t="s">
        <v>1454</v>
      </c>
      <c r="C187" s="60">
        <v>194822994</v>
      </c>
      <c r="D187" s="60">
        <v>381688</v>
      </c>
      <c r="E187" s="65" t="s">
        <v>254</v>
      </c>
      <c r="F187" s="65" t="str">
        <f t="shared" si="2"/>
        <v>Census Tract 1103 Hamilton County</v>
      </c>
      <c r="G187" s="60" t="s">
        <v>155</v>
      </c>
      <c r="H187" s="60" t="s">
        <v>251</v>
      </c>
      <c r="I187" s="65">
        <v>81553</v>
      </c>
      <c r="J187" s="60">
        <v>6235</v>
      </c>
      <c r="K187" s="60">
        <v>334195172.22265625</v>
      </c>
      <c r="L187" s="60">
        <v>90773.782948221182</v>
      </c>
    </row>
    <row r="188" spans="1:12">
      <c r="A188" s="60">
        <v>44090</v>
      </c>
      <c r="B188" s="60" t="s">
        <v>1455</v>
      </c>
      <c r="C188" s="60">
        <v>26688847</v>
      </c>
      <c r="D188" s="60">
        <v>71770</v>
      </c>
      <c r="E188" s="65" t="s">
        <v>255</v>
      </c>
      <c r="F188" s="65" t="str">
        <f t="shared" si="2"/>
        <v>Census Tract 1104.01 Hamilton County</v>
      </c>
      <c r="G188" s="60" t="s">
        <v>155</v>
      </c>
      <c r="H188" s="60" t="s">
        <v>251</v>
      </c>
      <c r="I188" s="65">
        <v>72583</v>
      </c>
      <c r="J188" s="60">
        <v>1542</v>
      </c>
      <c r="K188" s="60">
        <v>45749900.5859375</v>
      </c>
      <c r="L188" s="60">
        <v>34143.208184431227</v>
      </c>
    </row>
    <row r="189" spans="1:12">
      <c r="A189" s="60">
        <v>44091</v>
      </c>
      <c r="B189" s="60" t="s">
        <v>1456</v>
      </c>
      <c r="C189" s="60">
        <v>13877856</v>
      </c>
      <c r="D189" s="60">
        <v>108553</v>
      </c>
      <c r="E189" s="65" t="s">
        <v>256</v>
      </c>
      <c r="F189" s="65" t="str">
        <f t="shared" si="2"/>
        <v>Census Tract 1104.03 Hamilton County</v>
      </c>
      <c r="G189" s="60" t="s">
        <v>155</v>
      </c>
      <c r="H189" s="60" t="s">
        <v>251</v>
      </c>
      <c r="I189" s="65">
        <v>82396</v>
      </c>
      <c r="J189" s="60">
        <v>3992</v>
      </c>
      <c r="K189" s="60">
        <v>23878516.484375</v>
      </c>
      <c r="L189" s="60">
        <v>24750.550526567942</v>
      </c>
    </row>
    <row r="190" spans="1:12">
      <c r="A190" s="60">
        <v>44092</v>
      </c>
      <c r="B190" s="60" t="s">
        <v>1457</v>
      </c>
      <c r="C190" s="60">
        <v>4925394</v>
      </c>
      <c r="D190" s="60">
        <v>139501</v>
      </c>
      <c r="E190" s="65" t="s">
        <v>257</v>
      </c>
      <c r="F190" s="65" t="str">
        <f t="shared" si="2"/>
        <v>Census Tract 1104.04 Hamilton County</v>
      </c>
      <c r="G190" s="60" t="s">
        <v>155</v>
      </c>
      <c r="H190" s="60" t="s">
        <v>251</v>
      </c>
      <c r="I190" s="65">
        <v>122529</v>
      </c>
      <c r="J190" s="60">
        <v>1899</v>
      </c>
      <c r="K190" s="60">
        <v>8642944.75</v>
      </c>
      <c r="L190" s="60">
        <v>12423.204989041402</v>
      </c>
    </row>
    <row r="191" spans="1:12">
      <c r="A191" s="60">
        <v>44093</v>
      </c>
      <c r="B191" s="60" t="s">
        <v>1458</v>
      </c>
      <c r="C191" s="60">
        <v>24279678</v>
      </c>
      <c r="D191" s="60">
        <v>448051</v>
      </c>
      <c r="E191" s="65" t="s">
        <v>258</v>
      </c>
      <c r="F191" s="65" t="str">
        <f t="shared" si="2"/>
        <v>Census Tract 1105.05 Hamilton County</v>
      </c>
      <c r="G191" s="60" t="s">
        <v>155</v>
      </c>
      <c r="H191" s="60" t="s">
        <v>251</v>
      </c>
      <c r="I191" s="65">
        <v>95156</v>
      </c>
      <c r="J191" s="60">
        <v>2468</v>
      </c>
      <c r="K191" s="60">
        <v>42284159.03515625</v>
      </c>
      <c r="L191" s="60">
        <v>31050.862360160339</v>
      </c>
    </row>
    <row r="192" spans="1:12">
      <c r="A192" s="60">
        <v>44094</v>
      </c>
      <c r="B192" s="60" t="s">
        <v>1459</v>
      </c>
      <c r="C192" s="60">
        <v>26338938</v>
      </c>
      <c r="D192" s="60">
        <v>278146</v>
      </c>
      <c r="E192" s="65" t="s">
        <v>259</v>
      </c>
      <c r="F192" s="65" t="str">
        <f t="shared" si="2"/>
        <v>Census Tract 1105.06 Hamilton County</v>
      </c>
      <c r="G192" s="60" t="s">
        <v>155</v>
      </c>
      <c r="H192" s="60" t="s">
        <v>251</v>
      </c>
      <c r="I192" s="65">
        <v>97042</v>
      </c>
      <c r="J192" s="60">
        <v>4405</v>
      </c>
      <c r="K192" s="60">
        <v>45442415.3984375</v>
      </c>
      <c r="L192" s="60">
        <v>37127.612306680203</v>
      </c>
    </row>
    <row r="193" spans="1:12">
      <c r="A193" s="60">
        <v>44095</v>
      </c>
      <c r="B193" s="60" t="s">
        <v>1460</v>
      </c>
      <c r="C193" s="60">
        <v>42182894</v>
      </c>
      <c r="D193" s="60">
        <v>317961</v>
      </c>
      <c r="E193" s="65" t="s">
        <v>260</v>
      </c>
      <c r="F193" s="65" t="str">
        <f t="shared" si="2"/>
        <v>Census Tract 1105.07 Hamilton County</v>
      </c>
      <c r="G193" s="60" t="s">
        <v>155</v>
      </c>
      <c r="H193" s="60" t="s">
        <v>251</v>
      </c>
      <c r="I193" s="65">
        <v>106670</v>
      </c>
      <c r="J193" s="60">
        <v>5715</v>
      </c>
      <c r="K193" s="60">
        <v>72616729.2734375</v>
      </c>
      <c r="L193" s="60">
        <v>46043.346721892085</v>
      </c>
    </row>
    <row r="194" spans="1:12">
      <c r="A194" s="60">
        <v>44096</v>
      </c>
      <c r="B194" s="60" t="s">
        <v>1461</v>
      </c>
      <c r="C194" s="60">
        <v>25081445</v>
      </c>
      <c r="D194" s="60">
        <v>1691213</v>
      </c>
      <c r="E194" s="65" t="s">
        <v>261</v>
      </c>
      <c r="F194" s="65" t="str">
        <f t="shared" ref="F194:F257" si="3">E194&amp;" "&amp;H194</f>
        <v>Census Tract 1105.08 Hamilton County</v>
      </c>
      <c r="G194" s="60" t="s">
        <v>155</v>
      </c>
      <c r="H194" s="60" t="s">
        <v>251</v>
      </c>
      <c r="I194" s="65">
        <v>81056</v>
      </c>
      <c r="J194" s="60">
        <v>4262</v>
      </c>
      <c r="K194" s="60">
        <v>45716962.953125</v>
      </c>
      <c r="L194" s="60">
        <v>32733.671365927454</v>
      </c>
    </row>
    <row r="195" spans="1:12">
      <c r="A195" s="60">
        <v>44097</v>
      </c>
      <c r="B195" s="60" t="s">
        <v>1462</v>
      </c>
      <c r="C195" s="60">
        <v>11323491</v>
      </c>
      <c r="D195" s="60">
        <v>2835221</v>
      </c>
      <c r="E195" s="65" t="s">
        <v>262</v>
      </c>
      <c r="F195" s="65" t="str">
        <f t="shared" si="3"/>
        <v>Census Tract 1105.09 Hamilton County</v>
      </c>
      <c r="G195" s="60" t="s">
        <v>155</v>
      </c>
      <c r="H195" s="60" t="s">
        <v>251</v>
      </c>
      <c r="I195" s="65">
        <v>70674</v>
      </c>
      <c r="J195" s="60">
        <v>2089</v>
      </c>
      <c r="K195" s="60">
        <v>24210597.6796875</v>
      </c>
      <c r="L195" s="60">
        <v>35571.192878364156</v>
      </c>
    </row>
    <row r="196" spans="1:12">
      <c r="A196" s="60">
        <v>44098</v>
      </c>
      <c r="B196" s="60" t="s">
        <v>1463</v>
      </c>
      <c r="C196" s="60">
        <v>8028272</v>
      </c>
      <c r="D196" s="60">
        <v>175589</v>
      </c>
      <c r="E196" s="65" t="s">
        <v>263</v>
      </c>
      <c r="F196" s="65" t="str">
        <f t="shared" si="3"/>
        <v>Census Tract 1105.11 Hamilton County</v>
      </c>
      <c r="G196" s="60" t="s">
        <v>155</v>
      </c>
      <c r="H196" s="60" t="s">
        <v>251</v>
      </c>
      <c r="I196" s="65">
        <v>100197</v>
      </c>
      <c r="J196" s="60">
        <v>1819</v>
      </c>
      <c r="K196" s="60">
        <v>14027874.51171875</v>
      </c>
      <c r="L196" s="60">
        <v>24877.352304371569</v>
      </c>
    </row>
    <row r="197" spans="1:12">
      <c r="A197" s="60">
        <v>44099</v>
      </c>
      <c r="B197" s="60" t="s">
        <v>1464</v>
      </c>
      <c r="C197" s="60">
        <v>6014869</v>
      </c>
      <c r="D197" s="60">
        <v>310048</v>
      </c>
      <c r="E197" s="65" t="s">
        <v>264</v>
      </c>
      <c r="F197" s="65" t="str">
        <f t="shared" si="3"/>
        <v>Census Tract 1105.12 Hamilton County</v>
      </c>
      <c r="G197" s="60" t="s">
        <v>155</v>
      </c>
      <c r="H197" s="60" t="s">
        <v>251</v>
      </c>
      <c r="I197" s="65">
        <v>75625</v>
      </c>
      <c r="J197" s="60">
        <v>1979</v>
      </c>
      <c r="K197" s="60">
        <v>10820109.0390625</v>
      </c>
      <c r="L197" s="60">
        <v>24782.469546510809</v>
      </c>
    </row>
    <row r="198" spans="1:12">
      <c r="A198" s="60">
        <v>44100</v>
      </c>
      <c r="B198" s="60" t="s">
        <v>1465</v>
      </c>
      <c r="C198" s="60">
        <v>3224514</v>
      </c>
      <c r="D198" s="60">
        <v>56585</v>
      </c>
      <c r="E198" s="65" t="s">
        <v>265</v>
      </c>
      <c r="F198" s="65" t="str">
        <f t="shared" si="3"/>
        <v>Census Tract 1106 Hamilton County</v>
      </c>
      <c r="G198" s="60" t="s">
        <v>155</v>
      </c>
      <c r="H198" s="60" t="s">
        <v>251</v>
      </c>
      <c r="I198" s="65">
        <v>42944</v>
      </c>
      <c r="J198" s="60">
        <v>1735</v>
      </c>
      <c r="K198" s="60">
        <v>5606534.7734375</v>
      </c>
      <c r="L198" s="60">
        <v>11985.662007473184</v>
      </c>
    </row>
    <row r="199" spans="1:12">
      <c r="A199" s="60">
        <v>44101</v>
      </c>
      <c r="B199" s="60" t="s">
        <v>1466</v>
      </c>
      <c r="C199" s="60">
        <v>3764915</v>
      </c>
      <c r="D199" s="60">
        <v>40104</v>
      </c>
      <c r="E199" s="65" t="s">
        <v>266</v>
      </c>
      <c r="F199" s="65" t="str">
        <f t="shared" si="3"/>
        <v>Census Tract 1107 Hamilton County</v>
      </c>
      <c r="G199" s="60" t="s">
        <v>155</v>
      </c>
      <c r="H199" s="60" t="s">
        <v>251</v>
      </c>
      <c r="I199" s="65">
        <v>46653</v>
      </c>
      <c r="J199" s="60">
        <v>1252</v>
      </c>
      <c r="K199" s="60">
        <v>6498955.03125</v>
      </c>
      <c r="L199" s="60">
        <v>12780.098436694429</v>
      </c>
    </row>
    <row r="200" spans="1:12">
      <c r="A200" s="60">
        <v>44102</v>
      </c>
      <c r="B200" s="60" t="s">
        <v>1467</v>
      </c>
      <c r="C200" s="60">
        <v>44035861</v>
      </c>
      <c r="D200" s="60">
        <v>4338974</v>
      </c>
      <c r="E200" s="65" t="s">
        <v>267</v>
      </c>
      <c r="F200" s="65" t="str">
        <f t="shared" si="3"/>
        <v>Census Tract 1108.04 Hamilton County</v>
      </c>
      <c r="G200" s="60" t="s">
        <v>155</v>
      </c>
      <c r="H200" s="60" t="s">
        <v>251</v>
      </c>
      <c r="I200" s="65">
        <v>149236</v>
      </c>
      <c r="J200" s="60">
        <v>6320</v>
      </c>
      <c r="K200" s="60">
        <v>82437854.81640625</v>
      </c>
      <c r="L200" s="60">
        <v>46739.544743255399</v>
      </c>
    </row>
    <row r="201" spans="1:12">
      <c r="A201" s="60">
        <v>44103</v>
      </c>
      <c r="B201" s="60" t="s">
        <v>1468</v>
      </c>
      <c r="C201" s="60">
        <v>7798135</v>
      </c>
      <c r="D201" s="60">
        <v>477899</v>
      </c>
      <c r="E201" s="65" t="s">
        <v>268</v>
      </c>
      <c r="F201" s="65" t="str">
        <f t="shared" si="3"/>
        <v>Census Tract 1108.05 Hamilton County</v>
      </c>
      <c r="G201" s="60" t="s">
        <v>155</v>
      </c>
      <c r="H201" s="60" t="s">
        <v>251</v>
      </c>
      <c r="I201" s="65">
        <v>146019</v>
      </c>
      <c r="J201" s="60">
        <v>2528</v>
      </c>
      <c r="K201" s="60">
        <v>14096095.34765625</v>
      </c>
      <c r="L201" s="60">
        <v>15870.777341152572</v>
      </c>
    </row>
    <row r="202" spans="1:12">
      <c r="A202" s="60">
        <v>44104</v>
      </c>
      <c r="B202" s="60" t="s">
        <v>1469</v>
      </c>
      <c r="C202" s="60">
        <v>16481349</v>
      </c>
      <c r="D202" s="60">
        <v>155351</v>
      </c>
      <c r="E202" s="65" t="s">
        <v>269</v>
      </c>
      <c r="F202" s="65" t="str">
        <f t="shared" si="3"/>
        <v>Census Tract 1108.06 Hamilton County</v>
      </c>
      <c r="G202" s="60" t="s">
        <v>155</v>
      </c>
      <c r="H202" s="60" t="s">
        <v>251</v>
      </c>
      <c r="I202" s="65">
        <v>110236</v>
      </c>
      <c r="J202" s="60">
        <v>4470</v>
      </c>
      <c r="K202" s="60">
        <v>28373969.01171875</v>
      </c>
      <c r="L202" s="60">
        <v>24107.728856630183</v>
      </c>
    </row>
    <row r="203" spans="1:12">
      <c r="A203" s="60">
        <v>44105</v>
      </c>
      <c r="B203" s="60" t="s">
        <v>1470</v>
      </c>
      <c r="C203" s="60">
        <v>7630123</v>
      </c>
      <c r="D203" s="60">
        <v>232568</v>
      </c>
      <c r="E203" s="65" t="s">
        <v>270</v>
      </c>
      <c r="F203" s="65" t="str">
        <f t="shared" si="3"/>
        <v>Census Tract 1108.07 Hamilton County</v>
      </c>
      <c r="G203" s="60" t="s">
        <v>155</v>
      </c>
      <c r="H203" s="60" t="s">
        <v>251</v>
      </c>
      <c r="I203" s="65">
        <v>95235</v>
      </c>
      <c r="J203" s="60">
        <v>2506</v>
      </c>
      <c r="K203" s="60">
        <v>13394864.50390625</v>
      </c>
      <c r="L203" s="60">
        <v>18874.038323668112</v>
      </c>
    </row>
    <row r="204" spans="1:12">
      <c r="A204" s="60">
        <v>44106</v>
      </c>
      <c r="B204" s="60" t="s">
        <v>1471</v>
      </c>
      <c r="C204" s="60">
        <v>18986848</v>
      </c>
      <c r="D204" s="60">
        <v>352714</v>
      </c>
      <c r="E204" s="65" t="s">
        <v>271</v>
      </c>
      <c r="F204" s="65" t="str">
        <f t="shared" si="3"/>
        <v>Census Tract 1108.08 Hamilton County</v>
      </c>
      <c r="G204" s="60" t="s">
        <v>155</v>
      </c>
      <c r="H204" s="60" t="s">
        <v>251</v>
      </c>
      <c r="I204" s="65">
        <v>115885</v>
      </c>
      <c r="J204" s="60">
        <v>7098</v>
      </c>
      <c r="K204" s="60">
        <v>32960658.5390625</v>
      </c>
      <c r="L204" s="60">
        <v>31856.754500561034</v>
      </c>
    </row>
    <row r="205" spans="1:12">
      <c r="A205" s="60">
        <v>44107</v>
      </c>
      <c r="B205" s="60" t="s">
        <v>1472</v>
      </c>
      <c r="C205" s="60">
        <v>8432687</v>
      </c>
      <c r="D205" s="60">
        <v>93583</v>
      </c>
      <c r="E205" s="65" t="s">
        <v>272</v>
      </c>
      <c r="F205" s="65" t="str">
        <f t="shared" si="3"/>
        <v>Census Tract 1108.09 Hamilton County</v>
      </c>
      <c r="G205" s="60" t="s">
        <v>155</v>
      </c>
      <c r="H205" s="60" t="s">
        <v>251</v>
      </c>
      <c r="I205" s="65">
        <v>92065</v>
      </c>
      <c r="J205" s="60">
        <v>4504</v>
      </c>
      <c r="K205" s="60">
        <v>14540224.640625</v>
      </c>
      <c r="L205" s="60">
        <v>16277.782123705207</v>
      </c>
    </row>
    <row r="206" spans="1:12">
      <c r="A206" s="60">
        <v>44108</v>
      </c>
      <c r="B206" s="60" t="s">
        <v>1473</v>
      </c>
      <c r="C206" s="60">
        <v>10313747</v>
      </c>
      <c r="D206" s="60">
        <v>151882</v>
      </c>
      <c r="E206" s="65" t="s">
        <v>273</v>
      </c>
      <c r="F206" s="65" t="str">
        <f t="shared" si="3"/>
        <v>Census Tract 1108.10 Hamilton County</v>
      </c>
      <c r="G206" s="60" t="s">
        <v>155</v>
      </c>
      <c r="H206" s="60" t="s">
        <v>251</v>
      </c>
      <c r="I206" s="65">
        <v>77385</v>
      </c>
      <c r="J206" s="60">
        <v>3311</v>
      </c>
      <c r="K206" s="60">
        <v>17824540.37890625</v>
      </c>
      <c r="L206" s="60">
        <v>19658.377050040697</v>
      </c>
    </row>
    <row r="207" spans="1:12">
      <c r="A207" s="60">
        <v>44109</v>
      </c>
      <c r="B207" s="60" t="s">
        <v>1474</v>
      </c>
      <c r="C207" s="60">
        <v>5487823</v>
      </c>
      <c r="D207" s="60">
        <v>165649</v>
      </c>
      <c r="E207" s="65" t="s">
        <v>274</v>
      </c>
      <c r="F207" s="65" t="str">
        <f t="shared" si="3"/>
        <v>Census Tract 1108.11 Hamilton County</v>
      </c>
      <c r="G207" s="60" t="s">
        <v>155</v>
      </c>
      <c r="H207" s="60" t="s">
        <v>251</v>
      </c>
      <c r="I207" s="65">
        <v>77028</v>
      </c>
      <c r="J207" s="60">
        <v>2187</v>
      </c>
      <c r="K207" s="60">
        <v>9629586.29296875</v>
      </c>
      <c r="L207" s="60">
        <v>14262.493287703202</v>
      </c>
    </row>
    <row r="208" spans="1:12">
      <c r="A208" s="60">
        <v>44110</v>
      </c>
      <c r="B208" s="60" t="s">
        <v>1475</v>
      </c>
      <c r="C208" s="60">
        <v>7568281</v>
      </c>
      <c r="D208" s="60">
        <v>493897</v>
      </c>
      <c r="E208" s="65" t="s">
        <v>275</v>
      </c>
      <c r="F208" s="65" t="str">
        <f t="shared" si="3"/>
        <v>Census Tract 1108.12 Hamilton County</v>
      </c>
      <c r="G208" s="60" t="s">
        <v>155</v>
      </c>
      <c r="H208" s="60" t="s">
        <v>251</v>
      </c>
      <c r="I208" s="65">
        <v>88824</v>
      </c>
      <c r="J208" s="60">
        <v>2688</v>
      </c>
      <c r="K208" s="60">
        <v>13743457.3046875</v>
      </c>
      <c r="L208" s="60">
        <v>26979.145446911374</v>
      </c>
    </row>
    <row r="209" spans="1:12">
      <c r="A209" s="60">
        <v>44111</v>
      </c>
      <c r="B209" s="60" t="s">
        <v>1476</v>
      </c>
      <c r="C209" s="60">
        <v>15569614</v>
      </c>
      <c r="D209" s="60">
        <v>130750</v>
      </c>
      <c r="E209" s="65" t="s">
        <v>276</v>
      </c>
      <c r="F209" s="65" t="str">
        <f t="shared" si="3"/>
        <v>Census Tract 1109.03 Hamilton County</v>
      </c>
      <c r="G209" s="60" t="s">
        <v>155</v>
      </c>
      <c r="H209" s="60" t="s">
        <v>251</v>
      </c>
      <c r="I209" s="65">
        <v>175813</v>
      </c>
      <c r="J209" s="60">
        <v>3830</v>
      </c>
      <c r="K209" s="60">
        <v>26777149.4296875</v>
      </c>
      <c r="L209" s="60">
        <v>23309.645677436711</v>
      </c>
    </row>
    <row r="210" spans="1:12">
      <c r="A210" s="60">
        <v>44112</v>
      </c>
      <c r="B210" s="60" t="s">
        <v>1477</v>
      </c>
      <c r="C210" s="60">
        <v>4341578</v>
      </c>
      <c r="D210" s="60">
        <v>79453</v>
      </c>
      <c r="E210" s="65" t="s">
        <v>277</v>
      </c>
      <c r="F210" s="65" t="str">
        <f t="shared" si="3"/>
        <v>Census Tract 1109.04 Hamilton County</v>
      </c>
      <c r="G210" s="60" t="s">
        <v>155</v>
      </c>
      <c r="H210" s="60" t="s">
        <v>251</v>
      </c>
      <c r="I210" s="65">
        <v>161182</v>
      </c>
      <c r="J210" s="60">
        <v>1621</v>
      </c>
      <c r="K210" s="60">
        <v>7541285.57421875</v>
      </c>
      <c r="L210" s="60">
        <v>12132.110860984565</v>
      </c>
    </row>
    <row r="211" spans="1:12">
      <c r="A211" s="60">
        <v>44113</v>
      </c>
      <c r="B211" s="60" t="s">
        <v>1478</v>
      </c>
      <c r="C211" s="60">
        <v>3756278</v>
      </c>
      <c r="D211" s="60">
        <v>8701</v>
      </c>
      <c r="E211" s="65" t="s">
        <v>278</v>
      </c>
      <c r="F211" s="65" t="str">
        <f t="shared" si="3"/>
        <v>Census Tract 1109.05 Hamilton County</v>
      </c>
      <c r="G211" s="60" t="s">
        <v>155</v>
      </c>
      <c r="H211" s="60" t="s">
        <v>251</v>
      </c>
      <c r="I211" s="65">
        <v>70170</v>
      </c>
      <c r="J211" s="60">
        <v>1993</v>
      </c>
      <c r="K211" s="60">
        <v>6420388.4609375</v>
      </c>
      <c r="L211" s="60">
        <v>13735.095197910063</v>
      </c>
    </row>
    <row r="212" spans="1:12">
      <c r="A212" s="60">
        <v>44114</v>
      </c>
      <c r="B212" s="60" t="s">
        <v>1479</v>
      </c>
      <c r="C212" s="60">
        <v>5687306</v>
      </c>
      <c r="D212" s="60">
        <v>54243</v>
      </c>
      <c r="E212" s="65" t="s">
        <v>279</v>
      </c>
      <c r="F212" s="65" t="str">
        <f t="shared" si="3"/>
        <v>Census Tract 1109.06 Hamilton County</v>
      </c>
      <c r="G212" s="60" t="s">
        <v>155</v>
      </c>
      <c r="H212" s="60" t="s">
        <v>251</v>
      </c>
      <c r="I212" s="65">
        <v>133047</v>
      </c>
      <c r="J212" s="60">
        <v>2431</v>
      </c>
      <c r="K212" s="60">
        <v>9793168.03125</v>
      </c>
      <c r="L212" s="60">
        <v>13354.854547488449</v>
      </c>
    </row>
    <row r="213" spans="1:12">
      <c r="A213" s="60">
        <v>44115</v>
      </c>
      <c r="B213" s="60" t="s">
        <v>1480</v>
      </c>
      <c r="C213" s="60">
        <v>5480228</v>
      </c>
      <c r="D213" s="60">
        <v>85827</v>
      </c>
      <c r="E213" s="65" t="s">
        <v>280</v>
      </c>
      <c r="F213" s="65" t="str">
        <f t="shared" si="3"/>
        <v>Census Tract 1109.07 Hamilton County</v>
      </c>
      <c r="G213" s="60" t="s">
        <v>155</v>
      </c>
      <c r="H213" s="60" t="s">
        <v>251</v>
      </c>
      <c r="I213" s="65">
        <v>173333</v>
      </c>
      <c r="J213" s="60">
        <v>1826</v>
      </c>
      <c r="K213" s="60">
        <v>9492706.7109375</v>
      </c>
      <c r="L213" s="60">
        <v>15938.705422508621</v>
      </c>
    </row>
    <row r="214" spans="1:12">
      <c r="A214" s="60">
        <v>44116</v>
      </c>
      <c r="B214" s="60" t="s">
        <v>1481</v>
      </c>
      <c r="C214" s="60">
        <v>15551701</v>
      </c>
      <c r="D214" s="60">
        <v>544476</v>
      </c>
      <c r="E214" s="65" t="s">
        <v>281</v>
      </c>
      <c r="F214" s="65" t="str">
        <f t="shared" si="3"/>
        <v>Census Tract 1109.08 Hamilton County</v>
      </c>
      <c r="G214" s="60" t="s">
        <v>155</v>
      </c>
      <c r="H214" s="60" t="s">
        <v>251</v>
      </c>
      <c r="I214" s="65">
        <v>139933</v>
      </c>
      <c r="J214" s="60">
        <v>4501</v>
      </c>
      <c r="K214" s="60">
        <v>27444561.984375</v>
      </c>
      <c r="L214" s="60">
        <v>28175.396564555344</v>
      </c>
    </row>
    <row r="215" spans="1:12">
      <c r="A215" s="60">
        <v>43953</v>
      </c>
      <c r="B215" s="60" t="s">
        <v>1482</v>
      </c>
      <c r="C215" s="60">
        <v>4018593</v>
      </c>
      <c r="D215" s="60">
        <v>14103</v>
      </c>
      <c r="E215" s="65" t="s">
        <v>282</v>
      </c>
      <c r="F215" s="65" t="str">
        <f t="shared" si="3"/>
        <v>Census Tract 111 Allen County</v>
      </c>
      <c r="G215" s="60" t="s">
        <v>155</v>
      </c>
      <c r="H215" s="60" t="s">
        <v>156</v>
      </c>
      <c r="I215" s="65">
        <v>47384</v>
      </c>
      <c r="J215" s="60">
        <v>1173</v>
      </c>
      <c r="K215" s="60">
        <v>7102846.39453125</v>
      </c>
      <c r="L215" s="60">
        <v>12835.405371887604</v>
      </c>
    </row>
    <row r="216" spans="1:12">
      <c r="A216" s="60">
        <v>38910</v>
      </c>
      <c r="B216" s="60" t="s">
        <v>1483</v>
      </c>
      <c r="C216" s="60">
        <v>188154455</v>
      </c>
      <c r="D216" s="60">
        <v>384059</v>
      </c>
      <c r="E216" s="65" t="s">
        <v>282</v>
      </c>
      <c r="F216" s="65" t="str">
        <f t="shared" si="3"/>
        <v>Census Tract 111 Bartholomew County</v>
      </c>
      <c r="G216" s="60" t="s">
        <v>155</v>
      </c>
      <c r="H216" s="60" t="s">
        <v>185</v>
      </c>
      <c r="I216" s="65">
        <v>62768</v>
      </c>
      <c r="J216" s="60">
        <v>3033</v>
      </c>
      <c r="K216" s="60">
        <v>315241922.83203125</v>
      </c>
      <c r="L216" s="60">
        <v>86562.593209701983</v>
      </c>
    </row>
    <row r="217" spans="1:12">
      <c r="A217" s="60">
        <v>57510</v>
      </c>
      <c r="B217" s="60" t="s">
        <v>1484</v>
      </c>
      <c r="C217" s="60">
        <v>3050715</v>
      </c>
      <c r="D217" s="60">
        <v>0</v>
      </c>
      <c r="E217" s="65" t="s">
        <v>282</v>
      </c>
      <c r="F217" s="65" t="str">
        <f t="shared" si="3"/>
        <v>Census Tract 111 Lake County</v>
      </c>
      <c r="G217" s="60" t="s">
        <v>155</v>
      </c>
      <c r="H217" s="60" t="s">
        <v>186</v>
      </c>
      <c r="I217" s="65">
        <v>29591</v>
      </c>
      <c r="J217" s="60">
        <v>1808</v>
      </c>
      <c r="K217" s="60">
        <v>5456343.96875</v>
      </c>
      <c r="L217" s="60">
        <v>9405.6444527972999</v>
      </c>
    </row>
    <row r="218" spans="1:12">
      <c r="A218" s="60">
        <v>44253</v>
      </c>
      <c r="B218" s="60" t="s">
        <v>1485</v>
      </c>
      <c r="C218" s="60">
        <v>73255804</v>
      </c>
      <c r="D218" s="60">
        <v>0</v>
      </c>
      <c r="E218" s="65" t="s">
        <v>282</v>
      </c>
      <c r="F218" s="65" t="str">
        <f t="shared" si="3"/>
        <v>Census Tract 111 Madison County</v>
      </c>
      <c r="G218" s="60" t="s">
        <v>155</v>
      </c>
      <c r="H218" s="60" t="s">
        <v>166</v>
      </c>
      <c r="I218" s="65">
        <v>61212</v>
      </c>
      <c r="J218" s="60">
        <v>1626</v>
      </c>
      <c r="K218" s="60">
        <v>125236792.3203125</v>
      </c>
      <c r="L218" s="60">
        <v>46592.47774354682</v>
      </c>
    </row>
    <row r="219" spans="1:12">
      <c r="A219" s="60">
        <v>57743</v>
      </c>
      <c r="B219" s="60" t="s">
        <v>1486</v>
      </c>
      <c r="C219" s="60">
        <v>17544932</v>
      </c>
      <c r="D219" s="60">
        <v>0</v>
      </c>
      <c r="E219" s="65" t="s">
        <v>282</v>
      </c>
      <c r="F219" s="65" t="str">
        <f t="shared" si="3"/>
        <v>Census Tract 111 St. Joseph County</v>
      </c>
      <c r="G219" s="60" t="s">
        <v>155</v>
      </c>
      <c r="H219" s="60" t="s">
        <v>160</v>
      </c>
      <c r="I219" s="65">
        <v>40570</v>
      </c>
      <c r="J219" s="60">
        <v>1787</v>
      </c>
      <c r="K219" s="60">
        <v>31475346.5078125</v>
      </c>
      <c r="L219" s="60">
        <v>29378.619180095619</v>
      </c>
    </row>
    <row r="220" spans="1:12">
      <c r="A220" s="60">
        <v>44590</v>
      </c>
      <c r="B220" s="60" t="s">
        <v>1487</v>
      </c>
      <c r="C220" s="60">
        <v>3410643</v>
      </c>
      <c r="D220" s="60">
        <v>202544</v>
      </c>
      <c r="E220" s="65" t="s">
        <v>282</v>
      </c>
      <c r="F220" s="65" t="str">
        <f t="shared" si="3"/>
        <v>Census Tract 111 Tippecanoe County</v>
      </c>
      <c r="G220" s="60" t="s">
        <v>155</v>
      </c>
      <c r="H220" s="60" t="s">
        <v>161</v>
      </c>
      <c r="I220" s="65">
        <v>42193</v>
      </c>
      <c r="J220" s="60">
        <v>2258</v>
      </c>
      <c r="K220" s="60">
        <v>6238220.37109375</v>
      </c>
      <c r="L220" s="60">
        <v>14583.300331200666</v>
      </c>
    </row>
    <row r="221" spans="1:12">
      <c r="A221" s="60">
        <v>44625</v>
      </c>
      <c r="B221" s="60" t="s">
        <v>1488</v>
      </c>
      <c r="C221" s="60">
        <v>3421241</v>
      </c>
      <c r="D221" s="60">
        <v>151428</v>
      </c>
      <c r="E221" s="65" t="s">
        <v>282</v>
      </c>
      <c r="F221" s="65" t="str">
        <f t="shared" si="3"/>
        <v>Census Tract 111 Vigo County</v>
      </c>
      <c r="G221" s="60" t="s">
        <v>155</v>
      </c>
      <c r="H221" s="60" t="s">
        <v>167</v>
      </c>
      <c r="I221" s="65">
        <v>15106</v>
      </c>
      <c r="J221" s="60">
        <v>1637</v>
      </c>
      <c r="K221" s="60">
        <v>6001555.734375</v>
      </c>
      <c r="L221" s="60">
        <v>12511.055604277753</v>
      </c>
    </row>
    <row r="222" spans="1:12">
      <c r="A222" s="60">
        <v>44117</v>
      </c>
      <c r="B222" s="60" t="s">
        <v>1489</v>
      </c>
      <c r="C222" s="60">
        <v>28009947</v>
      </c>
      <c r="D222" s="60">
        <v>490333</v>
      </c>
      <c r="E222" s="65" t="s">
        <v>283</v>
      </c>
      <c r="F222" s="65" t="str">
        <f t="shared" si="3"/>
        <v>Census Tract 1110.01 Hamilton County</v>
      </c>
      <c r="G222" s="60" t="s">
        <v>155</v>
      </c>
      <c r="H222" s="60" t="s">
        <v>251</v>
      </c>
      <c r="I222" s="65">
        <v>186429</v>
      </c>
      <c r="J222" s="60">
        <v>4420</v>
      </c>
      <c r="K222" s="60">
        <v>48566891.94921875</v>
      </c>
      <c r="L222" s="60">
        <v>29106.410761778527</v>
      </c>
    </row>
    <row r="223" spans="1:12">
      <c r="A223" s="60">
        <v>44118</v>
      </c>
      <c r="B223" s="60" t="s">
        <v>1490</v>
      </c>
      <c r="C223" s="60">
        <v>4880063</v>
      </c>
      <c r="D223" s="60">
        <v>7756</v>
      </c>
      <c r="E223" s="65" t="s">
        <v>284</v>
      </c>
      <c r="F223" s="65" t="str">
        <f t="shared" si="3"/>
        <v>Census Tract 1110.03 Hamilton County</v>
      </c>
      <c r="G223" s="60" t="s">
        <v>155</v>
      </c>
      <c r="H223" s="60" t="s">
        <v>251</v>
      </c>
      <c r="I223" s="65">
        <v>120795</v>
      </c>
      <c r="J223" s="60">
        <v>1875</v>
      </c>
      <c r="K223" s="60">
        <v>8331202.0703125</v>
      </c>
      <c r="L223" s="60">
        <v>11720.112398514331</v>
      </c>
    </row>
    <row r="224" spans="1:12">
      <c r="A224" s="60">
        <v>44119</v>
      </c>
      <c r="B224" s="60" t="s">
        <v>1491</v>
      </c>
      <c r="C224" s="60">
        <v>3405827</v>
      </c>
      <c r="D224" s="60">
        <v>215220</v>
      </c>
      <c r="E224" s="65" t="s">
        <v>285</v>
      </c>
      <c r="F224" s="65" t="str">
        <f t="shared" si="3"/>
        <v>Census Tract 1110.04 Hamilton County</v>
      </c>
      <c r="G224" s="60" t="s">
        <v>155</v>
      </c>
      <c r="H224" s="60" t="s">
        <v>251</v>
      </c>
      <c r="I224" s="65">
        <v>116848</v>
      </c>
      <c r="J224" s="60">
        <v>1156</v>
      </c>
      <c r="K224" s="60">
        <v>6168732.49609375</v>
      </c>
      <c r="L224" s="60">
        <v>9954.4464967825697</v>
      </c>
    </row>
    <row r="225" spans="1:12">
      <c r="A225" s="60">
        <v>44120</v>
      </c>
      <c r="B225" s="60" t="s">
        <v>1492</v>
      </c>
      <c r="C225" s="60">
        <v>6183736</v>
      </c>
      <c r="D225" s="60">
        <v>33040</v>
      </c>
      <c r="E225" s="65" t="s">
        <v>286</v>
      </c>
      <c r="F225" s="65" t="str">
        <f t="shared" si="3"/>
        <v>Census Tract 1110.06 Hamilton County</v>
      </c>
      <c r="G225" s="60" t="s">
        <v>155</v>
      </c>
      <c r="H225" s="60" t="s">
        <v>251</v>
      </c>
      <c r="I225" s="65">
        <v>78523</v>
      </c>
      <c r="J225" s="60">
        <v>1812</v>
      </c>
      <c r="K225" s="60">
        <v>10590753.515625</v>
      </c>
      <c r="L225" s="60">
        <v>14183.482657646326</v>
      </c>
    </row>
    <row r="226" spans="1:12">
      <c r="A226" s="60">
        <v>44121</v>
      </c>
      <c r="B226" s="60" t="s">
        <v>1493</v>
      </c>
      <c r="C226" s="60">
        <v>3051887</v>
      </c>
      <c r="D226" s="60">
        <v>11606</v>
      </c>
      <c r="E226" s="65" t="s">
        <v>287</v>
      </c>
      <c r="F226" s="65" t="str">
        <f t="shared" si="3"/>
        <v>Census Tract 1110.07 Hamilton County</v>
      </c>
      <c r="G226" s="60" t="s">
        <v>155</v>
      </c>
      <c r="H226" s="60" t="s">
        <v>251</v>
      </c>
      <c r="I226" s="65">
        <v>67740</v>
      </c>
      <c r="J226" s="60">
        <v>1672</v>
      </c>
      <c r="K226" s="60">
        <v>5221791.5390625</v>
      </c>
      <c r="L226" s="60">
        <v>10007.928849576565</v>
      </c>
    </row>
    <row r="227" spans="1:12">
      <c r="A227" s="60">
        <v>44122</v>
      </c>
      <c r="B227" s="60" t="s">
        <v>1494</v>
      </c>
      <c r="C227" s="60">
        <v>6060647</v>
      </c>
      <c r="D227" s="60">
        <v>111030</v>
      </c>
      <c r="E227" s="65" t="s">
        <v>288</v>
      </c>
      <c r="F227" s="65" t="str">
        <f t="shared" si="3"/>
        <v>Census Tract 1110.08 Hamilton County</v>
      </c>
      <c r="G227" s="60" t="s">
        <v>155</v>
      </c>
      <c r="H227" s="60" t="s">
        <v>251</v>
      </c>
      <c r="I227" s="65">
        <v>63185</v>
      </c>
      <c r="J227" s="60">
        <v>4139</v>
      </c>
      <c r="K227" s="60">
        <v>10519404.05078125</v>
      </c>
      <c r="L227" s="60">
        <v>13183.61535929166</v>
      </c>
    </row>
    <row r="228" spans="1:12">
      <c r="A228" s="60">
        <v>44123</v>
      </c>
      <c r="B228" s="60" t="s">
        <v>1495</v>
      </c>
      <c r="C228" s="60">
        <v>7793446</v>
      </c>
      <c r="D228" s="60">
        <v>673179</v>
      </c>
      <c r="E228" s="65" t="s">
        <v>289</v>
      </c>
      <c r="F228" s="65" t="str">
        <f t="shared" si="3"/>
        <v>Census Tract 1111.01 Hamilton County</v>
      </c>
      <c r="G228" s="60" t="s">
        <v>155</v>
      </c>
      <c r="H228" s="60" t="s">
        <v>251</v>
      </c>
      <c r="I228" s="65">
        <v>110602</v>
      </c>
      <c r="J228" s="60">
        <v>1405</v>
      </c>
      <c r="K228" s="60">
        <v>14419660.484375</v>
      </c>
      <c r="L228" s="60">
        <v>18852.423329088651</v>
      </c>
    </row>
    <row r="229" spans="1:12">
      <c r="A229" s="60">
        <v>44124</v>
      </c>
      <c r="B229" s="60" t="s">
        <v>1496</v>
      </c>
      <c r="C229" s="60">
        <v>17412036</v>
      </c>
      <c r="D229" s="60">
        <v>357525</v>
      </c>
      <c r="E229" s="65" t="s">
        <v>290</v>
      </c>
      <c r="F229" s="65" t="str">
        <f t="shared" si="3"/>
        <v>Census Tract 1111.02 Hamilton County</v>
      </c>
      <c r="G229" s="60" t="s">
        <v>155</v>
      </c>
      <c r="H229" s="60" t="s">
        <v>251</v>
      </c>
      <c r="I229" s="65">
        <v>94912</v>
      </c>
      <c r="J229" s="60">
        <v>3838</v>
      </c>
      <c r="K229" s="60">
        <v>30258619.1796875</v>
      </c>
      <c r="L229" s="60">
        <v>32670.467995032079</v>
      </c>
    </row>
    <row r="230" spans="1:12">
      <c r="A230" s="60">
        <v>38911</v>
      </c>
      <c r="B230" s="60" t="s">
        <v>1497</v>
      </c>
      <c r="C230" s="60">
        <v>166413701</v>
      </c>
      <c r="D230" s="60">
        <v>378253</v>
      </c>
      <c r="E230" s="65" t="s">
        <v>291</v>
      </c>
      <c r="F230" s="65" t="str">
        <f t="shared" si="3"/>
        <v>Census Tract 112 Bartholomew County</v>
      </c>
      <c r="G230" s="60" t="s">
        <v>155</v>
      </c>
      <c r="H230" s="60" t="s">
        <v>185</v>
      </c>
      <c r="I230" s="65">
        <v>58542</v>
      </c>
      <c r="J230" s="60">
        <v>2047</v>
      </c>
      <c r="K230" s="60">
        <v>278943348.11328125</v>
      </c>
      <c r="L230" s="60">
        <v>83744.170478857821</v>
      </c>
    </row>
    <row r="231" spans="1:12">
      <c r="A231" s="60">
        <v>57511</v>
      </c>
      <c r="B231" s="60" t="s">
        <v>1498</v>
      </c>
      <c r="C231" s="60">
        <v>3576990</v>
      </c>
      <c r="D231" s="60">
        <v>0</v>
      </c>
      <c r="E231" s="65" t="s">
        <v>291</v>
      </c>
      <c r="F231" s="65" t="str">
        <f t="shared" si="3"/>
        <v>Census Tract 112 Lake County</v>
      </c>
      <c r="G231" s="60" t="s">
        <v>155</v>
      </c>
      <c r="H231" s="60" t="s">
        <v>186</v>
      </c>
      <c r="I231" s="65">
        <v>34457</v>
      </c>
      <c r="J231" s="60">
        <v>1822</v>
      </c>
      <c r="K231" s="60">
        <v>6397753.37890625</v>
      </c>
      <c r="L231" s="60">
        <v>10361.222107377263</v>
      </c>
    </row>
    <row r="232" spans="1:12">
      <c r="A232" s="60">
        <v>44254</v>
      </c>
      <c r="B232" s="60" t="s">
        <v>1499</v>
      </c>
      <c r="C232" s="60">
        <v>44239289</v>
      </c>
      <c r="D232" s="60">
        <v>176565</v>
      </c>
      <c r="E232" s="65" t="s">
        <v>291</v>
      </c>
      <c r="F232" s="65" t="str">
        <f t="shared" si="3"/>
        <v>Census Tract 112 Madison County</v>
      </c>
      <c r="G232" s="60" t="s">
        <v>155</v>
      </c>
      <c r="H232" s="60" t="s">
        <v>166</v>
      </c>
      <c r="I232" s="65">
        <v>67591</v>
      </c>
      <c r="J232" s="60">
        <v>2535</v>
      </c>
      <c r="K232" s="60">
        <v>75983101.67578125</v>
      </c>
      <c r="L232" s="60">
        <v>50865.264193169292</v>
      </c>
    </row>
    <row r="233" spans="1:12">
      <c r="A233" s="60">
        <v>73050</v>
      </c>
      <c r="B233" s="60" t="s">
        <v>1500</v>
      </c>
      <c r="C233" s="60">
        <v>59420433</v>
      </c>
      <c r="D233" s="60">
        <v>1302024</v>
      </c>
      <c r="E233" s="65" t="s">
        <v>291</v>
      </c>
      <c r="F233" s="65" t="str">
        <f t="shared" si="3"/>
        <v>Census Tract 112 Vigo County</v>
      </c>
      <c r="G233" s="60" t="s">
        <v>155</v>
      </c>
      <c r="H233" s="60" t="s">
        <v>167</v>
      </c>
      <c r="I233" s="65">
        <v>48968</v>
      </c>
      <c r="J233" s="60">
        <v>2717</v>
      </c>
      <c r="K233" s="60">
        <v>101661837.57421875</v>
      </c>
      <c r="L233" s="60">
        <v>55143.342631546067</v>
      </c>
    </row>
    <row r="234" spans="1:12">
      <c r="A234" s="60">
        <v>43954</v>
      </c>
      <c r="B234" s="60" t="s">
        <v>1501</v>
      </c>
      <c r="C234" s="60">
        <v>9586728</v>
      </c>
      <c r="D234" s="60">
        <v>14846</v>
      </c>
      <c r="E234" s="65" t="s">
        <v>292</v>
      </c>
      <c r="F234" s="65" t="str">
        <f t="shared" si="3"/>
        <v>Census Tract 112.01 Allen County</v>
      </c>
      <c r="G234" s="60" t="s">
        <v>155</v>
      </c>
      <c r="H234" s="60" t="s">
        <v>156</v>
      </c>
      <c r="I234" s="65">
        <v>34911</v>
      </c>
      <c r="J234" s="60">
        <v>802</v>
      </c>
      <c r="K234" s="60">
        <v>16908676.29296875</v>
      </c>
      <c r="L234" s="60">
        <v>27184.166021090674</v>
      </c>
    </row>
    <row r="235" spans="1:12">
      <c r="A235" s="60">
        <v>57744</v>
      </c>
      <c r="B235" s="60" t="s">
        <v>1502</v>
      </c>
      <c r="C235" s="60">
        <v>2027957</v>
      </c>
      <c r="D235" s="60">
        <v>0</v>
      </c>
      <c r="E235" s="65" t="s">
        <v>292</v>
      </c>
      <c r="F235" s="65" t="str">
        <f t="shared" si="3"/>
        <v>Census Tract 112.01 St. Joseph County</v>
      </c>
      <c r="G235" s="60" t="s">
        <v>155</v>
      </c>
      <c r="H235" s="60" t="s">
        <v>160</v>
      </c>
      <c r="I235" s="65">
        <v>38750</v>
      </c>
      <c r="J235" s="60">
        <v>275</v>
      </c>
      <c r="K235" s="60">
        <v>3642339.5625</v>
      </c>
      <c r="L235" s="60">
        <v>7745.5022906386876</v>
      </c>
    </row>
    <row r="236" spans="1:12">
      <c r="A236" s="60">
        <v>43955</v>
      </c>
      <c r="B236" s="60" t="s">
        <v>1503</v>
      </c>
      <c r="C236" s="60">
        <v>7822996</v>
      </c>
      <c r="D236" s="60">
        <v>0</v>
      </c>
      <c r="E236" s="65" t="s">
        <v>293</v>
      </c>
      <c r="F236" s="65" t="str">
        <f t="shared" si="3"/>
        <v>Census Tract 112.02 Allen County</v>
      </c>
      <c r="G236" s="60" t="s">
        <v>155</v>
      </c>
      <c r="H236" s="60" t="s">
        <v>156</v>
      </c>
      <c r="I236" s="65">
        <v>45461</v>
      </c>
      <c r="J236" s="60">
        <v>1136</v>
      </c>
      <c r="K236" s="60">
        <v>13770331.671875</v>
      </c>
      <c r="L236" s="60">
        <v>15429.808397462162</v>
      </c>
    </row>
    <row r="237" spans="1:12">
      <c r="A237" s="60">
        <v>57745</v>
      </c>
      <c r="B237" s="60" t="s">
        <v>1504</v>
      </c>
      <c r="C237" s="60">
        <v>6364745</v>
      </c>
      <c r="D237" s="60">
        <v>340598</v>
      </c>
      <c r="E237" s="65" t="s">
        <v>293</v>
      </c>
      <c r="F237" s="65" t="str">
        <f t="shared" si="3"/>
        <v>Census Tract 112.02 St. Joseph County</v>
      </c>
      <c r="G237" s="60" t="s">
        <v>155</v>
      </c>
      <c r="H237" s="60" t="s">
        <v>160</v>
      </c>
      <c r="I237" s="65">
        <v>36042</v>
      </c>
      <c r="J237" s="60">
        <v>323</v>
      </c>
      <c r="K237" s="60">
        <v>11732740.75390625</v>
      </c>
      <c r="L237" s="60">
        <v>19426.235309469463</v>
      </c>
    </row>
    <row r="238" spans="1:12">
      <c r="A238" s="60">
        <v>43956</v>
      </c>
      <c r="B238" s="60" t="s">
        <v>1505</v>
      </c>
      <c r="C238" s="60">
        <v>7023594</v>
      </c>
      <c r="D238" s="60">
        <v>10035</v>
      </c>
      <c r="E238" s="65" t="s">
        <v>294</v>
      </c>
      <c r="F238" s="65" t="str">
        <f t="shared" si="3"/>
        <v>Census Tract 112.04 Allen County</v>
      </c>
      <c r="G238" s="60" t="s">
        <v>155</v>
      </c>
      <c r="H238" s="60" t="s">
        <v>156</v>
      </c>
      <c r="I238" s="65">
        <v>65669</v>
      </c>
      <c r="J238" s="60">
        <v>1204</v>
      </c>
      <c r="K238" s="60">
        <v>12376205.34765625</v>
      </c>
      <c r="L238" s="60">
        <v>14535.646384284095</v>
      </c>
    </row>
    <row r="239" spans="1:12">
      <c r="A239" s="60">
        <v>43957</v>
      </c>
      <c r="B239" s="60" t="s">
        <v>1506</v>
      </c>
      <c r="C239" s="60">
        <v>3109552</v>
      </c>
      <c r="D239" s="60">
        <v>0</v>
      </c>
      <c r="E239" s="65" t="s">
        <v>295</v>
      </c>
      <c r="F239" s="65" t="str">
        <f t="shared" si="3"/>
        <v>Census Tract 112.05 Allen County</v>
      </c>
      <c r="G239" s="60" t="s">
        <v>155</v>
      </c>
      <c r="H239" s="60" t="s">
        <v>156</v>
      </c>
      <c r="I239" s="65">
        <v>58456</v>
      </c>
      <c r="J239" s="60">
        <v>1365</v>
      </c>
      <c r="K239" s="60">
        <v>5474634.41015625</v>
      </c>
      <c r="L239" s="60">
        <v>9896.6224364127775</v>
      </c>
    </row>
    <row r="240" spans="1:12">
      <c r="A240" s="60">
        <v>38912</v>
      </c>
      <c r="B240" s="60" t="s">
        <v>1507</v>
      </c>
      <c r="C240" s="60">
        <v>186509250</v>
      </c>
      <c r="D240" s="60">
        <v>94237</v>
      </c>
      <c r="E240" s="65" t="s">
        <v>296</v>
      </c>
      <c r="F240" s="65" t="str">
        <f t="shared" si="3"/>
        <v>Census Tract 113 Bartholomew County</v>
      </c>
      <c r="G240" s="60" t="s">
        <v>155</v>
      </c>
      <c r="H240" s="60" t="s">
        <v>185</v>
      </c>
      <c r="I240" s="65">
        <v>67969</v>
      </c>
      <c r="J240" s="60">
        <v>2037</v>
      </c>
      <c r="K240" s="60">
        <v>311196345.94921875</v>
      </c>
      <c r="L240" s="60">
        <v>88803.406484117877</v>
      </c>
    </row>
    <row r="241" spans="1:12">
      <c r="A241" s="60">
        <v>57512</v>
      </c>
      <c r="B241" s="60" t="s">
        <v>1508</v>
      </c>
      <c r="C241" s="60">
        <v>1204514</v>
      </c>
      <c r="D241" s="60">
        <v>0</v>
      </c>
      <c r="E241" s="65" t="s">
        <v>296</v>
      </c>
      <c r="F241" s="65" t="str">
        <f t="shared" si="3"/>
        <v>Census Tract 113 Lake County</v>
      </c>
      <c r="G241" s="60" t="s">
        <v>155</v>
      </c>
      <c r="H241" s="60" t="s">
        <v>186</v>
      </c>
      <c r="I241" s="65">
        <v>16354</v>
      </c>
      <c r="J241" s="60">
        <v>904</v>
      </c>
      <c r="K241" s="60">
        <v>2155180.87890625</v>
      </c>
      <c r="L241" s="60">
        <v>6523.3792647623432</v>
      </c>
    </row>
    <row r="242" spans="1:12">
      <c r="A242" s="60">
        <v>44255</v>
      </c>
      <c r="B242" s="60" t="s">
        <v>1509</v>
      </c>
      <c r="C242" s="60">
        <v>7065794</v>
      </c>
      <c r="D242" s="60">
        <v>849</v>
      </c>
      <c r="E242" s="65" t="s">
        <v>296</v>
      </c>
      <c r="F242" s="65" t="str">
        <f t="shared" si="3"/>
        <v>Census Tract 113 Madison County</v>
      </c>
      <c r="G242" s="60" t="s">
        <v>155</v>
      </c>
      <c r="H242" s="60" t="s">
        <v>166</v>
      </c>
      <c r="I242" s="65">
        <v>44435</v>
      </c>
      <c r="J242" s="60">
        <v>1068</v>
      </c>
      <c r="K242" s="60">
        <v>12094335.1640625</v>
      </c>
      <c r="L242" s="60">
        <v>18588.728661602465</v>
      </c>
    </row>
    <row r="243" spans="1:12">
      <c r="A243" s="60">
        <v>57746</v>
      </c>
      <c r="B243" s="60" t="s">
        <v>1510</v>
      </c>
      <c r="C243" s="60">
        <v>7495132</v>
      </c>
      <c r="D243" s="60">
        <v>18028</v>
      </c>
      <c r="E243" s="65" t="s">
        <v>297</v>
      </c>
      <c r="F243" s="65" t="str">
        <f t="shared" si="3"/>
        <v>Census Tract 113.01 St. Joseph County</v>
      </c>
      <c r="G243" s="60" t="s">
        <v>155</v>
      </c>
      <c r="H243" s="60" t="s">
        <v>160</v>
      </c>
      <c r="I243" s="65">
        <v>42500</v>
      </c>
      <c r="J243" s="60">
        <v>2734</v>
      </c>
      <c r="K243" s="60">
        <v>13490613.1484375</v>
      </c>
      <c r="L243" s="60">
        <v>18565.860759407915</v>
      </c>
    </row>
    <row r="244" spans="1:12">
      <c r="A244" s="60">
        <v>43958</v>
      </c>
      <c r="B244" s="60" t="s">
        <v>1511</v>
      </c>
      <c r="C244" s="60">
        <v>4408097</v>
      </c>
      <c r="D244" s="60">
        <v>0</v>
      </c>
      <c r="E244" s="65" t="s">
        <v>298</v>
      </c>
      <c r="F244" s="65" t="str">
        <f t="shared" si="3"/>
        <v>Census Tract 113.02 Allen County</v>
      </c>
      <c r="G244" s="60" t="s">
        <v>155</v>
      </c>
      <c r="H244" s="60" t="s">
        <v>156</v>
      </c>
      <c r="I244" s="65">
        <v>38705</v>
      </c>
      <c r="J244" s="60">
        <v>2042</v>
      </c>
      <c r="K244" s="60">
        <v>7752986.55078125</v>
      </c>
      <c r="L244" s="60">
        <v>13647.329659804998</v>
      </c>
    </row>
    <row r="245" spans="1:12">
      <c r="A245" s="60">
        <v>57747</v>
      </c>
      <c r="B245" s="60" t="s">
        <v>1512</v>
      </c>
      <c r="C245" s="60">
        <v>9305551</v>
      </c>
      <c r="D245" s="60">
        <v>29553</v>
      </c>
      <c r="E245" s="65" t="s">
        <v>298</v>
      </c>
      <c r="F245" s="65" t="str">
        <f t="shared" si="3"/>
        <v>Census Tract 113.02 St. Joseph County</v>
      </c>
      <c r="G245" s="60" t="s">
        <v>155</v>
      </c>
      <c r="H245" s="60" t="s">
        <v>160</v>
      </c>
      <c r="I245" s="65">
        <v>77241</v>
      </c>
      <c r="J245" s="60">
        <v>2791</v>
      </c>
      <c r="K245" s="60">
        <v>16778860.6796875</v>
      </c>
      <c r="L245" s="60">
        <v>18411.192358423781</v>
      </c>
    </row>
    <row r="246" spans="1:12">
      <c r="A246" s="60">
        <v>43959</v>
      </c>
      <c r="B246" s="60" t="s">
        <v>1513</v>
      </c>
      <c r="C246" s="60">
        <v>7664479</v>
      </c>
      <c r="D246" s="60">
        <v>0</v>
      </c>
      <c r="E246" s="65" t="s">
        <v>299</v>
      </c>
      <c r="F246" s="65" t="str">
        <f t="shared" si="3"/>
        <v>Census Tract 113.03 Allen County</v>
      </c>
      <c r="G246" s="60" t="s">
        <v>155</v>
      </c>
      <c r="H246" s="60" t="s">
        <v>156</v>
      </c>
      <c r="I246" s="65">
        <v>38352</v>
      </c>
      <c r="J246" s="60">
        <v>695</v>
      </c>
      <c r="K246" s="60">
        <v>13485965.35546875</v>
      </c>
      <c r="L246" s="60">
        <v>19424.831937743187</v>
      </c>
    </row>
    <row r="247" spans="1:12">
      <c r="A247" s="60">
        <v>57748</v>
      </c>
      <c r="B247" s="60" t="s">
        <v>1514</v>
      </c>
      <c r="C247" s="60">
        <v>10835286</v>
      </c>
      <c r="D247" s="60">
        <v>235027</v>
      </c>
      <c r="E247" s="65" t="s">
        <v>299</v>
      </c>
      <c r="F247" s="65" t="str">
        <f t="shared" si="3"/>
        <v>Census Tract 113.03 St. Joseph County</v>
      </c>
      <c r="G247" s="60" t="s">
        <v>155</v>
      </c>
      <c r="H247" s="60" t="s">
        <v>160</v>
      </c>
      <c r="I247" s="65">
        <v>57143</v>
      </c>
      <c r="J247" s="60">
        <v>2350</v>
      </c>
      <c r="K247" s="60">
        <v>19501829.88671875</v>
      </c>
      <c r="L247" s="60">
        <v>20195.73569471966</v>
      </c>
    </row>
    <row r="248" spans="1:12">
      <c r="A248" s="60">
        <v>43960</v>
      </c>
      <c r="B248" s="60" t="s">
        <v>1515</v>
      </c>
      <c r="C248" s="60">
        <v>25790607</v>
      </c>
      <c r="D248" s="60">
        <v>0</v>
      </c>
      <c r="E248" s="65" t="s">
        <v>300</v>
      </c>
      <c r="F248" s="65" t="str">
        <f t="shared" si="3"/>
        <v>Census Tract 113.04 Allen County</v>
      </c>
      <c r="G248" s="60" t="s">
        <v>155</v>
      </c>
      <c r="H248" s="60" t="s">
        <v>156</v>
      </c>
      <c r="I248" s="65">
        <v>39211</v>
      </c>
      <c r="J248" s="60">
        <v>2016</v>
      </c>
      <c r="K248" s="60">
        <v>45345980.4375</v>
      </c>
      <c r="L248" s="60">
        <v>32208.674642928334</v>
      </c>
    </row>
    <row r="249" spans="1:12">
      <c r="A249" s="60">
        <v>57749</v>
      </c>
      <c r="B249" s="60" t="s">
        <v>1516</v>
      </c>
      <c r="C249" s="60">
        <v>4039786</v>
      </c>
      <c r="D249" s="60">
        <v>0</v>
      </c>
      <c r="E249" s="65" t="s">
        <v>300</v>
      </c>
      <c r="F249" s="65" t="str">
        <f t="shared" si="3"/>
        <v>Census Tract 113.04 St. Joseph County</v>
      </c>
      <c r="G249" s="60" t="s">
        <v>155</v>
      </c>
      <c r="H249" s="60" t="s">
        <v>160</v>
      </c>
      <c r="I249" s="65">
        <v>120313</v>
      </c>
      <c r="J249" s="60">
        <v>868</v>
      </c>
      <c r="K249" s="60">
        <v>7264477.8515625</v>
      </c>
      <c r="L249" s="60">
        <v>13141.441658068381</v>
      </c>
    </row>
    <row r="250" spans="1:12">
      <c r="A250" s="60">
        <v>57750</v>
      </c>
      <c r="B250" s="60" t="s">
        <v>1517</v>
      </c>
      <c r="C250" s="60">
        <v>5273376</v>
      </c>
      <c r="D250" s="60">
        <v>5956</v>
      </c>
      <c r="E250" s="65" t="s">
        <v>301</v>
      </c>
      <c r="F250" s="65" t="str">
        <f t="shared" si="3"/>
        <v>Census Tract 113.05 St. Joseph County</v>
      </c>
      <c r="G250" s="60" t="s">
        <v>155</v>
      </c>
      <c r="H250" s="60" t="s">
        <v>160</v>
      </c>
      <c r="I250" s="65">
        <v>81976</v>
      </c>
      <c r="J250" s="60">
        <v>1641</v>
      </c>
      <c r="K250" s="60">
        <v>9486610.390625</v>
      </c>
      <c r="L250" s="60">
        <v>13225.667136665075</v>
      </c>
    </row>
    <row r="251" spans="1:12">
      <c r="A251" s="60">
        <v>57751</v>
      </c>
      <c r="B251" s="60" t="s">
        <v>1518</v>
      </c>
      <c r="C251" s="60">
        <v>6550744</v>
      </c>
      <c r="D251" s="60">
        <v>0</v>
      </c>
      <c r="E251" s="65" t="s">
        <v>302</v>
      </c>
      <c r="F251" s="65" t="str">
        <f t="shared" si="3"/>
        <v>Census Tract 113.06 St. Joseph County</v>
      </c>
      <c r="G251" s="60" t="s">
        <v>155</v>
      </c>
      <c r="H251" s="60" t="s">
        <v>160</v>
      </c>
      <c r="I251" s="65">
        <v>102629</v>
      </c>
      <c r="J251" s="60">
        <v>1203</v>
      </c>
      <c r="K251" s="60">
        <v>11772688.08984375</v>
      </c>
      <c r="L251" s="60">
        <v>15203.599536924541</v>
      </c>
    </row>
    <row r="252" spans="1:12">
      <c r="A252" s="60">
        <v>38913</v>
      </c>
      <c r="B252" s="60" t="s">
        <v>1519</v>
      </c>
      <c r="C252" s="60">
        <v>102183837</v>
      </c>
      <c r="D252" s="60">
        <v>716436</v>
      </c>
      <c r="E252" s="65" t="s">
        <v>303</v>
      </c>
      <c r="F252" s="65" t="str">
        <f t="shared" si="3"/>
        <v>Census Tract 114 Bartholomew County</v>
      </c>
      <c r="G252" s="60" t="s">
        <v>155</v>
      </c>
      <c r="H252" s="60" t="s">
        <v>185</v>
      </c>
      <c r="I252" s="65">
        <v>58137</v>
      </c>
      <c r="J252" s="60">
        <v>1590</v>
      </c>
      <c r="K252" s="60">
        <v>170080653.8671875</v>
      </c>
      <c r="L252" s="60">
        <v>80600.316742870345</v>
      </c>
    </row>
    <row r="253" spans="1:12">
      <c r="A253" s="60">
        <v>57513</v>
      </c>
      <c r="B253" s="60" t="s">
        <v>1520</v>
      </c>
      <c r="C253" s="60">
        <v>5607918</v>
      </c>
      <c r="D253" s="60">
        <v>0</v>
      </c>
      <c r="E253" s="65" t="s">
        <v>303</v>
      </c>
      <c r="F253" s="65" t="str">
        <f t="shared" si="3"/>
        <v>Census Tract 114 Lake County</v>
      </c>
      <c r="G253" s="60" t="s">
        <v>155</v>
      </c>
      <c r="H253" s="60" t="s">
        <v>186</v>
      </c>
      <c r="I253" s="65">
        <v>18851</v>
      </c>
      <c r="J253" s="60">
        <v>510</v>
      </c>
      <c r="K253" s="60">
        <v>10031072.45703125</v>
      </c>
      <c r="L253" s="60">
        <v>18139.361922073291</v>
      </c>
    </row>
    <row r="254" spans="1:12">
      <c r="A254" s="60">
        <v>44256</v>
      </c>
      <c r="B254" s="60" t="s">
        <v>1521</v>
      </c>
      <c r="C254" s="60">
        <v>93488512</v>
      </c>
      <c r="D254" s="60">
        <v>39776</v>
      </c>
      <c r="E254" s="65" t="s">
        <v>303</v>
      </c>
      <c r="F254" s="65" t="str">
        <f t="shared" si="3"/>
        <v>Census Tract 114 Madison County</v>
      </c>
      <c r="G254" s="60" t="s">
        <v>155</v>
      </c>
      <c r="H254" s="60" t="s">
        <v>166</v>
      </c>
      <c r="I254" s="65">
        <v>67656</v>
      </c>
      <c r="J254" s="60">
        <v>1358</v>
      </c>
      <c r="K254" s="60">
        <v>159552819.84375</v>
      </c>
      <c r="L254" s="60">
        <v>51193.607805282263</v>
      </c>
    </row>
    <row r="255" spans="1:12">
      <c r="A255" s="60">
        <v>57752</v>
      </c>
      <c r="B255" s="60" t="s">
        <v>1522</v>
      </c>
      <c r="C255" s="60">
        <v>7708490</v>
      </c>
      <c r="D255" s="60">
        <v>0</v>
      </c>
      <c r="E255" s="65" t="s">
        <v>304</v>
      </c>
      <c r="F255" s="65" t="str">
        <f t="shared" si="3"/>
        <v>Census Tract 114.03 St. Joseph County</v>
      </c>
      <c r="G255" s="60" t="s">
        <v>155</v>
      </c>
      <c r="H255" s="60" t="s">
        <v>160</v>
      </c>
      <c r="I255" s="65">
        <v>100753</v>
      </c>
      <c r="J255" s="60">
        <v>2172</v>
      </c>
      <c r="K255" s="60">
        <v>13855619.33984375</v>
      </c>
      <c r="L255" s="60">
        <v>17112.855977645013</v>
      </c>
    </row>
    <row r="256" spans="1:12">
      <c r="A256" s="60">
        <v>57753</v>
      </c>
      <c r="B256" s="60" t="s">
        <v>1523</v>
      </c>
      <c r="C256" s="60">
        <v>9256885</v>
      </c>
      <c r="D256" s="60">
        <v>0</v>
      </c>
      <c r="E256" s="65" t="s">
        <v>305</v>
      </c>
      <c r="F256" s="65" t="str">
        <f t="shared" si="3"/>
        <v>Census Tract 114.04 St. Joseph County</v>
      </c>
      <c r="G256" s="60" t="s">
        <v>155</v>
      </c>
      <c r="H256" s="60" t="s">
        <v>160</v>
      </c>
      <c r="I256" s="65">
        <v>119798</v>
      </c>
      <c r="J256" s="60">
        <v>2143</v>
      </c>
      <c r="K256" s="60">
        <v>16641227.37890625</v>
      </c>
      <c r="L256" s="60">
        <v>18554.347481534485</v>
      </c>
    </row>
    <row r="257" spans="1:12">
      <c r="A257" s="60">
        <v>57754</v>
      </c>
      <c r="B257" s="60" t="s">
        <v>1524</v>
      </c>
      <c r="C257" s="60">
        <v>9814048</v>
      </c>
      <c r="D257" s="60">
        <v>0</v>
      </c>
      <c r="E257" s="65" t="s">
        <v>306</v>
      </c>
      <c r="F257" s="65" t="str">
        <f t="shared" si="3"/>
        <v>Census Tract 114.05 St. Joseph County</v>
      </c>
      <c r="G257" s="60" t="s">
        <v>155</v>
      </c>
      <c r="H257" s="60" t="s">
        <v>160</v>
      </c>
      <c r="I257" s="65">
        <v>101513</v>
      </c>
      <c r="J257" s="60">
        <v>1209</v>
      </c>
      <c r="K257" s="60">
        <v>17638406.32421875</v>
      </c>
      <c r="L257" s="60">
        <v>20735.207472874616</v>
      </c>
    </row>
    <row r="258" spans="1:12">
      <c r="A258" s="60">
        <v>57755</v>
      </c>
      <c r="B258" s="60" t="s">
        <v>1525</v>
      </c>
      <c r="C258" s="60">
        <v>26514417</v>
      </c>
      <c r="D258" s="60">
        <v>0</v>
      </c>
      <c r="E258" s="65" t="s">
        <v>307</v>
      </c>
      <c r="F258" s="65" t="str">
        <f t="shared" ref="F258:F321" si="4">E258&amp;" "&amp;H258</f>
        <v>Census Tract 114.06 St. Joseph County</v>
      </c>
      <c r="G258" s="60" t="s">
        <v>155</v>
      </c>
      <c r="H258" s="60" t="s">
        <v>160</v>
      </c>
      <c r="I258" s="65">
        <v>91985</v>
      </c>
      <c r="J258" s="60">
        <v>1774</v>
      </c>
      <c r="K258" s="60">
        <v>47644730.3203125</v>
      </c>
      <c r="L258" s="60">
        <v>31230.984930300874</v>
      </c>
    </row>
    <row r="259" spans="1:12">
      <c r="A259" s="60">
        <v>38914</v>
      </c>
      <c r="B259" s="60" t="s">
        <v>1526</v>
      </c>
      <c r="C259" s="60">
        <v>222621656</v>
      </c>
      <c r="D259" s="60">
        <v>1996387</v>
      </c>
      <c r="E259" s="65" t="s">
        <v>308</v>
      </c>
      <c r="F259" s="65" t="str">
        <f t="shared" si="4"/>
        <v>Census Tract 115 Bartholomew County</v>
      </c>
      <c r="G259" s="60" t="s">
        <v>155</v>
      </c>
      <c r="H259" s="60" t="s">
        <v>185</v>
      </c>
      <c r="I259" s="65">
        <v>71518</v>
      </c>
      <c r="J259" s="60">
        <v>3340</v>
      </c>
      <c r="K259" s="60">
        <v>371916257.91015625</v>
      </c>
      <c r="L259" s="60">
        <v>105051.88145207912</v>
      </c>
    </row>
    <row r="260" spans="1:12">
      <c r="A260" s="60">
        <v>57514</v>
      </c>
      <c r="B260" s="60" t="s">
        <v>1527</v>
      </c>
      <c r="C260" s="60">
        <v>5584869</v>
      </c>
      <c r="D260" s="60">
        <v>0</v>
      </c>
      <c r="E260" s="65" t="s">
        <v>308</v>
      </c>
      <c r="F260" s="65" t="str">
        <f t="shared" si="4"/>
        <v>Census Tract 115 Lake County</v>
      </c>
      <c r="G260" s="60" t="s">
        <v>155</v>
      </c>
      <c r="H260" s="60" t="s">
        <v>186</v>
      </c>
      <c r="I260" s="65">
        <v>40301</v>
      </c>
      <c r="J260" s="60">
        <v>1041</v>
      </c>
      <c r="K260" s="60">
        <v>9990721.58203125</v>
      </c>
      <c r="L260" s="60">
        <v>15448.694459171569</v>
      </c>
    </row>
    <row r="261" spans="1:12">
      <c r="A261" s="60">
        <v>43961</v>
      </c>
      <c r="B261" s="60" t="s">
        <v>1528</v>
      </c>
      <c r="C261" s="60">
        <v>9953588</v>
      </c>
      <c r="D261" s="60">
        <v>48686</v>
      </c>
      <c r="E261" s="65" t="s">
        <v>309</v>
      </c>
      <c r="F261" s="65" t="str">
        <f t="shared" si="4"/>
        <v>Census Tract 115.01 Allen County</v>
      </c>
      <c r="G261" s="60" t="s">
        <v>155</v>
      </c>
      <c r="H261" s="60" t="s">
        <v>156</v>
      </c>
      <c r="I261" s="65">
        <v>40953</v>
      </c>
      <c r="J261" s="60">
        <v>1923</v>
      </c>
      <c r="K261" s="60">
        <v>17617705.28515625</v>
      </c>
      <c r="L261" s="60">
        <v>18562.710003702468</v>
      </c>
    </row>
    <row r="262" spans="1:12">
      <c r="A262" s="60">
        <v>44257</v>
      </c>
      <c r="B262" s="60" t="s">
        <v>1529</v>
      </c>
      <c r="C262" s="60">
        <v>42979607</v>
      </c>
      <c r="D262" s="60">
        <v>55185</v>
      </c>
      <c r="E262" s="65" t="s">
        <v>309</v>
      </c>
      <c r="F262" s="65" t="str">
        <f t="shared" si="4"/>
        <v>Census Tract 115.01 Madison County</v>
      </c>
      <c r="G262" s="60" t="s">
        <v>155</v>
      </c>
      <c r="H262" s="60" t="s">
        <v>166</v>
      </c>
      <c r="I262" s="65">
        <v>72344</v>
      </c>
      <c r="J262" s="60">
        <v>1780</v>
      </c>
      <c r="K262" s="60">
        <v>73475269.53125</v>
      </c>
      <c r="L262" s="60">
        <v>50927.840503963344</v>
      </c>
    </row>
    <row r="263" spans="1:12">
      <c r="A263" s="60">
        <v>57756</v>
      </c>
      <c r="B263" s="60" t="s">
        <v>1530</v>
      </c>
      <c r="C263" s="60">
        <v>2075001</v>
      </c>
      <c r="D263" s="60">
        <v>16961</v>
      </c>
      <c r="E263" s="65" t="s">
        <v>309</v>
      </c>
      <c r="F263" s="65" t="str">
        <f t="shared" si="4"/>
        <v>Census Tract 115.01 St. Joseph County</v>
      </c>
      <c r="G263" s="60" t="s">
        <v>155</v>
      </c>
      <c r="H263" s="60" t="s">
        <v>160</v>
      </c>
      <c r="I263" s="65">
        <v>30674</v>
      </c>
      <c r="J263" s="60">
        <v>2464</v>
      </c>
      <c r="K263" s="60">
        <v>3754642.5390625</v>
      </c>
      <c r="L263" s="60">
        <v>9427.5583670864344</v>
      </c>
    </row>
    <row r="264" spans="1:12">
      <c r="A264" s="60">
        <v>43962</v>
      </c>
      <c r="B264" s="60" t="s">
        <v>1531</v>
      </c>
      <c r="C264" s="60">
        <v>24421167</v>
      </c>
      <c r="D264" s="60">
        <v>0</v>
      </c>
      <c r="E264" s="65" t="s">
        <v>310</v>
      </c>
      <c r="F264" s="65" t="str">
        <f t="shared" si="4"/>
        <v>Census Tract 115.02 Allen County</v>
      </c>
      <c r="G264" s="60" t="s">
        <v>155</v>
      </c>
      <c r="H264" s="60" t="s">
        <v>156</v>
      </c>
      <c r="I264" s="65">
        <v>55800</v>
      </c>
      <c r="J264" s="60">
        <v>1430</v>
      </c>
      <c r="K264" s="60">
        <v>42955234.140625</v>
      </c>
      <c r="L264" s="60">
        <v>34337.287482439962</v>
      </c>
    </row>
    <row r="265" spans="1:12">
      <c r="A265" s="60">
        <v>44258</v>
      </c>
      <c r="B265" s="60" t="s">
        <v>1532</v>
      </c>
      <c r="C265" s="60">
        <v>56322288</v>
      </c>
      <c r="D265" s="60">
        <v>67472</v>
      </c>
      <c r="E265" s="65" t="s">
        <v>310</v>
      </c>
      <c r="F265" s="65" t="str">
        <f t="shared" si="4"/>
        <v>Census Tract 115.02 Madison County</v>
      </c>
      <c r="G265" s="60" t="s">
        <v>155</v>
      </c>
      <c r="H265" s="60" t="s">
        <v>166</v>
      </c>
      <c r="I265" s="65">
        <v>86492</v>
      </c>
      <c r="J265" s="60">
        <v>1385</v>
      </c>
      <c r="K265" s="60">
        <v>96133336.421875</v>
      </c>
      <c r="L265" s="60">
        <v>46941.598267185895</v>
      </c>
    </row>
    <row r="266" spans="1:12">
      <c r="A266" s="60">
        <v>57757</v>
      </c>
      <c r="B266" s="60" t="s">
        <v>1533</v>
      </c>
      <c r="C266" s="60">
        <v>7701154</v>
      </c>
      <c r="D266" s="60">
        <v>493689</v>
      </c>
      <c r="E266" s="65" t="s">
        <v>311</v>
      </c>
      <c r="F266" s="65" t="str">
        <f t="shared" si="4"/>
        <v>Census Tract 115.03 St. Joseph County</v>
      </c>
      <c r="G266" s="60" t="s">
        <v>155</v>
      </c>
      <c r="H266" s="60" t="s">
        <v>160</v>
      </c>
      <c r="I266" s="65">
        <v>55962</v>
      </c>
      <c r="J266" s="60">
        <v>748</v>
      </c>
      <c r="K266" s="60">
        <v>13949706.5703125</v>
      </c>
      <c r="L266" s="60">
        <v>20887.60783589162</v>
      </c>
    </row>
    <row r="267" spans="1:12">
      <c r="A267" s="60">
        <v>57758</v>
      </c>
      <c r="B267" s="60" t="s">
        <v>1534</v>
      </c>
      <c r="C267" s="60">
        <v>9448697</v>
      </c>
      <c r="D267" s="60">
        <v>1387</v>
      </c>
      <c r="E267" s="65" t="s">
        <v>312</v>
      </c>
      <c r="F267" s="65" t="str">
        <f t="shared" si="4"/>
        <v>Census Tract 115.04 St. Joseph County</v>
      </c>
      <c r="G267" s="60" t="s">
        <v>155</v>
      </c>
      <c r="H267" s="60" t="s">
        <v>160</v>
      </c>
      <c r="I267" s="65">
        <v>74948</v>
      </c>
      <c r="J267" s="60">
        <v>587</v>
      </c>
      <c r="K267" s="60">
        <v>16963116.84375</v>
      </c>
      <c r="L267" s="60">
        <v>18012.527171010537</v>
      </c>
    </row>
    <row r="268" spans="1:12">
      <c r="A268" s="60">
        <v>57759</v>
      </c>
      <c r="B268" s="60" t="s">
        <v>1535</v>
      </c>
      <c r="C268" s="60">
        <v>5421992</v>
      </c>
      <c r="D268" s="60">
        <v>0</v>
      </c>
      <c r="E268" s="65" t="s">
        <v>313</v>
      </c>
      <c r="F268" s="65" t="str">
        <f t="shared" si="4"/>
        <v>Census Tract 115.05 St. Joseph County</v>
      </c>
      <c r="G268" s="60" t="s">
        <v>155</v>
      </c>
      <c r="H268" s="60" t="s">
        <v>160</v>
      </c>
      <c r="I268" s="65">
        <v>50000</v>
      </c>
      <c r="J268" s="60">
        <v>1482</v>
      </c>
      <c r="K268" s="60">
        <v>9735864.26171875</v>
      </c>
      <c r="L268" s="60">
        <v>14006.448346498613</v>
      </c>
    </row>
    <row r="269" spans="1:12">
      <c r="A269" s="60">
        <v>57760</v>
      </c>
      <c r="B269" s="60" t="s">
        <v>1536</v>
      </c>
      <c r="C269" s="60">
        <v>4911684</v>
      </c>
      <c r="D269" s="60">
        <v>0</v>
      </c>
      <c r="E269" s="65" t="s">
        <v>314</v>
      </c>
      <c r="F269" s="65" t="str">
        <f t="shared" si="4"/>
        <v>Census Tract 115.06 St. Joseph County</v>
      </c>
      <c r="G269" s="60" t="s">
        <v>155</v>
      </c>
      <c r="H269" s="60" t="s">
        <v>160</v>
      </c>
      <c r="I269" s="65">
        <v>38491</v>
      </c>
      <c r="J269" s="60">
        <v>2470</v>
      </c>
      <c r="K269" s="60">
        <v>8814735.1640625</v>
      </c>
      <c r="L269" s="60">
        <v>11930.759611227166</v>
      </c>
    </row>
    <row r="270" spans="1:12">
      <c r="A270" s="60">
        <v>57515</v>
      </c>
      <c r="B270" s="60" t="s">
        <v>1537</v>
      </c>
      <c r="C270" s="60">
        <v>1224214</v>
      </c>
      <c r="D270" s="60">
        <v>0</v>
      </c>
      <c r="E270" s="65" t="s">
        <v>315</v>
      </c>
      <c r="F270" s="65" t="str">
        <f t="shared" si="4"/>
        <v>Census Tract 116 Lake County</v>
      </c>
      <c r="G270" s="60" t="s">
        <v>155</v>
      </c>
      <c r="H270" s="60" t="s">
        <v>186</v>
      </c>
      <c r="I270" s="65">
        <v>35278</v>
      </c>
      <c r="J270" s="60">
        <v>826</v>
      </c>
      <c r="K270" s="60">
        <v>2189937.7109375</v>
      </c>
      <c r="L270" s="60">
        <v>6217.7005686189468</v>
      </c>
    </row>
    <row r="271" spans="1:12">
      <c r="A271" s="60">
        <v>44259</v>
      </c>
      <c r="B271" s="60" t="s">
        <v>1538</v>
      </c>
      <c r="C271" s="60">
        <v>4383759</v>
      </c>
      <c r="D271" s="60">
        <v>486272</v>
      </c>
      <c r="E271" s="65" t="s">
        <v>315</v>
      </c>
      <c r="F271" s="65" t="str">
        <f t="shared" si="4"/>
        <v>Census Tract 116 Madison County</v>
      </c>
      <c r="G271" s="60" t="s">
        <v>155</v>
      </c>
      <c r="H271" s="60" t="s">
        <v>166</v>
      </c>
      <c r="J271" s="60">
        <v>8</v>
      </c>
      <c r="K271" s="60">
        <v>8305396.125</v>
      </c>
      <c r="L271" s="60">
        <v>16917.547443592513</v>
      </c>
    </row>
    <row r="272" spans="1:12">
      <c r="A272" s="60">
        <v>57761</v>
      </c>
      <c r="B272" s="60" t="s">
        <v>1539</v>
      </c>
      <c r="C272" s="60">
        <v>15001576</v>
      </c>
      <c r="D272" s="60">
        <v>417109</v>
      </c>
      <c r="E272" s="65" t="s">
        <v>316</v>
      </c>
      <c r="F272" s="65" t="str">
        <f t="shared" si="4"/>
        <v>Census Tract 116.01 St. Joseph County</v>
      </c>
      <c r="G272" s="60" t="s">
        <v>155</v>
      </c>
      <c r="H272" s="60" t="s">
        <v>160</v>
      </c>
      <c r="I272" s="65">
        <v>86494</v>
      </c>
      <c r="J272" s="60">
        <v>2782</v>
      </c>
      <c r="K272" s="60">
        <v>26925638.03125</v>
      </c>
      <c r="L272" s="60">
        <v>20820.440674166453</v>
      </c>
    </row>
    <row r="273" spans="1:12">
      <c r="A273" s="60">
        <v>57762</v>
      </c>
      <c r="B273" s="60" t="s">
        <v>1540</v>
      </c>
      <c r="C273" s="60">
        <v>44363593</v>
      </c>
      <c r="D273" s="60">
        <v>696308</v>
      </c>
      <c r="E273" s="65" t="s">
        <v>317</v>
      </c>
      <c r="F273" s="65" t="str">
        <f t="shared" si="4"/>
        <v>Census Tract 116.02 St. Joseph County</v>
      </c>
      <c r="G273" s="60" t="s">
        <v>155</v>
      </c>
      <c r="H273" s="60" t="s">
        <v>160</v>
      </c>
      <c r="I273" s="65">
        <v>64841</v>
      </c>
      <c r="J273" s="60">
        <v>2838</v>
      </c>
      <c r="K273" s="60">
        <v>79397460.1015625</v>
      </c>
      <c r="L273" s="60">
        <v>48092.588959680535</v>
      </c>
    </row>
    <row r="274" spans="1:12">
      <c r="A274" s="60">
        <v>43963</v>
      </c>
      <c r="B274" s="60" t="s">
        <v>1541</v>
      </c>
      <c r="C274" s="60">
        <v>7305381</v>
      </c>
      <c r="D274" s="60">
        <v>0</v>
      </c>
      <c r="E274" s="65" t="s">
        <v>318</v>
      </c>
      <c r="F274" s="65" t="str">
        <f t="shared" si="4"/>
        <v>Census Tract 116.03 Allen County</v>
      </c>
      <c r="G274" s="60" t="s">
        <v>155</v>
      </c>
      <c r="H274" s="60" t="s">
        <v>156</v>
      </c>
      <c r="I274" s="65">
        <v>87957</v>
      </c>
      <c r="J274" s="60">
        <v>2609</v>
      </c>
      <c r="K274" s="60">
        <v>12858324.6640625</v>
      </c>
      <c r="L274" s="60">
        <v>16424.074582733876</v>
      </c>
    </row>
    <row r="275" spans="1:12">
      <c r="A275" s="60">
        <v>43964</v>
      </c>
      <c r="B275" s="60" t="s">
        <v>1542</v>
      </c>
      <c r="C275" s="60">
        <v>4243949</v>
      </c>
      <c r="D275" s="60">
        <v>0</v>
      </c>
      <c r="E275" s="65" t="s">
        <v>319</v>
      </c>
      <c r="F275" s="65" t="str">
        <f t="shared" si="4"/>
        <v>Census Tract 116.04 Allen County</v>
      </c>
      <c r="G275" s="60" t="s">
        <v>155</v>
      </c>
      <c r="H275" s="60" t="s">
        <v>156</v>
      </c>
      <c r="I275" s="65">
        <v>77788</v>
      </c>
      <c r="J275" s="60">
        <v>1792</v>
      </c>
      <c r="K275" s="60">
        <v>7466536.1015625</v>
      </c>
      <c r="L275" s="60">
        <v>11160.458136896081</v>
      </c>
    </row>
    <row r="276" spans="1:12">
      <c r="A276" s="60">
        <v>43965</v>
      </c>
      <c r="B276" s="60" t="s">
        <v>1543</v>
      </c>
      <c r="C276" s="60">
        <v>15938462</v>
      </c>
      <c r="D276" s="60">
        <v>3829</v>
      </c>
      <c r="E276" s="65" t="s">
        <v>320</v>
      </c>
      <c r="F276" s="65" t="str">
        <f t="shared" si="4"/>
        <v>Census Tract 116.05 Allen County</v>
      </c>
      <c r="G276" s="60" t="s">
        <v>155</v>
      </c>
      <c r="H276" s="60" t="s">
        <v>156</v>
      </c>
      <c r="I276" s="65">
        <v>66320</v>
      </c>
      <c r="J276" s="60">
        <v>1443</v>
      </c>
      <c r="K276" s="60">
        <v>28035457.81640625</v>
      </c>
      <c r="L276" s="60">
        <v>27683.473434095366</v>
      </c>
    </row>
    <row r="277" spans="1:12">
      <c r="A277" s="60">
        <v>43966</v>
      </c>
      <c r="B277" s="60" t="s">
        <v>1544</v>
      </c>
      <c r="C277" s="60">
        <v>6541957</v>
      </c>
      <c r="D277" s="60">
        <v>12647</v>
      </c>
      <c r="E277" s="65" t="s">
        <v>321</v>
      </c>
      <c r="F277" s="65" t="str">
        <f t="shared" si="4"/>
        <v>Census Tract 116.06 Allen County</v>
      </c>
      <c r="G277" s="60" t="s">
        <v>155</v>
      </c>
      <c r="H277" s="60" t="s">
        <v>156</v>
      </c>
      <c r="I277" s="65">
        <v>91719</v>
      </c>
      <c r="J277" s="60">
        <v>1995</v>
      </c>
      <c r="K277" s="60">
        <v>11541852.48828125</v>
      </c>
      <c r="L277" s="60">
        <v>15058.372137980636</v>
      </c>
    </row>
    <row r="278" spans="1:12">
      <c r="A278" s="60">
        <v>43967</v>
      </c>
      <c r="B278" s="60" t="s">
        <v>1545</v>
      </c>
      <c r="C278" s="60">
        <v>6660592</v>
      </c>
      <c r="D278" s="60">
        <v>0</v>
      </c>
      <c r="E278" s="65" t="s">
        <v>322</v>
      </c>
      <c r="F278" s="65" t="str">
        <f t="shared" si="4"/>
        <v>Census Tract 116.07 Allen County</v>
      </c>
      <c r="G278" s="60" t="s">
        <v>155</v>
      </c>
      <c r="H278" s="60" t="s">
        <v>156</v>
      </c>
      <c r="I278" s="65">
        <v>77585</v>
      </c>
      <c r="J278" s="60">
        <v>2055</v>
      </c>
      <c r="K278" s="60">
        <v>11733687.1875</v>
      </c>
      <c r="L278" s="60">
        <v>15115.426461587256</v>
      </c>
    </row>
    <row r="279" spans="1:12">
      <c r="A279" s="60">
        <v>43968</v>
      </c>
      <c r="B279" s="60" t="s">
        <v>1546</v>
      </c>
      <c r="C279" s="60">
        <v>17457911</v>
      </c>
      <c r="D279" s="60">
        <v>0</v>
      </c>
      <c r="E279" s="65" t="s">
        <v>323</v>
      </c>
      <c r="F279" s="65" t="str">
        <f t="shared" si="4"/>
        <v>Census Tract 116.08 Allen County</v>
      </c>
      <c r="G279" s="60" t="s">
        <v>155</v>
      </c>
      <c r="H279" s="60" t="s">
        <v>156</v>
      </c>
      <c r="I279" s="65">
        <v>97361</v>
      </c>
      <c r="J279" s="60">
        <v>2249</v>
      </c>
      <c r="K279" s="60">
        <v>30748139.625</v>
      </c>
      <c r="L279" s="60">
        <v>22699.506758486314</v>
      </c>
    </row>
    <row r="280" spans="1:12">
      <c r="A280" s="60">
        <v>43969</v>
      </c>
      <c r="B280" s="60" t="s">
        <v>1547</v>
      </c>
      <c r="C280" s="60">
        <v>27774463</v>
      </c>
      <c r="D280" s="60">
        <v>50759</v>
      </c>
      <c r="E280" s="65" t="s">
        <v>324</v>
      </c>
      <c r="F280" s="65" t="str">
        <f t="shared" si="4"/>
        <v>Census Tract 116.09 Allen County</v>
      </c>
      <c r="G280" s="60" t="s">
        <v>155</v>
      </c>
      <c r="H280" s="60" t="s">
        <v>156</v>
      </c>
      <c r="I280" s="65">
        <v>148100</v>
      </c>
      <c r="J280" s="60">
        <v>2096</v>
      </c>
      <c r="K280" s="60">
        <v>48942992.359375</v>
      </c>
      <c r="L280" s="60">
        <v>28560.526892574257</v>
      </c>
    </row>
    <row r="281" spans="1:12">
      <c r="A281" s="60">
        <v>57516</v>
      </c>
      <c r="B281" s="60" t="s">
        <v>1548</v>
      </c>
      <c r="C281" s="60">
        <v>858980</v>
      </c>
      <c r="D281" s="60">
        <v>0</v>
      </c>
      <c r="E281" s="65" t="s">
        <v>325</v>
      </c>
      <c r="F281" s="65" t="str">
        <f t="shared" si="4"/>
        <v>Census Tract 117 Lake County</v>
      </c>
      <c r="G281" s="60" t="s">
        <v>155</v>
      </c>
      <c r="H281" s="60" t="s">
        <v>186</v>
      </c>
      <c r="I281" s="65">
        <v>20625</v>
      </c>
      <c r="J281" s="60">
        <v>313</v>
      </c>
      <c r="K281" s="60">
        <v>1536690.89453125</v>
      </c>
      <c r="L281" s="60">
        <v>6405.0920792048364</v>
      </c>
    </row>
    <row r="282" spans="1:12">
      <c r="A282" s="60">
        <v>44260</v>
      </c>
      <c r="B282" s="60" t="s">
        <v>1549</v>
      </c>
      <c r="C282" s="60">
        <v>5044647</v>
      </c>
      <c r="D282" s="60">
        <v>133921</v>
      </c>
      <c r="E282" s="65" t="s">
        <v>325</v>
      </c>
      <c r="F282" s="65" t="str">
        <f t="shared" si="4"/>
        <v>Census Tract 117 Madison County</v>
      </c>
      <c r="G282" s="60" t="s">
        <v>155</v>
      </c>
      <c r="H282" s="60" t="s">
        <v>166</v>
      </c>
      <c r="I282" s="65">
        <v>66818</v>
      </c>
      <c r="J282" s="60">
        <v>986</v>
      </c>
      <c r="K282" s="60">
        <v>8835467.46875</v>
      </c>
      <c r="L282" s="60">
        <v>17854.984796548863</v>
      </c>
    </row>
    <row r="283" spans="1:12">
      <c r="A283" s="60">
        <v>43970</v>
      </c>
      <c r="B283" s="60" t="s">
        <v>1550</v>
      </c>
      <c r="C283" s="60">
        <v>89464963</v>
      </c>
      <c r="D283" s="60">
        <v>160508</v>
      </c>
      <c r="E283" s="65" t="s">
        <v>326</v>
      </c>
      <c r="F283" s="65" t="str">
        <f t="shared" si="4"/>
        <v>Census Tract 117.01 Allen County</v>
      </c>
      <c r="G283" s="60" t="s">
        <v>155</v>
      </c>
      <c r="H283" s="60" t="s">
        <v>156</v>
      </c>
      <c r="I283" s="65">
        <v>90335</v>
      </c>
      <c r="J283" s="60">
        <v>1269</v>
      </c>
      <c r="K283" s="60">
        <v>157311092.0078125</v>
      </c>
      <c r="L283" s="60">
        <v>50221.844207216767</v>
      </c>
    </row>
    <row r="284" spans="1:12">
      <c r="A284" s="60">
        <v>57763</v>
      </c>
      <c r="B284" s="60" t="s">
        <v>1551</v>
      </c>
      <c r="C284" s="60">
        <v>6805292</v>
      </c>
      <c r="D284" s="60">
        <v>43510</v>
      </c>
      <c r="E284" s="65" t="s">
        <v>326</v>
      </c>
      <c r="F284" s="65" t="str">
        <f t="shared" si="4"/>
        <v>Census Tract 117.01 St. Joseph County</v>
      </c>
      <c r="G284" s="60" t="s">
        <v>155</v>
      </c>
      <c r="H284" s="60" t="s">
        <v>160</v>
      </c>
      <c r="I284" s="65">
        <v>60663</v>
      </c>
      <c r="J284" s="60">
        <v>1334</v>
      </c>
      <c r="K284" s="60">
        <v>12273445.14453125</v>
      </c>
      <c r="L284" s="60">
        <v>15254.793257989824</v>
      </c>
    </row>
    <row r="285" spans="1:12">
      <c r="A285" s="60">
        <v>43971</v>
      </c>
      <c r="B285" s="60" t="s">
        <v>1552</v>
      </c>
      <c r="C285" s="60">
        <v>90969532</v>
      </c>
      <c r="D285" s="60">
        <v>0</v>
      </c>
      <c r="E285" s="65" t="s">
        <v>327</v>
      </c>
      <c r="F285" s="65" t="str">
        <f t="shared" si="4"/>
        <v>Census Tract 117.02 Allen County</v>
      </c>
      <c r="G285" s="60" t="s">
        <v>155</v>
      </c>
      <c r="H285" s="60" t="s">
        <v>156</v>
      </c>
      <c r="I285" s="65">
        <v>61667</v>
      </c>
      <c r="J285" s="60">
        <v>1360</v>
      </c>
      <c r="K285" s="60">
        <v>159668714.515625</v>
      </c>
      <c r="L285" s="60">
        <v>50570.974990216644</v>
      </c>
    </row>
    <row r="286" spans="1:12">
      <c r="A286" s="60">
        <v>57764</v>
      </c>
      <c r="B286" s="60" t="s">
        <v>1553</v>
      </c>
      <c r="C286" s="60">
        <v>49058989</v>
      </c>
      <c r="D286" s="60">
        <v>5556</v>
      </c>
      <c r="E286" s="65" t="s">
        <v>327</v>
      </c>
      <c r="F286" s="65" t="str">
        <f t="shared" si="4"/>
        <v>Census Tract 117.02 St. Joseph County</v>
      </c>
      <c r="G286" s="60" t="s">
        <v>155</v>
      </c>
      <c r="H286" s="60" t="s">
        <v>160</v>
      </c>
      <c r="I286" s="65">
        <v>49452</v>
      </c>
      <c r="J286" s="60">
        <v>3776</v>
      </c>
      <c r="K286" s="60">
        <v>87849135.171875</v>
      </c>
      <c r="L286" s="60">
        <v>38478.628557544158</v>
      </c>
    </row>
    <row r="287" spans="1:12">
      <c r="A287" s="60">
        <v>57517</v>
      </c>
      <c r="B287" s="60" t="s">
        <v>1554</v>
      </c>
      <c r="C287" s="60">
        <v>1122243</v>
      </c>
      <c r="D287" s="60">
        <v>0</v>
      </c>
      <c r="E287" s="65" t="s">
        <v>328</v>
      </c>
      <c r="F287" s="65" t="str">
        <f t="shared" si="4"/>
        <v>Census Tract 118 Lake County</v>
      </c>
      <c r="G287" s="60" t="s">
        <v>155</v>
      </c>
      <c r="H287" s="60" t="s">
        <v>186</v>
      </c>
      <c r="I287" s="65">
        <v>34779</v>
      </c>
      <c r="J287" s="60">
        <v>512</v>
      </c>
      <c r="K287" s="60">
        <v>2007515.734375</v>
      </c>
      <c r="L287" s="60">
        <v>6998.0639283554228</v>
      </c>
    </row>
    <row r="288" spans="1:12">
      <c r="A288" s="60">
        <v>44261</v>
      </c>
      <c r="B288" s="60" t="s">
        <v>1555</v>
      </c>
      <c r="C288" s="60">
        <v>62128805</v>
      </c>
      <c r="D288" s="60">
        <v>359849</v>
      </c>
      <c r="E288" s="65" t="s">
        <v>328</v>
      </c>
      <c r="F288" s="65" t="str">
        <f t="shared" si="4"/>
        <v>Census Tract 118 Madison County</v>
      </c>
      <c r="G288" s="60" t="s">
        <v>155</v>
      </c>
      <c r="H288" s="60" t="s">
        <v>166</v>
      </c>
      <c r="I288" s="65">
        <v>71343</v>
      </c>
      <c r="J288" s="60">
        <v>2636</v>
      </c>
      <c r="K288" s="60">
        <v>106574210.3125</v>
      </c>
      <c r="L288" s="60">
        <v>42332.672274248296</v>
      </c>
    </row>
    <row r="289" spans="1:12">
      <c r="A289" s="60">
        <v>43972</v>
      </c>
      <c r="B289" s="60" t="s">
        <v>1556</v>
      </c>
      <c r="C289" s="60">
        <v>89755386</v>
      </c>
      <c r="D289" s="60">
        <v>594407</v>
      </c>
      <c r="E289" s="65" t="s">
        <v>329</v>
      </c>
      <c r="F289" s="65" t="str">
        <f t="shared" si="4"/>
        <v>Census Tract 118.01 Allen County</v>
      </c>
      <c r="G289" s="60" t="s">
        <v>155</v>
      </c>
      <c r="H289" s="60" t="s">
        <v>156</v>
      </c>
      <c r="I289" s="65">
        <v>64595</v>
      </c>
      <c r="J289" s="60">
        <v>1610</v>
      </c>
      <c r="K289" s="60">
        <v>158587942.78515625</v>
      </c>
      <c r="L289" s="60">
        <v>50382.827255145101</v>
      </c>
    </row>
    <row r="290" spans="1:12">
      <c r="A290" s="60">
        <v>57765</v>
      </c>
      <c r="B290" s="60" t="s">
        <v>1557</v>
      </c>
      <c r="C290" s="60">
        <v>4906105</v>
      </c>
      <c r="D290" s="60">
        <v>12724</v>
      </c>
      <c r="E290" s="65" t="s">
        <v>329</v>
      </c>
      <c r="F290" s="65" t="str">
        <f t="shared" si="4"/>
        <v>Census Tract 118.01 St. Joseph County</v>
      </c>
      <c r="G290" s="60" t="s">
        <v>155</v>
      </c>
      <c r="H290" s="60" t="s">
        <v>160</v>
      </c>
      <c r="I290" s="65">
        <v>78382</v>
      </c>
      <c r="J290" s="60">
        <v>494</v>
      </c>
      <c r="K290" s="60">
        <v>8807996.21484375</v>
      </c>
      <c r="L290" s="60">
        <v>12880.221084361729</v>
      </c>
    </row>
    <row r="291" spans="1:12">
      <c r="A291" s="60">
        <v>43973</v>
      </c>
      <c r="B291" s="60" t="s">
        <v>1558</v>
      </c>
      <c r="C291" s="60">
        <v>94756168</v>
      </c>
      <c r="D291" s="60">
        <v>0</v>
      </c>
      <c r="E291" s="65" t="s">
        <v>330</v>
      </c>
      <c r="F291" s="65" t="str">
        <f t="shared" si="4"/>
        <v>Census Tract 118.02 Allen County</v>
      </c>
      <c r="G291" s="60" t="s">
        <v>155</v>
      </c>
      <c r="H291" s="60" t="s">
        <v>156</v>
      </c>
      <c r="I291" s="65">
        <v>62679</v>
      </c>
      <c r="J291" s="60">
        <v>623</v>
      </c>
      <c r="K291" s="60">
        <v>166333601.46484375</v>
      </c>
      <c r="L291" s="60">
        <v>51669.477079333185</v>
      </c>
    </row>
    <row r="292" spans="1:12">
      <c r="A292" s="60">
        <v>57766</v>
      </c>
      <c r="B292" s="60" t="s">
        <v>1559</v>
      </c>
      <c r="C292" s="60">
        <v>7281367</v>
      </c>
      <c r="D292" s="60">
        <v>13591</v>
      </c>
      <c r="E292" s="65" t="s">
        <v>330</v>
      </c>
      <c r="F292" s="65" t="str">
        <f t="shared" si="4"/>
        <v>Census Tract 118.02 St. Joseph County</v>
      </c>
      <c r="G292" s="60" t="s">
        <v>155</v>
      </c>
      <c r="H292" s="60" t="s">
        <v>160</v>
      </c>
      <c r="I292" s="65">
        <v>66122</v>
      </c>
      <c r="J292" s="60">
        <v>2836</v>
      </c>
      <c r="K292" s="60">
        <v>13063248.59375</v>
      </c>
      <c r="L292" s="60">
        <v>14622.593831550563</v>
      </c>
    </row>
    <row r="293" spans="1:12">
      <c r="A293" s="60">
        <v>43974</v>
      </c>
      <c r="B293" s="60" t="s">
        <v>1560</v>
      </c>
      <c r="C293" s="60">
        <v>64063266</v>
      </c>
      <c r="D293" s="60">
        <v>0</v>
      </c>
      <c r="E293" s="65" t="s">
        <v>331</v>
      </c>
      <c r="F293" s="65" t="str">
        <f t="shared" si="4"/>
        <v>Census Tract 119 Allen County</v>
      </c>
      <c r="G293" s="60" t="s">
        <v>155</v>
      </c>
      <c r="H293" s="60" t="s">
        <v>156</v>
      </c>
      <c r="I293" s="65">
        <v>57212</v>
      </c>
      <c r="J293" s="60">
        <v>727</v>
      </c>
      <c r="K293" s="60">
        <v>112462106.5234375</v>
      </c>
      <c r="L293" s="60">
        <v>43231.020298232477</v>
      </c>
    </row>
    <row r="294" spans="1:12">
      <c r="A294" s="60">
        <v>57518</v>
      </c>
      <c r="B294" s="60" t="s">
        <v>1561</v>
      </c>
      <c r="C294" s="60">
        <v>1293174</v>
      </c>
      <c r="D294" s="60">
        <v>0</v>
      </c>
      <c r="E294" s="65" t="s">
        <v>331</v>
      </c>
      <c r="F294" s="65" t="str">
        <f t="shared" si="4"/>
        <v>Census Tract 119 Lake County</v>
      </c>
      <c r="G294" s="60" t="s">
        <v>155</v>
      </c>
      <c r="H294" s="60" t="s">
        <v>186</v>
      </c>
      <c r="I294" s="65">
        <v>15078</v>
      </c>
      <c r="J294" s="60">
        <v>611</v>
      </c>
      <c r="K294" s="60">
        <v>2312765.07421875</v>
      </c>
      <c r="L294" s="60">
        <v>6447.4546516701676</v>
      </c>
    </row>
    <row r="295" spans="1:12">
      <c r="A295" s="60">
        <v>44262</v>
      </c>
      <c r="B295" s="60" t="s">
        <v>1562</v>
      </c>
      <c r="C295" s="60">
        <v>1148537</v>
      </c>
      <c r="D295" s="60">
        <v>0</v>
      </c>
      <c r="E295" s="65" t="s">
        <v>331</v>
      </c>
      <c r="F295" s="65" t="str">
        <f t="shared" si="4"/>
        <v>Census Tract 119 Madison County</v>
      </c>
      <c r="G295" s="60" t="s">
        <v>155</v>
      </c>
      <c r="H295" s="60" t="s">
        <v>166</v>
      </c>
      <c r="I295" s="65">
        <v>30350</v>
      </c>
      <c r="J295" s="60">
        <v>673</v>
      </c>
      <c r="K295" s="60">
        <v>1965539.9765625</v>
      </c>
      <c r="L295" s="60">
        <v>6261.8566504912696</v>
      </c>
    </row>
    <row r="296" spans="1:12">
      <c r="A296" s="60">
        <v>57767</v>
      </c>
      <c r="B296" s="60" t="s">
        <v>1563</v>
      </c>
      <c r="C296" s="60">
        <v>28357535</v>
      </c>
      <c r="D296" s="60">
        <v>7222</v>
      </c>
      <c r="E296" s="65" t="s">
        <v>331</v>
      </c>
      <c r="F296" s="65" t="str">
        <f t="shared" si="4"/>
        <v>Census Tract 119 St. Joseph County</v>
      </c>
      <c r="G296" s="60" t="s">
        <v>155</v>
      </c>
      <c r="H296" s="60" t="s">
        <v>160</v>
      </c>
      <c r="I296" s="65">
        <v>59000</v>
      </c>
      <c r="J296" s="60">
        <v>1568</v>
      </c>
      <c r="K296" s="60">
        <v>50742114.609375</v>
      </c>
      <c r="L296" s="60">
        <v>30073.999836887629</v>
      </c>
    </row>
    <row r="297" spans="1:12">
      <c r="A297" s="60">
        <v>43922</v>
      </c>
      <c r="B297" s="60" t="s">
        <v>1564</v>
      </c>
      <c r="C297" s="60">
        <v>1054580</v>
      </c>
      <c r="D297" s="60">
        <v>0</v>
      </c>
      <c r="E297" s="65" t="s">
        <v>332</v>
      </c>
      <c r="F297" s="65" t="str">
        <f t="shared" si="4"/>
        <v>Census Tract 12 Allen County</v>
      </c>
      <c r="G297" s="60" t="s">
        <v>155</v>
      </c>
      <c r="H297" s="60" t="s">
        <v>156</v>
      </c>
      <c r="I297" s="65">
        <v>22424</v>
      </c>
      <c r="J297" s="60">
        <v>712</v>
      </c>
      <c r="K297" s="60">
        <v>1857562.07421875</v>
      </c>
      <c r="L297" s="60">
        <v>6453.5058676907256</v>
      </c>
    </row>
    <row r="298" spans="1:12">
      <c r="A298" s="60">
        <v>44033</v>
      </c>
      <c r="B298" s="60" t="s">
        <v>1565</v>
      </c>
      <c r="C298" s="60">
        <v>4026309</v>
      </c>
      <c r="D298" s="60">
        <v>32535</v>
      </c>
      <c r="E298" s="65" t="s">
        <v>332</v>
      </c>
      <c r="F298" s="65" t="str">
        <f t="shared" si="4"/>
        <v>Census Tract 12 Delaware County</v>
      </c>
      <c r="G298" s="60" t="s">
        <v>155</v>
      </c>
      <c r="H298" s="60" t="s">
        <v>164</v>
      </c>
      <c r="I298" s="65">
        <v>18165</v>
      </c>
      <c r="J298" s="60">
        <v>1167</v>
      </c>
      <c r="K298" s="60">
        <v>6966567.5859375</v>
      </c>
      <c r="L298" s="60">
        <v>13600.529936523821</v>
      </c>
    </row>
    <row r="299" spans="1:12">
      <c r="A299" s="60">
        <v>57450</v>
      </c>
      <c r="B299" s="60" t="s">
        <v>1566</v>
      </c>
      <c r="C299" s="60">
        <v>7787513</v>
      </c>
      <c r="D299" s="60">
        <v>0</v>
      </c>
      <c r="E299" s="65" t="s">
        <v>332</v>
      </c>
      <c r="F299" s="65" t="str">
        <f t="shared" si="4"/>
        <v>Census Tract 12 Elkhart County</v>
      </c>
      <c r="G299" s="60" t="s">
        <v>155</v>
      </c>
      <c r="H299" s="60" t="s">
        <v>157</v>
      </c>
      <c r="I299" s="65">
        <v>56660</v>
      </c>
      <c r="J299" s="60">
        <v>2051</v>
      </c>
      <c r="K299" s="60">
        <v>13872460.40625</v>
      </c>
      <c r="L299" s="60">
        <v>18481.292568216217</v>
      </c>
    </row>
    <row r="300" spans="1:12">
      <c r="A300" s="60">
        <v>44179</v>
      </c>
      <c r="B300" s="60" t="s">
        <v>1567</v>
      </c>
      <c r="C300" s="60">
        <v>4173653</v>
      </c>
      <c r="D300" s="60">
        <v>0</v>
      </c>
      <c r="E300" s="65" t="s">
        <v>332</v>
      </c>
      <c r="F300" s="65" t="str">
        <f t="shared" si="4"/>
        <v>Census Tract 12 Howard County</v>
      </c>
      <c r="G300" s="60" t="s">
        <v>155</v>
      </c>
      <c r="H300" s="60" t="s">
        <v>165</v>
      </c>
      <c r="I300" s="65">
        <v>29535</v>
      </c>
      <c r="J300" s="60">
        <v>1576</v>
      </c>
      <c r="K300" s="60">
        <v>7219656.6796875</v>
      </c>
      <c r="L300" s="60">
        <v>12337.031614195845</v>
      </c>
    </row>
    <row r="301" spans="1:12">
      <c r="A301" s="60">
        <v>44234</v>
      </c>
      <c r="B301" s="60" t="s">
        <v>1568</v>
      </c>
      <c r="C301" s="60">
        <v>3046163</v>
      </c>
      <c r="D301" s="60">
        <v>28974</v>
      </c>
      <c r="E301" s="65" t="s">
        <v>332</v>
      </c>
      <c r="F301" s="65" t="str">
        <f t="shared" si="4"/>
        <v>Census Tract 12 Madison County</v>
      </c>
      <c r="G301" s="60" t="s">
        <v>155</v>
      </c>
      <c r="H301" s="60" t="s">
        <v>166</v>
      </c>
      <c r="I301" s="65">
        <v>37922</v>
      </c>
      <c r="J301" s="60">
        <v>1483</v>
      </c>
      <c r="K301" s="60">
        <v>5262505.42578125</v>
      </c>
      <c r="L301" s="60">
        <v>9414.9820823655573</v>
      </c>
    </row>
    <row r="302" spans="1:12">
      <c r="A302" s="60">
        <v>39086</v>
      </c>
      <c r="B302" s="60" t="s">
        <v>1569</v>
      </c>
      <c r="C302" s="60">
        <v>166686637</v>
      </c>
      <c r="D302" s="60">
        <v>78061</v>
      </c>
      <c r="E302" s="65" t="s">
        <v>332</v>
      </c>
      <c r="F302" s="65" t="str">
        <f t="shared" si="4"/>
        <v>Census Tract 12 Monroe County</v>
      </c>
      <c r="G302" s="60" t="s">
        <v>155</v>
      </c>
      <c r="H302" s="60" t="s">
        <v>159</v>
      </c>
      <c r="I302" s="65">
        <v>68063</v>
      </c>
      <c r="J302" s="60">
        <v>2273</v>
      </c>
      <c r="K302" s="60">
        <v>277078824.6015625</v>
      </c>
      <c r="L302" s="60">
        <v>74181.639508764798</v>
      </c>
    </row>
    <row r="303" spans="1:12">
      <c r="A303" s="60">
        <v>57710</v>
      </c>
      <c r="B303" s="60" t="s">
        <v>1570</v>
      </c>
      <c r="C303" s="60">
        <v>1479562</v>
      </c>
      <c r="D303" s="60">
        <v>0</v>
      </c>
      <c r="E303" s="65" t="s">
        <v>332</v>
      </c>
      <c r="F303" s="65" t="str">
        <f t="shared" si="4"/>
        <v>Census Tract 12 St. Joseph County</v>
      </c>
      <c r="G303" s="60" t="s">
        <v>155</v>
      </c>
      <c r="H303" s="60" t="s">
        <v>160</v>
      </c>
      <c r="I303" s="65">
        <v>81602</v>
      </c>
      <c r="J303" s="60">
        <v>867</v>
      </c>
      <c r="K303" s="60">
        <v>2654530.3515625</v>
      </c>
      <c r="L303" s="60">
        <v>6891.3837567639694</v>
      </c>
    </row>
    <row r="304" spans="1:12">
      <c r="A304" s="60">
        <v>44562</v>
      </c>
      <c r="B304" s="60" t="s">
        <v>1571</v>
      </c>
      <c r="C304" s="60">
        <v>1946178</v>
      </c>
      <c r="D304" s="60">
        <v>14435</v>
      </c>
      <c r="E304" s="65" t="s">
        <v>332</v>
      </c>
      <c r="F304" s="65" t="str">
        <f t="shared" si="4"/>
        <v>Census Tract 12 Tippecanoe County</v>
      </c>
      <c r="G304" s="60" t="s">
        <v>155</v>
      </c>
      <c r="H304" s="60" t="s">
        <v>161</v>
      </c>
      <c r="I304" s="65">
        <v>47703</v>
      </c>
      <c r="J304" s="60">
        <v>1295</v>
      </c>
      <c r="K304" s="60">
        <v>3385037.59765625</v>
      </c>
      <c r="L304" s="60">
        <v>9026.6600112770302</v>
      </c>
    </row>
    <row r="305" spans="1:12">
      <c r="A305" s="60">
        <v>39157</v>
      </c>
      <c r="B305" s="60" t="s">
        <v>1572</v>
      </c>
      <c r="C305" s="60">
        <v>749817</v>
      </c>
      <c r="D305" s="60">
        <v>0</v>
      </c>
      <c r="E305" s="65" t="s">
        <v>332</v>
      </c>
      <c r="F305" s="65" t="str">
        <f t="shared" si="4"/>
        <v>Census Tract 12 Vanderburgh County</v>
      </c>
      <c r="G305" s="60" t="s">
        <v>155</v>
      </c>
      <c r="H305" s="60" t="s">
        <v>162</v>
      </c>
      <c r="I305" s="65">
        <v>27321</v>
      </c>
      <c r="J305" s="60">
        <v>753</v>
      </c>
      <c r="K305" s="60">
        <v>1208196.41796875</v>
      </c>
      <c r="L305" s="60">
        <v>4497.0287417167992</v>
      </c>
    </row>
    <row r="306" spans="1:12">
      <c r="A306" s="60">
        <v>44610</v>
      </c>
      <c r="B306" s="60" t="s">
        <v>1573</v>
      </c>
      <c r="C306" s="60">
        <v>2322400</v>
      </c>
      <c r="D306" s="60">
        <v>0</v>
      </c>
      <c r="E306" s="65" t="s">
        <v>332</v>
      </c>
      <c r="F306" s="65" t="str">
        <f t="shared" si="4"/>
        <v>Census Tract 12 Vigo County</v>
      </c>
      <c r="G306" s="60" t="s">
        <v>155</v>
      </c>
      <c r="H306" s="60" t="s">
        <v>167</v>
      </c>
      <c r="I306" s="65">
        <v>31406</v>
      </c>
      <c r="J306" s="60">
        <v>1057</v>
      </c>
      <c r="K306" s="60">
        <v>3904537.81640625</v>
      </c>
      <c r="L306" s="60">
        <v>9748.0278337746749</v>
      </c>
    </row>
    <row r="307" spans="1:12">
      <c r="A307" s="60">
        <v>57519</v>
      </c>
      <c r="B307" s="60" t="s">
        <v>1574</v>
      </c>
      <c r="C307" s="60">
        <v>948772</v>
      </c>
      <c r="D307" s="60">
        <v>0</v>
      </c>
      <c r="E307" s="65" t="s">
        <v>333</v>
      </c>
      <c r="F307" s="65" t="str">
        <f t="shared" si="4"/>
        <v>Census Tract 120 Lake County</v>
      </c>
      <c r="G307" s="60" t="s">
        <v>155</v>
      </c>
      <c r="H307" s="60" t="s">
        <v>186</v>
      </c>
      <c r="I307" s="65">
        <v>23571</v>
      </c>
      <c r="J307" s="60">
        <v>330</v>
      </c>
      <c r="K307" s="60">
        <v>1696492.5625</v>
      </c>
      <c r="L307" s="60">
        <v>5795.814396525866</v>
      </c>
    </row>
    <row r="308" spans="1:12">
      <c r="A308" s="60">
        <v>44263</v>
      </c>
      <c r="B308" s="60" t="s">
        <v>1575</v>
      </c>
      <c r="C308" s="60">
        <v>2090319</v>
      </c>
      <c r="D308" s="60">
        <v>0</v>
      </c>
      <c r="E308" s="65" t="s">
        <v>333</v>
      </c>
      <c r="F308" s="65" t="str">
        <f t="shared" si="4"/>
        <v>Census Tract 120 Madison County</v>
      </c>
      <c r="G308" s="60" t="s">
        <v>155</v>
      </c>
      <c r="H308" s="60" t="s">
        <v>166</v>
      </c>
      <c r="I308" s="65">
        <v>25542</v>
      </c>
      <c r="J308" s="60">
        <v>1041</v>
      </c>
      <c r="K308" s="60">
        <v>3575897.859375</v>
      </c>
      <c r="L308" s="60">
        <v>8558.307985617932</v>
      </c>
    </row>
    <row r="309" spans="1:12">
      <c r="A309" s="60">
        <v>57768</v>
      </c>
      <c r="B309" s="60" t="s">
        <v>1576</v>
      </c>
      <c r="C309" s="60">
        <v>118818379</v>
      </c>
      <c r="D309" s="60">
        <v>676042</v>
      </c>
      <c r="E309" s="65" t="s">
        <v>333</v>
      </c>
      <c r="F309" s="65" t="str">
        <f t="shared" si="4"/>
        <v>Census Tract 120 St. Joseph County</v>
      </c>
      <c r="G309" s="60" t="s">
        <v>155</v>
      </c>
      <c r="H309" s="60" t="s">
        <v>160</v>
      </c>
      <c r="I309" s="65">
        <v>64741</v>
      </c>
      <c r="J309" s="60">
        <v>1584</v>
      </c>
      <c r="K309" s="60">
        <v>213846868.69140625</v>
      </c>
      <c r="L309" s="60">
        <v>64602.695282512926</v>
      </c>
    </row>
    <row r="310" spans="1:12">
      <c r="A310" s="60">
        <v>57520</v>
      </c>
      <c r="B310" s="60" t="s">
        <v>1577</v>
      </c>
      <c r="C310" s="60">
        <v>1235002</v>
      </c>
      <c r="D310" s="60">
        <v>0</v>
      </c>
      <c r="E310" s="65" t="s">
        <v>334</v>
      </c>
      <c r="F310" s="65" t="str">
        <f t="shared" si="4"/>
        <v>Census Tract 121 Lake County</v>
      </c>
      <c r="G310" s="60" t="s">
        <v>155</v>
      </c>
      <c r="H310" s="60" t="s">
        <v>186</v>
      </c>
      <c r="I310" s="65">
        <v>21875</v>
      </c>
      <c r="J310" s="60">
        <v>263</v>
      </c>
      <c r="K310" s="60">
        <v>2208449.9296875</v>
      </c>
      <c r="L310" s="60">
        <v>6230.0485940091694</v>
      </c>
    </row>
    <row r="311" spans="1:12">
      <c r="A311" s="60">
        <v>57769</v>
      </c>
      <c r="B311" s="60" t="s">
        <v>1578</v>
      </c>
      <c r="C311" s="60">
        <v>109790024</v>
      </c>
      <c r="D311" s="60">
        <v>1115385</v>
      </c>
      <c r="E311" s="65" t="s">
        <v>334</v>
      </c>
      <c r="F311" s="65" t="str">
        <f t="shared" si="4"/>
        <v>Census Tract 121 St. Joseph County</v>
      </c>
      <c r="G311" s="60" t="s">
        <v>155</v>
      </c>
      <c r="H311" s="60" t="s">
        <v>160</v>
      </c>
      <c r="I311" s="65">
        <v>58992</v>
      </c>
      <c r="J311" s="60">
        <v>1501</v>
      </c>
      <c r="K311" s="60">
        <v>198035733.56640625</v>
      </c>
      <c r="L311" s="60">
        <v>63498.924551185904</v>
      </c>
    </row>
    <row r="312" spans="1:12">
      <c r="A312" s="60">
        <v>57521</v>
      </c>
      <c r="B312" s="60" t="s">
        <v>1579</v>
      </c>
      <c r="C312" s="60">
        <v>749451</v>
      </c>
      <c r="D312" s="60">
        <v>0</v>
      </c>
      <c r="E312" s="65" t="s">
        <v>335</v>
      </c>
      <c r="F312" s="65" t="str">
        <f t="shared" si="4"/>
        <v>Census Tract 122 Lake County</v>
      </c>
      <c r="G312" s="60" t="s">
        <v>155</v>
      </c>
      <c r="H312" s="60" t="s">
        <v>186</v>
      </c>
      <c r="I312" s="65">
        <v>21019</v>
      </c>
      <c r="J312" s="60">
        <v>576</v>
      </c>
      <c r="K312" s="60">
        <v>1340355.671875</v>
      </c>
      <c r="L312" s="60">
        <v>5445.71002278375</v>
      </c>
    </row>
    <row r="313" spans="1:12">
      <c r="A313" s="60">
        <v>57770</v>
      </c>
      <c r="B313" s="60" t="s">
        <v>1580</v>
      </c>
      <c r="C313" s="60">
        <v>57837132</v>
      </c>
      <c r="D313" s="60">
        <v>136177</v>
      </c>
      <c r="E313" s="65" t="s">
        <v>335</v>
      </c>
      <c r="F313" s="65" t="str">
        <f t="shared" si="4"/>
        <v>Census Tract 122 St. Joseph County</v>
      </c>
      <c r="G313" s="60" t="s">
        <v>155</v>
      </c>
      <c r="H313" s="60" t="s">
        <v>160</v>
      </c>
      <c r="I313" s="65">
        <v>55076</v>
      </c>
      <c r="J313" s="60">
        <v>1214</v>
      </c>
      <c r="K313" s="60">
        <v>103371446.6796875</v>
      </c>
      <c r="L313" s="60">
        <v>48629.288529114281</v>
      </c>
    </row>
    <row r="314" spans="1:12">
      <c r="A314" s="60">
        <v>57522</v>
      </c>
      <c r="B314" s="60" t="s">
        <v>1581</v>
      </c>
      <c r="C314" s="60">
        <v>5133978</v>
      </c>
      <c r="D314" s="60">
        <v>0</v>
      </c>
      <c r="E314" s="65" t="s">
        <v>336</v>
      </c>
      <c r="F314" s="65" t="str">
        <f t="shared" si="4"/>
        <v>Census Tract 123 Lake County</v>
      </c>
      <c r="G314" s="60" t="s">
        <v>155</v>
      </c>
      <c r="H314" s="60" t="s">
        <v>186</v>
      </c>
      <c r="I314" s="65">
        <v>32267</v>
      </c>
      <c r="J314" s="60">
        <v>850</v>
      </c>
      <c r="K314" s="60">
        <v>9176566.5703125</v>
      </c>
      <c r="L314" s="60">
        <v>14906.092017353847</v>
      </c>
    </row>
    <row r="315" spans="1:12">
      <c r="A315" s="60">
        <v>57771</v>
      </c>
      <c r="B315" s="60" t="s">
        <v>1582</v>
      </c>
      <c r="C315" s="60">
        <v>109971848</v>
      </c>
      <c r="D315" s="60">
        <v>538586</v>
      </c>
      <c r="E315" s="65" t="s">
        <v>336</v>
      </c>
      <c r="F315" s="65" t="str">
        <f t="shared" si="4"/>
        <v>Census Tract 123 St. Joseph County</v>
      </c>
      <c r="G315" s="60" t="s">
        <v>155</v>
      </c>
      <c r="H315" s="60" t="s">
        <v>160</v>
      </c>
      <c r="I315" s="65">
        <v>59816</v>
      </c>
      <c r="J315" s="60">
        <v>1377</v>
      </c>
      <c r="K315" s="60">
        <v>197299878.21484375</v>
      </c>
      <c r="L315" s="60">
        <v>57981.438090588817</v>
      </c>
    </row>
    <row r="316" spans="1:12">
      <c r="A316" s="60">
        <v>57523</v>
      </c>
      <c r="B316" s="60" t="s">
        <v>1583</v>
      </c>
      <c r="C316" s="60">
        <v>4271121</v>
      </c>
      <c r="D316" s="60">
        <v>20389</v>
      </c>
      <c r="E316" s="65" t="s">
        <v>337</v>
      </c>
      <c r="F316" s="65" t="str">
        <f t="shared" si="4"/>
        <v>Census Tract 124 Lake County</v>
      </c>
      <c r="G316" s="60" t="s">
        <v>155</v>
      </c>
      <c r="H316" s="60" t="s">
        <v>186</v>
      </c>
      <c r="I316" s="65">
        <v>31918</v>
      </c>
      <c r="J316" s="60">
        <v>1973</v>
      </c>
      <c r="K316" s="60">
        <v>7670171.82421875</v>
      </c>
      <c r="L316" s="60">
        <v>11575.335457524847</v>
      </c>
    </row>
    <row r="317" spans="1:12">
      <c r="A317" s="60">
        <v>57772</v>
      </c>
      <c r="B317" s="60" t="s">
        <v>1584</v>
      </c>
      <c r="C317" s="60">
        <v>136145333</v>
      </c>
      <c r="D317" s="60">
        <v>32802</v>
      </c>
      <c r="E317" s="65" t="s">
        <v>337</v>
      </c>
      <c r="F317" s="65" t="str">
        <f t="shared" si="4"/>
        <v>Census Tract 124 St. Joseph County</v>
      </c>
      <c r="G317" s="60" t="s">
        <v>155</v>
      </c>
      <c r="H317" s="60" t="s">
        <v>160</v>
      </c>
      <c r="I317" s="65">
        <v>83068</v>
      </c>
      <c r="J317" s="60">
        <v>706</v>
      </c>
      <c r="K317" s="60">
        <v>243231991.3828125</v>
      </c>
      <c r="L317" s="60">
        <v>66240.677994961108</v>
      </c>
    </row>
    <row r="318" spans="1:12">
      <c r="A318" s="60">
        <v>57524</v>
      </c>
      <c r="B318" s="60" t="s">
        <v>1585</v>
      </c>
      <c r="C318" s="60">
        <v>2930274</v>
      </c>
      <c r="D318" s="60">
        <v>0</v>
      </c>
      <c r="E318" s="65" t="s">
        <v>338</v>
      </c>
      <c r="F318" s="65" t="str">
        <f t="shared" si="4"/>
        <v>Census Tract 125 Lake County</v>
      </c>
      <c r="G318" s="60" t="s">
        <v>155</v>
      </c>
      <c r="H318" s="60" t="s">
        <v>186</v>
      </c>
      <c r="I318" s="65">
        <v>43517</v>
      </c>
      <c r="J318" s="60">
        <v>1811</v>
      </c>
      <c r="K318" s="60">
        <v>5233871.3984375</v>
      </c>
      <c r="L318" s="60">
        <v>10786.383589546887</v>
      </c>
    </row>
    <row r="319" spans="1:12">
      <c r="A319" s="60">
        <v>57525</v>
      </c>
      <c r="B319" s="60" t="s">
        <v>1586</v>
      </c>
      <c r="C319" s="60">
        <v>1706026</v>
      </c>
      <c r="D319" s="60">
        <v>0</v>
      </c>
      <c r="E319" s="65" t="s">
        <v>339</v>
      </c>
      <c r="F319" s="65" t="str">
        <f t="shared" si="4"/>
        <v>Census Tract 126 Lake County</v>
      </c>
      <c r="G319" s="60" t="s">
        <v>155</v>
      </c>
      <c r="H319" s="60" t="s">
        <v>186</v>
      </c>
      <c r="I319" s="65">
        <v>32170</v>
      </c>
      <c r="J319" s="60">
        <v>870</v>
      </c>
      <c r="K319" s="60">
        <v>3047803.6796875</v>
      </c>
      <c r="L319" s="60">
        <v>7492.300194643034</v>
      </c>
    </row>
    <row r="320" spans="1:12">
      <c r="A320" s="60">
        <v>57526</v>
      </c>
      <c r="B320" s="60" t="s">
        <v>1587</v>
      </c>
      <c r="C320" s="60">
        <v>2591782</v>
      </c>
      <c r="D320" s="60">
        <v>0</v>
      </c>
      <c r="E320" s="65" t="s">
        <v>340</v>
      </c>
      <c r="F320" s="65" t="str">
        <f t="shared" si="4"/>
        <v>Census Tract 127 Lake County</v>
      </c>
      <c r="G320" s="60" t="s">
        <v>155</v>
      </c>
      <c r="H320" s="60" t="s">
        <v>186</v>
      </c>
      <c r="I320" s="65">
        <v>37281</v>
      </c>
      <c r="J320" s="60">
        <v>1285</v>
      </c>
      <c r="K320" s="60">
        <v>4628478.4921875</v>
      </c>
      <c r="L320" s="60">
        <v>8675.5769156580009</v>
      </c>
    </row>
    <row r="321" spans="1:12">
      <c r="A321" s="60">
        <v>57527</v>
      </c>
      <c r="B321" s="60" t="s">
        <v>1588</v>
      </c>
      <c r="C321" s="60">
        <v>1185506</v>
      </c>
      <c r="D321" s="60">
        <v>0</v>
      </c>
      <c r="E321" s="65" t="s">
        <v>341</v>
      </c>
      <c r="F321" s="65" t="str">
        <f t="shared" si="4"/>
        <v>Census Tract 128 Lake County</v>
      </c>
      <c r="G321" s="60" t="s">
        <v>155</v>
      </c>
      <c r="H321" s="60" t="s">
        <v>186</v>
      </c>
      <c r="I321" s="65">
        <v>15682</v>
      </c>
      <c r="J321" s="60">
        <v>934</v>
      </c>
      <c r="K321" s="60">
        <v>2121685.37890625</v>
      </c>
      <c r="L321" s="60">
        <v>5885.6979849184308</v>
      </c>
    </row>
    <row r="322" spans="1:12">
      <c r="A322" s="60">
        <v>43923</v>
      </c>
      <c r="B322" s="60" t="s">
        <v>1589</v>
      </c>
      <c r="C322" s="60">
        <v>1560277</v>
      </c>
      <c r="D322" s="60">
        <v>0</v>
      </c>
      <c r="E322" s="65" t="s">
        <v>342</v>
      </c>
      <c r="F322" s="65" t="str">
        <f t="shared" ref="F322:F385" si="5">E322&amp;" "&amp;H322</f>
        <v>Census Tract 13 Allen County</v>
      </c>
      <c r="G322" s="60" t="s">
        <v>155</v>
      </c>
      <c r="H322" s="60" t="s">
        <v>156</v>
      </c>
      <c r="I322" s="65">
        <v>37240</v>
      </c>
      <c r="J322" s="60">
        <v>579</v>
      </c>
      <c r="K322" s="60">
        <v>2748376.05078125</v>
      </c>
      <c r="L322" s="60">
        <v>8273.6511083291443</v>
      </c>
    </row>
    <row r="323" spans="1:12">
      <c r="A323" s="60">
        <v>44034</v>
      </c>
      <c r="B323" s="60" t="s">
        <v>1590</v>
      </c>
      <c r="C323" s="60">
        <v>3453878</v>
      </c>
      <c r="D323" s="60">
        <v>106937</v>
      </c>
      <c r="E323" s="65" t="s">
        <v>342</v>
      </c>
      <c r="F323" s="65" t="str">
        <f t="shared" si="5"/>
        <v>Census Tract 13 Delaware County</v>
      </c>
      <c r="G323" s="60" t="s">
        <v>155</v>
      </c>
      <c r="H323" s="60" t="s">
        <v>164</v>
      </c>
      <c r="I323" s="65">
        <v>33600</v>
      </c>
      <c r="J323" s="60">
        <v>1376</v>
      </c>
      <c r="K323" s="60">
        <v>6107990.1953125</v>
      </c>
      <c r="L323" s="60">
        <v>12616.100450944465</v>
      </c>
    </row>
    <row r="324" spans="1:12">
      <c r="A324" s="60">
        <v>57451</v>
      </c>
      <c r="B324" s="60" t="s">
        <v>1591</v>
      </c>
      <c r="C324" s="60">
        <v>141265027</v>
      </c>
      <c r="D324" s="60">
        <v>277634</v>
      </c>
      <c r="E324" s="65" t="s">
        <v>342</v>
      </c>
      <c r="F324" s="65" t="str">
        <f t="shared" si="5"/>
        <v>Census Tract 13 Elkhart County</v>
      </c>
      <c r="G324" s="60" t="s">
        <v>155</v>
      </c>
      <c r="H324" s="60" t="s">
        <v>157</v>
      </c>
      <c r="I324" s="65">
        <v>65150</v>
      </c>
      <c r="J324" s="60">
        <v>2235</v>
      </c>
      <c r="K324" s="60">
        <v>253051172.48828125</v>
      </c>
      <c r="L324" s="60">
        <v>67905.266698620442</v>
      </c>
    </row>
    <row r="325" spans="1:12">
      <c r="A325" s="60">
        <v>44180</v>
      </c>
      <c r="B325" s="60" t="s">
        <v>1592</v>
      </c>
      <c r="C325" s="60">
        <v>10130049</v>
      </c>
      <c r="D325" s="60">
        <v>0</v>
      </c>
      <c r="E325" s="65" t="s">
        <v>342</v>
      </c>
      <c r="F325" s="65" t="str">
        <f t="shared" si="5"/>
        <v>Census Tract 13 Howard County</v>
      </c>
      <c r="G325" s="60" t="s">
        <v>155</v>
      </c>
      <c r="H325" s="60" t="s">
        <v>165</v>
      </c>
      <c r="I325" s="65">
        <v>50662</v>
      </c>
      <c r="J325" s="60">
        <v>1213</v>
      </c>
      <c r="K325" s="60">
        <v>17526246.35546875</v>
      </c>
      <c r="L325" s="60">
        <v>17929.363497020371</v>
      </c>
    </row>
    <row r="326" spans="1:12">
      <c r="A326" s="60">
        <v>44235</v>
      </c>
      <c r="B326" s="60" t="s">
        <v>1593</v>
      </c>
      <c r="C326" s="60">
        <v>14369855</v>
      </c>
      <c r="D326" s="60">
        <v>212853</v>
      </c>
      <c r="E326" s="65" t="s">
        <v>342</v>
      </c>
      <c r="F326" s="65" t="str">
        <f t="shared" si="5"/>
        <v>Census Tract 13 Madison County</v>
      </c>
      <c r="G326" s="60" t="s">
        <v>155</v>
      </c>
      <c r="H326" s="60" t="s">
        <v>166</v>
      </c>
      <c r="I326" s="65">
        <v>53167</v>
      </c>
      <c r="J326" s="60">
        <v>1930</v>
      </c>
      <c r="K326" s="60">
        <v>24976579.47265625</v>
      </c>
      <c r="L326" s="60">
        <v>22309.290061920805</v>
      </c>
    </row>
    <row r="327" spans="1:12">
      <c r="A327" s="60">
        <v>57711</v>
      </c>
      <c r="B327" s="60" t="s">
        <v>1594</v>
      </c>
      <c r="C327" s="60">
        <v>1296916</v>
      </c>
      <c r="D327" s="60">
        <v>13503</v>
      </c>
      <c r="E327" s="65" t="s">
        <v>342</v>
      </c>
      <c r="F327" s="65" t="str">
        <f t="shared" si="5"/>
        <v>Census Tract 13 St. Joseph County</v>
      </c>
      <c r="G327" s="60" t="s">
        <v>155</v>
      </c>
      <c r="H327" s="60" t="s">
        <v>160</v>
      </c>
      <c r="I327" s="65">
        <v>45428</v>
      </c>
      <c r="J327" s="60">
        <v>969</v>
      </c>
      <c r="K327" s="60">
        <v>2350809.73828125</v>
      </c>
      <c r="L327" s="60">
        <v>6535.0230374709909</v>
      </c>
    </row>
    <row r="328" spans="1:12">
      <c r="A328" s="60">
        <v>44563</v>
      </c>
      <c r="B328" s="60" t="s">
        <v>1595</v>
      </c>
      <c r="C328" s="60">
        <v>3231959</v>
      </c>
      <c r="D328" s="60">
        <v>1388</v>
      </c>
      <c r="E328" s="65" t="s">
        <v>342</v>
      </c>
      <c r="F328" s="65" t="str">
        <f t="shared" si="5"/>
        <v>Census Tract 13 Tippecanoe County</v>
      </c>
      <c r="G328" s="60" t="s">
        <v>155</v>
      </c>
      <c r="H328" s="60" t="s">
        <v>161</v>
      </c>
      <c r="I328" s="65">
        <v>53030</v>
      </c>
      <c r="J328" s="60">
        <v>1899</v>
      </c>
      <c r="K328" s="60">
        <v>5580155.76953125</v>
      </c>
      <c r="L328" s="60">
        <v>11837.577043153293</v>
      </c>
    </row>
    <row r="329" spans="1:12">
      <c r="A329" s="60">
        <v>39158</v>
      </c>
      <c r="B329" s="60" t="s">
        <v>1596</v>
      </c>
      <c r="C329" s="60">
        <v>725765</v>
      </c>
      <c r="D329" s="60">
        <v>0</v>
      </c>
      <c r="E329" s="65" t="s">
        <v>342</v>
      </c>
      <c r="F329" s="65" t="str">
        <f t="shared" si="5"/>
        <v>Census Tract 13 Vanderburgh County</v>
      </c>
      <c r="G329" s="60" t="s">
        <v>155</v>
      </c>
      <c r="H329" s="60" t="s">
        <v>162</v>
      </c>
      <c r="I329" s="65">
        <v>24929</v>
      </c>
      <c r="J329" s="60">
        <v>700</v>
      </c>
      <c r="K329" s="60">
        <v>1169451.75390625</v>
      </c>
      <c r="L329" s="60">
        <v>4335.176998068132</v>
      </c>
    </row>
    <row r="330" spans="1:12">
      <c r="A330" s="60">
        <v>44611</v>
      </c>
      <c r="B330" s="60" t="s">
        <v>1597</v>
      </c>
      <c r="C330" s="60">
        <v>11157612</v>
      </c>
      <c r="D330" s="60">
        <v>291922</v>
      </c>
      <c r="E330" s="65" t="s">
        <v>342</v>
      </c>
      <c r="F330" s="65" t="str">
        <f t="shared" si="5"/>
        <v>Census Tract 13 Vigo County</v>
      </c>
      <c r="G330" s="60" t="s">
        <v>155</v>
      </c>
      <c r="H330" s="60" t="s">
        <v>167</v>
      </c>
      <c r="I330" s="65">
        <v>32389</v>
      </c>
      <c r="J330" s="60">
        <v>949</v>
      </c>
      <c r="K330" s="60">
        <v>19254519.234375</v>
      </c>
      <c r="L330" s="60">
        <v>24265.509727546734</v>
      </c>
    </row>
    <row r="331" spans="1:12">
      <c r="A331" s="60">
        <v>39087</v>
      </c>
      <c r="B331" s="60" t="s">
        <v>1598</v>
      </c>
      <c r="C331" s="60">
        <v>149888210</v>
      </c>
      <c r="D331" s="60">
        <v>28679</v>
      </c>
      <c r="E331" s="65" t="s">
        <v>343</v>
      </c>
      <c r="F331" s="65" t="str">
        <f t="shared" si="5"/>
        <v>Census Tract 13.01 Monroe County</v>
      </c>
      <c r="G331" s="60" t="s">
        <v>155</v>
      </c>
      <c r="H331" s="60" t="s">
        <v>159</v>
      </c>
      <c r="I331" s="65">
        <v>56434</v>
      </c>
      <c r="J331" s="60">
        <v>2305</v>
      </c>
      <c r="K331" s="60">
        <v>250395488.66015625</v>
      </c>
      <c r="L331" s="60">
        <v>98645.29471418164</v>
      </c>
    </row>
    <row r="332" spans="1:12">
      <c r="A332" s="60">
        <v>39088</v>
      </c>
      <c r="B332" s="60" t="s">
        <v>1599</v>
      </c>
      <c r="C332" s="60">
        <v>18518074</v>
      </c>
      <c r="D332" s="60">
        <v>0</v>
      </c>
      <c r="E332" s="65" t="s">
        <v>344</v>
      </c>
      <c r="F332" s="65" t="str">
        <f t="shared" si="5"/>
        <v>Census Tract 13.03 Monroe County</v>
      </c>
      <c r="G332" s="60" t="s">
        <v>155</v>
      </c>
      <c r="H332" s="60" t="s">
        <v>159</v>
      </c>
      <c r="I332" s="65">
        <v>70685</v>
      </c>
      <c r="J332" s="60">
        <v>2563</v>
      </c>
      <c r="K332" s="60">
        <v>30909059.29296875</v>
      </c>
      <c r="L332" s="60">
        <v>26809.376530447138</v>
      </c>
    </row>
    <row r="333" spans="1:12">
      <c r="A333" s="60">
        <v>39089</v>
      </c>
      <c r="B333" s="60" t="s">
        <v>1600</v>
      </c>
      <c r="C333" s="60">
        <v>11892886</v>
      </c>
      <c r="D333" s="60">
        <v>0</v>
      </c>
      <c r="E333" s="65" t="s">
        <v>345</v>
      </c>
      <c r="F333" s="65" t="str">
        <f t="shared" si="5"/>
        <v>Census Tract 13.04 Monroe County</v>
      </c>
      <c r="G333" s="60" t="s">
        <v>155</v>
      </c>
      <c r="H333" s="60" t="s">
        <v>159</v>
      </c>
      <c r="I333" s="65">
        <v>53880</v>
      </c>
      <c r="J333" s="60">
        <v>1677</v>
      </c>
      <c r="K333" s="60">
        <v>19847005.50390625</v>
      </c>
      <c r="L333" s="60">
        <v>20027.750167962331</v>
      </c>
    </row>
    <row r="334" spans="1:12">
      <c r="A334" s="60">
        <v>39090</v>
      </c>
      <c r="B334" s="60" t="s">
        <v>1601</v>
      </c>
      <c r="C334" s="60">
        <v>6713348</v>
      </c>
      <c r="D334" s="60">
        <v>0</v>
      </c>
      <c r="E334" s="65" t="s">
        <v>346</v>
      </c>
      <c r="F334" s="65" t="str">
        <f t="shared" si="5"/>
        <v>Census Tract 13.05 Monroe County</v>
      </c>
      <c r="G334" s="60" t="s">
        <v>155</v>
      </c>
      <c r="H334" s="60" t="s">
        <v>159</v>
      </c>
      <c r="I334" s="65">
        <v>74250</v>
      </c>
      <c r="J334" s="60">
        <v>941</v>
      </c>
      <c r="K334" s="60">
        <v>11195787.78515625</v>
      </c>
      <c r="L334" s="60">
        <v>16514.941520342982</v>
      </c>
    </row>
    <row r="335" spans="1:12">
      <c r="A335" s="60">
        <v>44035</v>
      </c>
      <c r="B335" s="60" t="s">
        <v>1602</v>
      </c>
      <c r="C335" s="60">
        <v>1297594</v>
      </c>
      <c r="D335" s="60">
        <v>0</v>
      </c>
      <c r="E335" s="65" t="s">
        <v>347</v>
      </c>
      <c r="F335" s="65" t="str">
        <f t="shared" si="5"/>
        <v>Census Tract 14 Delaware County</v>
      </c>
      <c r="G335" s="60" t="s">
        <v>155</v>
      </c>
      <c r="H335" s="60" t="s">
        <v>164</v>
      </c>
      <c r="I335" s="65">
        <v>35781</v>
      </c>
      <c r="J335" s="60">
        <v>846</v>
      </c>
      <c r="K335" s="60">
        <v>2225007.921875</v>
      </c>
      <c r="L335" s="60">
        <v>7500.9483983158634</v>
      </c>
    </row>
    <row r="336" spans="1:12">
      <c r="A336" s="60">
        <v>57452</v>
      </c>
      <c r="B336" s="60" t="s">
        <v>1603</v>
      </c>
      <c r="C336" s="60">
        <v>37966497</v>
      </c>
      <c r="D336" s="60">
        <v>819476</v>
      </c>
      <c r="E336" s="65" t="s">
        <v>347</v>
      </c>
      <c r="F336" s="65" t="str">
        <f t="shared" si="5"/>
        <v>Census Tract 14 Elkhart County</v>
      </c>
      <c r="G336" s="60" t="s">
        <v>155</v>
      </c>
      <c r="H336" s="60" t="s">
        <v>157</v>
      </c>
      <c r="I336" s="65">
        <v>64082</v>
      </c>
      <c r="J336" s="60">
        <v>3526</v>
      </c>
      <c r="K336" s="60">
        <v>68062640.2265625</v>
      </c>
      <c r="L336" s="60">
        <v>42108.59188242555</v>
      </c>
    </row>
    <row r="337" spans="1:12">
      <c r="A337" s="60">
        <v>44181</v>
      </c>
      <c r="B337" s="60" t="s">
        <v>1604</v>
      </c>
      <c r="C337" s="60">
        <v>9185533</v>
      </c>
      <c r="D337" s="60">
        <v>0</v>
      </c>
      <c r="E337" s="65" t="s">
        <v>347</v>
      </c>
      <c r="F337" s="65" t="str">
        <f t="shared" si="5"/>
        <v>Census Tract 14 Howard County</v>
      </c>
      <c r="G337" s="60" t="s">
        <v>155</v>
      </c>
      <c r="H337" s="60" t="s">
        <v>165</v>
      </c>
      <c r="I337" s="65">
        <v>50909</v>
      </c>
      <c r="J337" s="60">
        <v>2130</v>
      </c>
      <c r="K337" s="60">
        <v>15877799.1015625</v>
      </c>
      <c r="L337" s="60">
        <v>16640.629399105241</v>
      </c>
    </row>
    <row r="338" spans="1:12">
      <c r="A338" s="60">
        <v>44236</v>
      </c>
      <c r="B338" s="60" t="s">
        <v>1605</v>
      </c>
      <c r="C338" s="60">
        <v>5670404</v>
      </c>
      <c r="D338" s="60">
        <v>50892</v>
      </c>
      <c r="E338" s="65" t="s">
        <v>347</v>
      </c>
      <c r="F338" s="65" t="str">
        <f t="shared" si="5"/>
        <v>Census Tract 14 Madison County</v>
      </c>
      <c r="G338" s="60" t="s">
        <v>155</v>
      </c>
      <c r="H338" s="60" t="s">
        <v>166</v>
      </c>
      <c r="I338" s="65">
        <v>38987</v>
      </c>
      <c r="J338" s="60">
        <v>1816</v>
      </c>
      <c r="K338" s="60">
        <v>9799472.96484375</v>
      </c>
      <c r="L338" s="60">
        <v>15537.915033305164</v>
      </c>
    </row>
    <row r="339" spans="1:12">
      <c r="A339" s="60">
        <v>57712</v>
      </c>
      <c r="B339" s="60" t="s">
        <v>1606</v>
      </c>
      <c r="C339" s="60">
        <v>1637247</v>
      </c>
      <c r="D339" s="60">
        <v>0</v>
      </c>
      <c r="E339" s="65" t="s">
        <v>347</v>
      </c>
      <c r="F339" s="65" t="str">
        <f t="shared" si="5"/>
        <v>Census Tract 14 St. Joseph County</v>
      </c>
      <c r="G339" s="60" t="s">
        <v>155</v>
      </c>
      <c r="H339" s="60" t="s">
        <v>160</v>
      </c>
      <c r="I339" s="65">
        <v>42112</v>
      </c>
      <c r="J339" s="60">
        <v>1358</v>
      </c>
      <c r="K339" s="60">
        <v>2936448.07421875</v>
      </c>
      <c r="L339" s="60">
        <v>7688.974614696549</v>
      </c>
    </row>
    <row r="340" spans="1:12">
      <c r="A340" s="60">
        <v>44564</v>
      </c>
      <c r="B340" s="60" t="s">
        <v>1607</v>
      </c>
      <c r="C340" s="60">
        <v>1620586</v>
      </c>
      <c r="D340" s="60">
        <v>17412</v>
      </c>
      <c r="E340" s="65" t="s">
        <v>347</v>
      </c>
      <c r="F340" s="65" t="str">
        <f t="shared" si="5"/>
        <v>Census Tract 14 Tippecanoe County</v>
      </c>
      <c r="G340" s="60" t="s">
        <v>155</v>
      </c>
      <c r="H340" s="60" t="s">
        <v>161</v>
      </c>
      <c r="I340" s="65">
        <v>48384</v>
      </c>
      <c r="J340" s="60">
        <v>1259</v>
      </c>
      <c r="K340" s="60">
        <v>2826149.171875</v>
      </c>
      <c r="L340" s="60">
        <v>8359.922885107424</v>
      </c>
    </row>
    <row r="341" spans="1:12">
      <c r="A341" s="60">
        <v>39159</v>
      </c>
      <c r="B341" s="60" t="s">
        <v>1608</v>
      </c>
      <c r="C341" s="60">
        <v>1379730</v>
      </c>
      <c r="D341" s="60">
        <v>0</v>
      </c>
      <c r="E341" s="65" t="s">
        <v>347</v>
      </c>
      <c r="F341" s="65" t="str">
        <f t="shared" si="5"/>
        <v>Census Tract 14 Vanderburgh County</v>
      </c>
      <c r="G341" s="60" t="s">
        <v>155</v>
      </c>
      <c r="H341" s="60" t="s">
        <v>162</v>
      </c>
      <c r="I341" s="65">
        <v>26976</v>
      </c>
      <c r="J341" s="60">
        <v>635</v>
      </c>
      <c r="K341" s="60">
        <v>2223980.38671875</v>
      </c>
      <c r="L341" s="60">
        <v>6461.9023955671264</v>
      </c>
    </row>
    <row r="342" spans="1:12">
      <c r="A342" s="60">
        <v>44612</v>
      </c>
      <c r="B342" s="60" t="s">
        <v>1609</v>
      </c>
      <c r="C342" s="60">
        <v>4111141</v>
      </c>
      <c r="D342" s="60">
        <v>0</v>
      </c>
      <c r="E342" s="65" t="s">
        <v>347</v>
      </c>
      <c r="F342" s="65" t="str">
        <f t="shared" si="5"/>
        <v>Census Tract 14 Vigo County</v>
      </c>
      <c r="G342" s="60" t="s">
        <v>155</v>
      </c>
      <c r="H342" s="60" t="s">
        <v>167</v>
      </c>
      <c r="I342" s="65">
        <v>55505</v>
      </c>
      <c r="J342" s="60">
        <v>1474</v>
      </c>
      <c r="K342" s="60">
        <v>6907599.9296875</v>
      </c>
      <c r="L342" s="60">
        <v>13113.301348690526</v>
      </c>
    </row>
    <row r="343" spans="1:12">
      <c r="A343" s="60">
        <v>39091</v>
      </c>
      <c r="B343" s="60" t="s">
        <v>1610</v>
      </c>
      <c r="C343" s="60">
        <v>88754901</v>
      </c>
      <c r="D343" s="60">
        <v>33053</v>
      </c>
      <c r="E343" s="65" t="s">
        <v>348</v>
      </c>
      <c r="F343" s="65" t="str">
        <f t="shared" si="5"/>
        <v>Census Tract 14.01 Monroe County</v>
      </c>
      <c r="G343" s="60" t="s">
        <v>155</v>
      </c>
      <c r="H343" s="60" t="s">
        <v>159</v>
      </c>
      <c r="I343" s="65">
        <v>75057</v>
      </c>
      <c r="J343" s="60">
        <v>890</v>
      </c>
      <c r="K343" s="60">
        <v>148452774.30859375</v>
      </c>
      <c r="L343" s="60">
        <v>53668.37709580431</v>
      </c>
    </row>
    <row r="344" spans="1:12">
      <c r="A344" s="60">
        <v>39092</v>
      </c>
      <c r="B344" s="60" t="s">
        <v>1611</v>
      </c>
      <c r="C344" s="60">
        <v>300071008</v>
      </c>
      <c r="D344" s="60">
        <v>29703276</v>
      </c>
      <c r="E344" s="65" t="s">
        <v>349</v>
      </c>
      <c r="F344" s="65" t="str">
        <f t="shared" si="5"/>
        <v>Census Tract 14.02 Monroe County</v>
      </c>
      <c r="G344" s="60" t="s">
        <v>155</v>
      </c>
      <c r="H344" s="60" t="s">
        <v>159</v>
      </c>
      <c r="I344" s="65">
        <v>57148</v>
      </c>
      <c r="J344" s="60">
        <v>2403</v>
      </c>
      <c r="K344" s="60">
        <v>549098278.953125</v>
      </c>
      <c r="L344" s="60">
        <v>135253.49079070179</v>
      </c>
    </row>
    <row r="345" spans="1:12">
      <c r="A345" s="60">
        <v>44036</v>
      </c>
      <c r="B345" s="60" t="s">
        <v>1612</v>
      </c>
      <c r="C345" s="60">
        <v>2856692</v>
      </c>
      <c r="D345" s="60">
        <v>0</v>
      </c>
      <c r="E345" s="65" t="s">
        <v>350</v>
      </c>
      <c r="F345" s="65" t="str">
        <f t="shared" si="5"/>
        <v>Census Tract 15 Delaware County</v>
      </c>
      <c r="G345" s="60" t="s">
        <v>155</v>
      </c>
      <c r="H345" s="60" t="s">
        <v>164</v>
      </c>
      <c r="I345" s="65">
        <v>37135</v>
      </c>
      <c r="J345" s="60">
        <v>1127</v>
      </c>
      <c r="K345" s="60">
        <v>4898128.609375</v>
      </c>
      <c r="L345" s="60">
        <v>9419.1022688633293</v>
      </c>
    </row>
    <row r="346" spans="1:12">
      <c r="A346" s="60">
        <v>44182</v>
      </c>
      <c r="B346" s="60" t="s">
        <v>1613</v>
      </c>
      <c r="C346" s="60">
        <v>2817140</v>
      </c>
      <c r="D346" s="60">
        <v>0</v>
      </c>
      <c r="E346" s="65" t="s">
        <v>350</v>
      </c>
      <c r="F346" s="65" t="str">
        <f t="shared" si="5"/>
        <v>Census Tract 15 Howard County</v>
      </c>
      <c r="G346" s="60" t="s">
        <v>155</v>
      </c>
      <c r="H346" s="60" t="s">
        <v>165</v>
      </c>
      <c r="I346" s="65">
        <v>51680</v>
      </c>
      <c r="J346" s="60">
        <v>1390</v>
      </c>
      <c r="K346" s="60">
        <v>4866637.68359375</v>
      </c>
      <c r="L346" s="60">
        <v>8910.2853301520099</v>
      </c>
    </row>
    <row r="347" spans="1:12">
      <c r="A347" s="60">
        <v>44237</v>
      </c>
      <c r="B347" s="60" t="s">
        <v>1614</v>
      </c>
      <c r="C347" s="60">
        <v>10630094</v>
      </c>
      <c r="D347" s="60">
        <v>0</v>
      </c>
      <c r="E347" s="65" t="s">
        <v>350</v>
      </c>
      <c r="F347" s="65" t="str">
        <f t="shared" si="5"/>
        <v>Census Tract 15 Madison County</v>
      </c>
      <c r="G347" s="60" t="s">
        <v>155</v>
      </c>
      <c r="H347" s="60" t="s">
        <v>166</v>
      </c>
      <c r="I347" s="65">
        <v>59401</v>
      </c>
      <c r="J347" s="60">
        <v>1503</v>
      </c>
      <c r="K347" s="60">
        <v>18202076.5546875</v>
      </c>
      <c r="L347" s="60">
        <v>18993.845786750418</v>
      </c>
    </row>
    <row r="348" spans="1:12">
      <c r="A348" s="60">
        <v>57713</v>
      </c>
      <c r="B348" s="60" t="s">
        <v>1615</v>
      </c>
      <c r="C348" s="60">
        <v>1828533</v>
      </c>
      <c r="D348" s="60">
        <v>147522</v>
      </c>
      <c r="E348" s="65" t="s">
        <v>350</v>
      </c>
      <c r="F348" s="65" t="str">
        <f t="shared" si="5"/>
        <v>Census Tract 15 St. Joseph County</v>
      </c>
      <c r="G348" s="60" t="s">
        <v>155</v>
      </c>
      <c r="H348" s="60" t="s">
        <v>160</v>
      </c>
      <c r="I348" s="65">
        <v>33430</v>
      </c>
      <c r="J348" s="60">
        <v>1246</v>
      </c>
      <c r="K348" s="60">
        <v>3275049.66796875</v>
      </c>
      <c r="L348" s="60">
        <v>10602.138775903577</v>
      </c>
    </row>
    <row r="349" spans="1:12">
      <c r="A349" s="60">
        <v>39160</v>
      </c>
      <c r="B349" s="60" t="s">
        <v>1616</v>
      </c>
      <c r="C349" s="60">
        <v>1009437</v>
      </c>
      <c r="D349" s="60">
        <v>0</v>
      </c>
      <c r="E349" s="65" t="s">
        <v>350</v>
      </c>
      <c r="F349" s="65" t="str">
        <f t="shared" si="5"/>
        <v>Census Tract 15 Vanderburgh County</v>
      </c>
      <c r="G349" s="60" t="s">
        <v>155</v>
      </c>
      <c r="H349" s="60" t="s">
        <v>162</v>
      </c>
      <c r="I349" s="65">
        <v>36406</v>
      </c>
      <c r="J349" s="60">
        <v>827</v>
      </c>
      <c r="K349" s="60">
        <v>1626812.046875</v>
      </c>
      <c r="L349" s="60">
        <v>5870.5572256807709</v>
      </c>
    </row>
    <row r="350" spans="1:12">
      <c r="A350" s="60">
        <v>44613</v>
      </c>
      <c r="B350" s="60" t="s">
        <v>1617</v>
      </c>
      <c r="C350" s="60">
        <v>1953315</v>
      </c>
      <c r="D350" s="60">
        <v>0</v>
      </c>
      <c r="E350" s="65" t="s">
        <v>350</v>
      </c>
      <c r="F350" s="65" t="str">
        <f t="shared" si="5"/>
        <v>Census Tract 15 Vigo County</v>
      </c>
      <c r="G350" s="60" t="s">
        <v>155</v>
      </c>
      <c r="H350" s="60" t="s">
        <v>167</v>
      </c>
      <c r="I350" s="65">
        <v>44040</v>
      </c>
      <c r="J350" s="60">
        <v>1709</v>
      </c>
      <c r="K350" s="60">
        <v>3280914.18359375</v>
      </c>
      <c r="L350" s="60">
        <v>7319.0593444102924</v>
      </c>
    </row>
    <row r="351" spans="1:12">
      <c r="A351" s="60">
        <v>57453</v>
      </c>
      <c r="B351" s="60" t="s">
        <v>1618</v>
      </c>
      <c r="C351" s="60">
        <v>9810618</v>
      </c>
      <c r="D351" s="60">
        <v>1279004</v>
      </c>
      <c r="E351" s="65" t="s">
        <v>351</v>
      </c>
      <c r="F351" s="65" t="str">
        <f t="shared" si="5"/>
        <v>Census Tract 15.01 Elkhart County</v>
      </c>
      <c r="G351" s="60" t="s">
        <v>155</v>
      </c>
      <c r="H351" s="60" t="s">
        <v>157</v>
      </c>
      <c r="I351" s="65">
        <v>49234</v>
      </c>
      <c r="J351" s="60">
        <v>1760</v>
      </c>
      <c r="K351" s="60">
        <v>18458762.98046875</v>
      </c>
      <c r="L351" s="60">
        <v>26873.575272215694</v>
      </c>
    </row>
    <row r="352" spans="1:12">
      <c r="A352" s="60">
        <v>39093</v>
      </c>
      <c r="B352" s="60" t="s">
        <v>1619</v>
      </c>
      <c r="C352" s="60">
        <v>59090524</v>
      </c>
      <c r="D352" s="60">
        <v>3846998</v>
      </c>
      <c r="E352" s="65" t="s">
        <v>351</v>
      </c>
      <c r="F352" s="65" t="str">
        <f t="shared" si="5"/>
        <v>Census Tract 15.01 Monroe County</v>
      </c>
      <c r="G352" s="60" t="s">
        <v>155</v>
      </c>
      <c r="H352" s="60" t="s">
        <v>159</v>
      </c>
      <c r="I352" s="65">
        <v>86602</v>
      </c>
      <c r="J352" s="60">
        <v>2241</v>
      </c>
      <c r="K352" s="60">
        <v>104579243.20703125</v>
      </c>
      <c r="L352" s="60">
        <v>47919.575854118491</v>
      </c>
    </row>
    <row r="353" spans="1:12">
      <c r="A353" s="60">
        <v>44565</v>
      </c>
      <c r="B353" s="60" t="s">
        <v>1620</v>
      </c>
      <c r="C353" s="60">
        <v>5460646</v>
      </c>
      <c r="D353" s="60">
        <v>13468</v>
      </c>
      <c r="E353" s="65" t="s">
        <v>351</v>
      </c>
      <c r="F353" s="65" t="str">
        <f t="shared" si="5"/>
        <v>Census Tract 15.01 Tippecanoe County</v>
      </c>
      <c r="G353" s="60" t="s">
        <v>155</v>
      </c>
      <c r="H353" s="60" t="s">
        <v>161</v>
      </c>
      <c r="I353" s="65">
        <v>43980</v>
      </c>
      <c r="J353" s="60">
        <v>2183</v>
      </c>
      <c r="K353" s="60">
        <v>9445342.125</v>
      </c>
      <c r="L353" s="60">
        <v>14425.516785730513</v>
      </c>
    </row>
    <row r="354" spans="1:12">
      <c r="A354" s="60">
        <v>57454</v>
      </c>
      <c r="B354" s="60" t="s">
        <v>1621</v>
      </c>
      <c r="C354" s="60">
        <v>31331566</v>
      </c>
      <c r="D354" s="60">
        <v>278040</v>
      </c>
      <c r="E354" s="65" t="s">
        <v>352</v>
      </c>
      <c r="F354" s="65" t="str">
        <f t="shared" si="5"/>
        <v>Census Tract 15.02 Elkhart County</v>
      </c>
      <c r="G354" s="60" t="s">
        <v>155</v>
      </c>
      <c r="H354" s="60" t="s">
        <v>157</v>
      </c>
      <c r="I354" s="65">
        <v>65278</v>
      </c>
      <c r="J354" s="60">
        <v>2334</v>
      </c>
      <c r="K354" s="60">
        <v>56800539.20703125</v>
      </c>
      <c r="L354" s="60">
        <v>32635.88376516772</v>
      </c>
    </row>
    <row r="355" spans="1:12">
      <c r="A355" s="60">
        <v>39094</v>
      </c>
      <c r="B355" s="60" t="s">
        <v>1622</v>
      </c>
      <c r="C355" s="60">
        <v>50230858</v>
      </c>
      <c r="D355" s="60">
        <v>9317128</v>
      </c>
      <c r="E355" s="65" t="s">
        <v>352</v>
      </c>
      <c r="F355" s="65" t="str">
        <f t="shared" si="5"/>
        <v>Census Tract 15.02 Monroe County</v>
      </c>
      <c r="G355" s="60" t="s">
        <v>155</v>
      </c>
      <c r="H355" s="60" t="s">
        <v>159</v>
      </c>
      <c r="I355" s="65">
        <v>83922</v>
      </c>
      <c r="J355" s="60">
        <v>1346</v>
      </c>
      <c r="K355" s="60">
        <v>98803029.86328125</v>
      </c>
      <c r="L355" s="60">
        <v>61310.73234663131</v>
      </c>
    </row>
    <row r="356" spans="1:12">
      <c r="A356" s="60">
        <v>44566</v>
      </c>
      <c r="B356" s="60" t="s">
        <v>1623</v>
      </c>
      <c r="C356" s="60">
        <v>4152321</v>
      </c>
      <c r="D356" s="60">
        <v>22977</v>
      </c>
      <c r="E356" s="65" t="s">
        <v>352</v>
      </c>
      <c r="F356" s="65" t="str">
        <f t="shared" si="5"/>
        <v>Census Tract 15.02 Tippecanoe County</v>
      </c>
      <c r="G356" s="60" t="s">
        <v>155</v>
      </c>
      <c r="H356" s="60" t="s">
        <v>161</v>
      </c>
      <c r="I356" s="65">
        <v>58090</v>
      </c>
      <c r="J356" s="60">
        <v>2705</v>
      </c>
      <c r="K356" s="60">
        <v>7202732.140625</v>
      </c>
      <c r="L356" s="60">
        <v>12174.544316608435</v>
      </c>
    </row>
    <row r="357" spans="1:12">
      <c r="A357" s="60">
        <v>43924</v>
      </c>
      <c r="B357" s="60" t="s">
        <v>1624</v>
      </c>
      <c r="C357" s="60">
        <v>4162011</v>
      </c>
      <c r="D357" s="60">
        <v>0</v>
      </c>
      <c r="E357" s="65" t="s">
        <v>353</v>
      </c>
      <c r="F357" s="65" t="str">
        <f t="shared" si="5"/>
        <v>Census Tract 16 Allen County</v>
      </c>
      <c r="G357" s="60" t="s">
        <v>155</v>
      </c>
      <c r="H357" s="60" t="s">
        <v>156</v>
      </c>
      <c r="I357" s="65">
        <v>24146</v>
      </c>
      <c r="J357" s="60">
        <v>847</v>
      </c>
      <c r="K357" s="60">
        <v>7328441.4375</v>
      </c>
      <c r="L357" s="60">
        <v>14512.555015856104</v>
      </c>
    </row>
    <row r="358" spans="1:12">
      <c r="A358" s="60">
        <v>44037</v>
      </c>
      <c r="B358" s="60" t="s">
        <v>1625</v>
      </c>
      <c r="C358" s="60">
        <v>2305094</v>
      </c>
      <c r="D358" s="60">
        <v>13037</v>
      </c>
      <c r="E358" s="65" t="s">
        <v>353</v>
      </c>
      <c r="F358" s="65" t="str">
        <f t="shared" si="5"/>
        <v>Census Tract 16 Delaware County</v>
      </c>
      <c r="G358" s="60" t="s">
        <v>155</v>
      </c>
      <c r="H358" s="60" t="s">
        <v>164</v>
      </c>
      <c r="I358" s="65">
        <v>26798</v>
      </c>
      <c r="J358" s="60">
        <v>990</v>
      </c>
      <c r="K358" s="60">
        <v>3974722.4453125</v>
      </c>
      <c r="L358" s="60">
        <v>11403.231753884011</v>
      </c>
    </row>
    <row r="359" spans="1:12">
      <c r="A359" s="60">
        <v>44238</v>
      </c>
      <c r="B359" s="60" t="s">
        <v>1626</v>
      </c>
      <c r="C359" s="60">
        <v>7702212</v>
      </c>
      <c r="D359" s="60">
        <v>0</v>
      </c>
      <c r="E359" s="65" t="s">
        <v>353</v>
      </c>
      <c r="F359" s="65" t="str">
        <f t="shared" si="5"/>
        <v>Census Tract 16 Madison County</v>
      </c>
      <c r="G359" s="60" t="s">
        <v>155</v>
      </c>
      <c r="H359" s="60" t="s">
        <v>166</v>
      </c>
      <c r="I359" s="65">
        <v>72399</v>
      </c>
      <c r="J359" s="60">
        <v>1225</v>
      </c>
      <c r="K359" s="60">
        <v>13178071.34765625</v>
      </c>
      <c r="L359" s="60">
        <v>16878.511761586033</v>
      </c>
    </row>
    <row r="360" spans="1:12">
      <c r="A360" s="60">
        <v>39095</v>
      </c>
      <c r="B360" s="60" t="s">
        <v>1627</v>
      </c>
      <c r="C360" s="60">
        <v>1578277</v>
      </c>
      <c r="D360" s="60">
        <v>0</v>
      </c>
      <c r="E360" s="65" t="s">
        <v>353</v>
      </c>
      <c r="F360" s="65" t="str">
        <f t="shared" si="5"/>
        <v>Census Tract 16 Monroe County</v>
      </c>
      <c r="G360" s="60" t="s">
        <v>155</v>
      </c>
      <c r="H360" s="60" t="s">
        <v>159</v>
      </c>
      <c r="I360" s="65">
        <v>15813</v>
      </c>
      <c r="J360" s="60">
        <v>2007</v>
      </c>
      <c r="K360" s="60">
        <v>2629982.1640625</v>
      </c>
      <c r="L360" s="60">
        <v>9211.0546304561831</v>
      </c>
    </row>
    <row r="361" spans="1:12">
      <c r="A361" s="60">
        <v>57714</v>
      </c>
      <c r="B361" s="60" t="s">
        <v>1628</v>
      </c>
      <c r="C361" s="60">
        <v>1411184</v>
      </c>
      <c r="D361" s="60">
        <v>0</v>
      </c>
      <c r="E361" s="65" t="s">
        <v>353</v>
      </c>
      <c r="F361" s="65" t="str">
        <f t="shared" si="5"/>
        <v>Census Tract 16 St. Joseph County</v>
      </c>
      <c r="G361" s="60" t="s">
        <v>155</v>
      </c>
      <c r="H361" s="60" t="s">
        <v>160</v>
      </c>
      <c r="I361" s="65">
        <v>75833</v>
      </c>
      <c r="J361" s="60">
        <v>820</v>
      </c>
      <c r="K361" s="60">
        <v>2531198.19140625</v>
      </c>
      <c r="L361" s="60">
        <v>7248.4769417448515</v>
      </c>
    </row>
    <row r="362" spans="1:12">
      <c r="A362" s="60">
        <v>44567</v>
      </c>
      <c r="B362" s="60" t="s">
        <v>1629</v>
      </c>
      <c r="C362" s="60">
        <v>15275935</v>
      </c>
      <c r="D362" s="60">
        <v>99576</v>
      </c>
      <c r="E362" s="65" t="s">
        <v>353</v>
      </c>
      <c r="F362" s="65" t="str">
        <f t="shared" si="5"/>
        <v>Census Tract 16 Tippecanoe County</v>
      </c>
      <c r="G362" s="60" t="s">
        <v>155</v>
      </c>
      <c r="H362" s="60" t="s">
        <v>161</v>
      </c>
      <c r="I362" s="65">
        <v>75923</v>
      </c>
      <c r="J362" s="60">
        <v>4334</v>
      </c>
      <c r="K362" s="60">
        <v>26509311.54296875</v>
      </c>
      <c r="L362" s="60">
        <v>24369.792735360035</v>
      </c>
    </row>
    <row r="363" spans="1:12">
      <c r="A363" s="60">
        <v>44614</v>
      </c>
      <c r="B363" s="60" t="s">
        <v>1630</v>
      </c>
      <c r="C363" s="60">
        <v>9285692</v>
      </c>
      <c r="D363" s="60">
        <v>88261</v>
      </c>
      <c r="E363" s="65" t="s">
        <v>353</v>
      </c>
      <c r="F363" s="65" t="str">
        <f t="shared" si="5"/>
        <v>Census Tract 16 Vigo County</v>
      </c>
      <c r="G363" s="60" t="s">
        <v>155</v>
      </c>
      <c r="H363" s="60" t="s">
        <v>167</v>
      </c>
      <c r="I363" s="65">
        <v>68732</v>
      </c>
      <c r="J363" s="60">
        <v>2208</v>
      </c>
      <c r="K363" s="60">
        <v>15743156.11328125</v>
      </c>
      <c r="L363" s="60">
        <v>23043.434126913464</v>
      </c>
    </row>
    <row r="364" spans="1:12">
      <c r="A364" s="60">
        <v>57455</v>
      </c>
      <c r="B364" s="60" t="s">
        <v>1631</v>
      </c>
      <c r="C364" s="60">
        <v>6737379</v>
      </c>
      <c r="D364" s="60">
        <v>239566</v>
      </c>
      <c r="E364" s="65" t="s">
        <v>354</v>
      </c>
      <c r="F364" s="65" t="str">
        <f t="shared" si="5"/>
        <v>Census Tract 16.01 Elkhart County</v>
      </c>
      <c r="G364" s="60" t="s">
        <v>155</v>
      </c>
      <c r="H364" s="60" t="s">
        <v>157</v>
      </c>
      <c r="I364" s="65">
        <v>42469</v>
      </c>
      <c r="J364" s="60">
        <v>2000</v>
      </c>
      <c r="K364" s="60">
        <v>12404662.55078125</v>
      </c>
      <c r="L364" s="60">
        <v>15839.722690757768</v>
      </c>
    </row>
    <row r="365" spans="1:12">
      <c r="A365" s="60">
        <v>57456</v>
      </c>
      <c r="B365" s="60" t="s">
        <v>1632</v>
      </c>
      <c r="C365" s="60">
        <v>14092990</v>
      </c>
      <c r="D365" s="60">
        <v>71657</v>
      </c>
      <c r="E365" s="65" t="s">
        <v>355</v>
      </c>
      <c r="F365" s="65" t="str">
        <f t="shared" si="5"/>
        <v>Census Tract 16.02 Elkhart County</v>
      </c>
      <c r="G365" s="60" t="s">
        <v>155</v>
      </c>
      <c r="H365" s="60" t="s">
        <v>157</v>
      </c>
      <c r="I365" s="65">
        <v>54531</v>
      </c>
      <c r="J365" s="60">
        <v>1992</v>
      </c>
      <c r="K365" s="60">
        <v>25453015.9296875</v>
      </c>
      <c r="L365" s="60">
        <v>27267.701134127772</v>
      </c>
    </row>
    <row r="366" spans="1:12">
      <c r="A366" s="60">
        <v>43925</v>
      </c>
      <c r="B366" s="60" t="s">
        <v>1633</v>
      </c>
      <c r="C366" s="60">
        <v>1562668</v>
      </c>
      <c r="D366" s="60">
        <v>0</v>
      </c>
      <c r="E366" s="65" t="s">
        <v>356</v>
      </c>
      <c r="F366" s="65" t="str">
        <f t="shared" si="5"/>
        <v>Census Tract 17 Allen County</v>
      </c>
      <c r="G366" s="60" t="s">
        <v>155</v>
      </c>
      <c r="H366" s="60" t="s">
        <v>156</v>
      </c>
      <c r="I366" s="65">
        <v>22722</v>
      </c>
      <c r="J366" s="60">
        <v>784</v>
      </c>
      <c r="K366" s="60">
        <v>2751453.546875</v>
      </c>
      <c r="L366" s="60">
        <v>8400.0245689813328</v>
      </c>
    </row>
    <row r="367" spans="1:12">
      <c r="A367" s="60">
        <v>44038</v>
      </c>
      <c r="B367" s="60" t="s">
        <v>1634</v>
      </c>
      <c r="C367" s="60">
        <v>11278646</v>
      </c>
      <c r="D367" s="60">
        <v>46438</v>
      </c>
      <c r="E367" s="65" t="s">
        <v>356</v>
      </c>
      <c r="F367" s="65" t="str">
        <f t="shared" si="5"/>
        <v>Census Tract 17 Delaware County</v>
      </c>
      <c r="G367" s="60" t="s">
        <v>155</v>
      </c>
      <c r="H367" s="60" t="s">
        <v>164</v>
      </c>
      <c r="I367" s="65">
        <v>35568</v>
      </c>
      <c r="J367" s="60">
        <v>473</v>
      </c>
      <c r="K367" s="60">
        <v>19412031.73828125</v>
      </c>
      <c r="L367" s="60">
        <v>18984.314945538241</v>
      </c>
    </row>
    <row r="368" spans="1:12">
      <c r="A368" s="60">
        <v>44239</v>
      </c>
      <c r="B368" s="60" t="s">
        <v>1635</v>
      </c>
      <c r="C368" s="60">
        <v>6663225</v>
      </c>
      <c r="D368" s="60">
        <v>0</v>
      </c>
      <c r="E368" s="65" t="s">
        <v>356</v>
      </c>
      <c r="F368" s="65" t="str">
        <f t="shared" si="5"/>
        <v>Census Tract 17 Madison County</v>
      </c>
      <c r="G368" s="60" t="s">
        <v>155</v>
      </c>
      <c r="H368" s="60" t="s">
        <v>166</v>
      </c>
      <c r="I368" s="65">
        <v>45526</v>
      </c>
      <c r="J368" s="60">
        <v>1470</v>
      </c>
      <c r="K368" s="60">
        <v>11399411.4765625</v>
      </c>
      <c r="L368" s="60">
        <v>14790.904509185164</v>
      </c>
    </row>
    <row r="369" spans="1:12">
      <c r="A369" s="60">
        <v>57715</v>
      </c>
      <c r="B369" s="60" t="s">
        <v>1636</v>
      </c>
      <c r="C369" s="60">
        <v>1512141</v>
      </c>
      <c r="D369" s="60">
        <v>69801</v>
      </c>
      <c r="E369" s="65" t="s">
        <v>356</v>
      </c>
      <c r="F369" s="65" t="str">
        <f t="shared" si="5"/>
        <v>Census Tract 17 St. Joseph County</v>
      </c>
      <c r="G369" s="60" t="s">
        <v>155</v>
      </c>
      <c r="H369" s="60" t="s">
        <v>160</v>
      </c>
      <c r="I369" s="65">
        <v>19213</v>
      </c>
      <c r="J369" s="60">
        <v>683</v>
      </c>
      <c r="K369" s="60">
        <v>2699471.98828125</v>
      </c>
      <c r="L369" s="60">
        <v>8340.0551930032525</v>
      </c>
    </row>
    <row r="370" spans="1:12">
      <c r="A370" s="60">
        <v>44568</v>
      </c>
      <c r="B370" s="60" t="s">
        <v>1637</v>
      </c>
      <c r="C370" s="60">
        <v>8214268</v>
      </c>
      <c r="D370" s="60">
        <v>117809</v>
      </c>
      <c r="E370" s="65" t="s">
        <v>356</v>
      </c>
      <c r="F370" s="65" t="str">
        <f t="shared" si="5"/>
        <v>Census Tract 17 Tippecanoe County</v>
      </c>
      <c r="G370" s="60" t="s">
        <v>155</v>
      </c>
      <c r="H370" s="60" t="s">
        <v>161</v>
      </c>
      <c r="I370" s="65">
        <v>32478</v>
      </c>
      <c r="J370" s="60">
        <v>3377</v>
      </c>
      <c r="K370" s="60">
        <v>14377659.73046875</v>
      </c>
      <c r="L370" s="60">
        <v>17092.210287164475</v>
      </c>
    </row>
    <row r="371" spans="1:12">
      <c r="A371" s="60">
        <v>39161</v>
      </c>
      <c r="B371" s="60" t="s">
        <v>1638</v>
      </c>
      <c r="C371" s="60">
        <v>1584705</v>
      </c>
      <c r="D371" s="60">
        <v>38116</v>
      </c>
      <c r="E371" s="65" t="s">
        <v>356</v>
      </c>
      <c r="F371" s="65" t="str">
        <f t="shared" si="5"/>
        <v>Census Tract 17 Vanderburgh County</v>
      </c>
      <c r="G371" s="60" t="s">
        <v>155</v>
      </c>
      <c r="H371" s="60" t="s">
        <v>162</v>
      </c>
      <c r="I371" s="65">
        <v>25239</v>
      </c>
      <c r="J371" s="60">
        <v>921</v>
      </c>
      <c r="K371" s="60">
        <v>2564130.82421875</v>
      </c>
      <c r="L371" s="60">
        <v>11258.919181990583</v>
      </c>
    </row>
    <row r="372" spans="1:12">
      <c r="A372" s="60">
        <v>44615</v>
      </c>
      <c r="B372" s="60" t="s">
        <v>1639</v>
      </c>
      <c r="C372" s="60">
        <v>4191739</v>
      </c>
      <c r="D372" s="60">
        <v>0</v>
      </c>
      <c r="E372" s="65" t="s">
        <v>356</v>
      </c>
      <c r="F372" s="65" t="str">
        <f t="shared" si="5"/>
        <v>Census Tract 17 Vigo County</v>
      </c>
      <c r="G372" s="60" t="s">
        <v>155</v>
      </c>
      <c r="H372" s="60" t="s">
        <v>167</v>
      </c>
      <c r="I372" s="65">
        <v>33973</v>
      </c>
      <c r="J372" s="60">
        <v>2203</v>
      </c>
      <c r="K372" s="60">
        <v>7037727.69140625</v>
      </c>
      <c r="L372" s="60">
        <v>13093.191648753487</v>
      </c>
    </row>
    <row r="373" spans="1:12">
      <c r="A373" s="60">
        <v>57457</v>
      </c>
      <c r="B373" s="60" t="s">
        <v>1640</v>
      </c>
      <c r="C373" s="60">
        <v>8261303</v>
      </c>
      <c r="D373" s="60">
        <v>1221006</v>
      </c>
      <c r="E373" s="65" t="s">
        <v>357</v>
      </c>
      <c r="F373" s="65" t="str">
        <f t="shared" si="5"/>
        <v>Census Tract 17.01 Elkhart County</v>
      </c>
      <c r="G373" s="60" t="s">
        <v>155</v>
      </c>
      <c r="H373" s="60" t="s">
        <v>157</v>
      </c>
      <c r="I373" s="65">
        <v>51346</v>
      </c>
      <c r="J373" s="60">
        <v>1448</v>
      </c>
      <c r="K373" s="60">
        <v>17045908.3046875</v>
      </c>
      <c r="L373" s="60">
        <v>17772.460679818985</v>
      </c>
    </row>
    <row r="374" spans="1:12">
      <c r="A374" s="60">
        <v>57458</v>
      </c>
      <c r="B374" s="60" t="s">
        <v>1641</v>
      </c>
      <c r="C374" s="60">
        <v>5135646</v>
      </c>
      <c r="D374" s="60">
        <v>252554</v>
      </c>
      <c r="E374" s="65" t="s">
        <v>358</v>
      </c>
      <c r="F374" s="65" t="str">
        <f t="shared" si="5"/>
        <v>Census Tract 17.02 Elkhart County</v>
      </c>
      <c r="G374" s="60" t="s">
        <v>155</v>
      </c>
      <c r="H374" s="60" t="s">
        <v>157</v>
      </c>
      <c r="I374" s="65">
        <v>45353</v>
      </c>
      <c r="J374" s="60">
        <v>1982</v>
      </c>
      <c r="K374" s="60">
        <v>9222544.8828125</v>
      </c>
      <c r="L374" s="60">
        <v>13536.802326117249</v>
      </c>
    </row>
    <row r="375" spans="1:12">
      <c r="A375" s="60">
        <v>44240</v>
      </c>
      <c r="B375" s="60" t="s">
        <v>1642</v>
      </c>
      <c r="C375" s="60">
        <v>23948434</v>
      </c>
      <c r="D375" s="60">
        <v>0</v>
      </c>
      <c r="E375" s="65" t="s">
        <v>359</v>
      </c>
      <c r="F375" s="65" t="str">
        <f t="shared" si="5"/>
        <v>Census Tract 18 Madison County</v>
      </c>
      <c r="G375" s="60" t="s">
        <v>155</v>
      </c>
      <c r="H375" s="60" t="s">
        <v>166</v>
      </c>
      <c r="I375" s="65">
        <v>34725</v>
      </c>
      <c r="J375" s="60">
        <v>2257</v>
      </c>
      <c r="K375" s="60">
        <v>40928592.203125</v>
      </c>
      <c r="L375" s="60">
        <v>34391.804099336136</v>
      </c>
    </row>
    <row r="376" spans="1:12">
      <c r="A376" s="60">
        <v>44569</v>
      </c>
      <c r="B376" s="60" t="s">
        <v>1643</v>
      </c>
      <c r="C376" s="60">
        <v>6299436</v>
      </c>
      <c r="D376" s="60">
        <v>32935</v>
      </c>
      <c r="E376" s="65" t="s">
        <v>359</v>
      </c>
      <c r="F376" s="65" t="str">
        <f t="shared" si="5"/>
        <v>Census Tract 18 Tippecanoe County</v>
      </c>
      <c r="G376" s="60" t="s">
        <v>155</v>
      </c>
      <c r="H376" s="60" t="s">
        <v>161</v>
      </c>
      <c r="I376" s="65">
        <v>37166</v>
      </c>
      <c r="J376" s="60">
        <v>1682</v>
      </c>
      <c r="K376" s="60">
        <v>10936104.765625</v>
      </c>
      <c r="L376" s="60">
        <v>14677.631653295874</v>
      </c>
    </row>
    <row r="377" spans="1:12">
      <c r="A377" s="60">
        <v>39162</v>
      </c>
      <c r="B377" s="60" t="s">
        <v>1644</v>
      </c>
      <c r="C377" s="60">
        <v>1565135</v>
      </c>
      <c r="D377" s="60">
        <v>5765</v>
      </c>
      <c r="E377" s="65" t="s">
        <v>359</v>
      </c>
      <c r="F377" s="65" t="str">
        <f t="shared" si="5"/>
        <v>Census Tract 18 Vanderburgh County</v>
      </c>
      <c r="G377" s="60" t="s">
        <v>155</v>
      </c>
      <c r="H377" s="60" t="s">
        <v>162</v>
      </c>
      <c r="I377" s="65">
        <v>86250</v>
      </c>
      <c r="J377" s="60">
        <v>272</v>
      </c>
      <c r="K377" s="60">
        <v>2522827.2109375</v>
      </c>
      <c r="L377" s="60">
        <v>7590.8953184605707</v>
      </c>
    </row>
    <row r="378" spans="1:12">
      <c r="A378" s="60">
        <v>44616</v>
      </c>
      <c r="B378" s="60" t="s">
        <v>1645</v>
      </c>
      <c r="C378" s="60">
        <v>1484419</v>
      </c>
      <c r="D378" s="60">
        <v>0</v>
      </c>
      <c r="E378" s="65" t="s">
        <v>359</v>
      </c>
      <c r="F378" s="65" t="str">
        <f t="shared" si="5"/>
        <v>Census Tract 18 Vigo County</v>
      </c>
      <c r="G378" s="60" t="s">
        <v>155</v>
      </c>
      <c r="H378" s="60" t="s">
        <v>167</v>
      </c>
      <c r="I378" s="65">
        <v>34583</v>
      </c>
      <c r="J378" s="60">
        <v>1095</v>
      </c>
      <c r="K378" s="60">
        <v>2492510.68359375</v>
      </c>
      <c r="L378" s="60">
        <v>6867.6970700841903</v>
      </c>
    </row>
    <row r="379" spans="1:12">
      <c r="A379" s="60">
        <v>57459</v>
      </c>
      <c r="B379" s="60" t="s">
        <v>1646</v>
      </c>
      <c r="C379" s="60">
        <v>21848367</v>
      </c>
      <c r="D379" s="60">
        <v>471123</v>
      </c>
      <c r="E379" s="65" t="s">
        <v>360</v>
      </c>
      <c r="F379" s="65" t="str">
        <f t="shared" si="5"/>
        <v>Census Tract 18.01 Elkhart County</v>
      </c>
      <c r="G379" s="60" t="s">
        <v>155</v>
      </c>
      <c r="H379" s="60" t="s">
        <v>157</v>
      </c>
      <c r="I379" s="65">
        <v>60734</v>
      </c>
      <c r="J379" s="60">
        <v>1709</v>
      </c>
      <c r="K379" s="60">
        <v>40114157.03515625</v>
      </c>
      <c r="L379" s="60">
        <v>30771.617303112627</v>
      </c>
    </row>
    <row r="380" spans="1:12">
      <c r="A380" s="60">
        <v>57460</v>
      </c>
      <c r="B380" s="60" t="s">
        <v>1647</v>
      </c>
      <c r="C380" s="60">
        <v>9690782</v>
      </c>
      <c r="D380" s="60">
        <v>583420</v>
      </c>
      <c r="E380" s="65" t="s">
        <v>361</v>
      </c>
      <c r="F380" s="65" t="str">
        <f t="shared" si="5"/>
        <v>Census Tract 18.02 Elkhart County</v>
      </c>
      <c r="G380" s="60" t="s">
        <v>155</v>
      </c>
      <c r="H380" s="60" t="s">
        <v>157</v>
      </c>
      <c r="I380" s="65">
        <v>64028</v>
      </c>
      <c r="J380" s="60">
        <v>2953</v>
      </c>
      <c r="K380" s="60">
        <v>17468497.1015625</v>
      </c>
      <c r="L380" s="60">
        <v>21774.440676250204</v>
      </c>
    </row>
    <row r="381" spans="1:12">
      <c r="A381" s="60">
        <v>44241</v>
      </c>
      <c r="B381" s="60" t="s">
        <v>1648</v>
      </c>
      <c r="C381" s="60">
        <v>5136836</v>
      </c>
      <c r="D381" s="60">
        <v>29609</v>
      </c>
      <c r="E381" s="65" t="s">
        <v>362</v>
      </c>
      <c r="F381" s="65" t="str">
        <f t="shared" si="5"/>
        <v>Census Tract 19 Madison County</v>
      </c>
      <c r="G381" s="60" t="s">
        <v>155</v>
      </c>
      <c r="H381" s="60" t="s">
        <v>166</v>
      </c>
      <c r="I381" s="65">
        <v>38245</v>
      </c>
      <c r="J381" s="60">
        <v>2835</v>
      </c>
      <c r="K381" s="60">
        <v>8833101.40234375</v>
      </c>
      <c r="L381" s="60">
        <v>11929.612236905912</v>
      </c>
    </row>
    <row r="382" spans="1:12">
      <c r="A382" s="60">
        <v>57716</v>
      </c>
      <c r="B382" s="60" t="s">
        <v>1649</v>
      </c>
      <c r="C382" s="60">
        <v>764669</v>
      </c>
      <c r="D382" s="60">
        <v>0</v>
      </c>
      <c r="E382" s="65" t="s">
        <v>362</v>
      </c>
      <c r="F382" s="65" t="str">
        <f t="shared" si="5"/>
        <v>Census Tract 19 St. Joseph County</v>
      </c>
      <c r="G382" s="60" t="s">
        <v>155</v>
      </c>
      <c r="H382" s="60" t="s">
        <v>160</v>
      </c>
      <c r="I382" s="65">
        <v>28487</v>
      </c>
      <c r="J382" s="60">
        <v>475</v>
      </c>
      <c r="K382" s="60">
        <v>1371883.8125</v>
      </c>
      <c r="L382" s="60">
        <v>4915.91803296123</v>
      </c>
    </row>
    <row r="383" spans="1:12">
      <c r="A383" s="60">
        <v>44570</v>
      </c>
      <c r="B383" s="60" t="s">
        <v>1650</v>
      </c>
      <c r="C383" s="60">
        <v>5649263</v>
      </c>
      <c r="D383" s="60">
        <v>79135</v>
      </c>
      <c r="E383" s="65" t="s">
        <v>362</v>
      </c>
      <c r="F383" s="65" t="str">
        <f t="shared" si="5"/>
        <v>Census Tract 19 Tippecanoe County</v>
      </c>
      <c r="G383" s="60" t="s">
        <v>155</v>
      </c>
      <c r="H383" s="60" t="s">
        <v>161</v>
      </c>
      <c r="I383" s="65">
        <v>64415</v>
      </c>
      <c r="J383" s="60">
        <v>1822</v>
      </c>
      <c r="K383" s="60">
        <v>9898859.7421875</v>
      </c>
      <c r="L383" s="60">
        <v>17986.500385926945</v>
      </c>
    </row>
    <row r="384" spans="1:12">
      <c r="A384" s="60">
        <v>39163</v>
      </c>
      <c r="B384" s="60" t="s">
        <v>1651</v>
      </c>
      <c r="C384" s="60">
        <v>1139468</v>
      </c>
      <c r="D384" s="60">
        <v>16909</v>
      </c>
      <c r="E384" s="65" t="s">
        <v>362</v>
      </c>
      <c r="F384" s="65" t="str">
        <f t="shared" si="5"/>
        <v>Census Tract 19 Vanderburgh County</v>
      </c>
      <c r="G384" s="60" t="s">
        <v>155</v>
      </c>
      <c r="H384" s="60" t="s">
        <v>162</v>
      </c>
      <c r="I384" s="65">
        <v>24018</v>
      </c>
      <c r="J384" s="60">
        <v>435</v>
      </c>
      <c r="K384" s="60">
        <v>1837075.71875</v>
      </c>
      <c r="L384" s="60">
        <v>6480.5920734351957</v>
      </c>
    </row>
    <row r="385" spans="1:12">
      <c r="A385" s="60">
        <v>44617</v>
      </c>
      <c r="B385" s="60" t="s">
        <v>1652</v>
      </c>
      <c r="C385" s="60">
        <v>3757167</v>
      </c>
      <c r="D385" s="60">
        <v>340800</v>
      </c>
      <c r="E385" s="65" t="s">
        <v>362</v>
      </c>
      <c r="F385" s="65" t="str">
        <f t="shared" si="5"/>
        <v>Census Tract 19 Vigo County</v>
      </c>
      <c r="G385" s="60" t="s">
        <v>155</v>
      </c>
      <c r="H385" s="60" t="s">
        <v>167</v>
      </c>
      <c r="I385" s="65">
        <v>25570</v>
      </c>
      <c r="J385" s="60">
        <v>799</v>
      </c>
      <c r="K385" s="60">
        <v>6879638.6484375</v>
      </c>
      <c r="L385" s="60">
        <v>13218.677379485329</v>
      </c>
    </row>
    <row r="386" spans="1:12">
      <c r="A386" s="60">
        <v>57461</v>
      </c>
      <c r="B386" s="60" t="s">
        <v>1653</v>
      </c>
      <c r="C386" s="60">
        <v>10407200</v>
      </c>
      <c r="D386" s="60">
        <v>117112</v>
      </c>
      <c r="E386" s="65" t="s">
        <v>363</v>
      </c>
      <c r="F386" s="65" t="str">
        <f t="shared" ref="F386:F449" si="6">E386&amp;" "&amp;H386</f>
        <v>Census Tract 19.01 Elkhart County</v>
      </c>
      <c r="G386" s="60" t="s">
        <v>155</v>
      </c>
      <c r="H386" s="60" t="s">
        <v>157</v>
      </c>
      <c r="I386" s="65">
        <v>43583</v>
      </c>
      <c r="J386" s="60">
        <v>2075</v>
      </c>
      <c r="K386" s="60">
        <v>18703638.3828125</v>
      </c>
      <c r="L386" s="60">
        <v>26296.897800887982</v>
      </c>
    </row>
    <row r="387" spans="1:12">
      <c r="A387" s="60">
        <v>57462</v>
      </c>
      <c r="B387" s="60" t="s">
        <v>1654</v>
      </c>
      <c r="C387" s="60">
        <v>10352939</v>
      </c>
      <c r="D387" s="60">
        <v>377684</v>
      </c>
      <c r="E387" s="65" t="s">
        <v>364</v>
      </c>
      <c r="F387" s="65" t="str">
        <f t="shared" si="6"/>
        <v>Census Tract 19.02 Elkhart County</v>
      </c>
      <c r="G387" s="60" t="s">
        <v>155</v>
      </c>
      <c r="H387" s="60" t="s">
        <v>157</v>
      </c>
      <c r="I387" s="65">
        <v>59259</v>
      </c>
      <c r="J387" s="60">
        <v>1510</v>
      </c>
      <c r="K387" s="60">
        <v>18663363.37109375</v>
      </c>
      <c r="L387" s="60">
        <v>21739.951457744392</v>
      </c>
    </row>
    <row r="388" spans="1:12">
      <c r="A388" s="60">
        <v>57437</v>
      </c>
      <c r="B388" s="60" t="s">
        <v>1655</v>
      </c>
      <c r="C388" s="60">
        <v>19645277</v>
      </c>
      <c r="D388" s="60">
        <v>427395</v>
      </c>
      <c r="E388" s="65" t="s">
        <v>365</v>
      </c>
      <c r="F388" s="65" t="str">
        <f t="shared" si="6"/>
        <v>Census Tract 2 Elkhart County</v>
      </c>
      <c r="G388" s="60" t="s">
        <v>155</v>
      </c>
      <c r="H388" s="60" t="s">
        <v>157</v>
      </c>
      <c r="I388" s="65">
        <v>48139</v>
      </c>
      <c r="J388" s="60">
        <v>2295</v>
      </c>
      <c r="K388" s="60">
        <v>35920659.7109375</v>
      </c>
      <c r="L388" s="60">
        <v>29452.631839138743</v>
      </c>
    </row>
    <row r="389" spans="1:12">
      <c r="A389" s="60">
        <v>44071</v>
      </c>
      <c r="B389" s="60" t="s">
        <v>1656</v>
      </c>
      <c r="C389" s="60">
        <v>3792705</v>
      </c>
      <c r="D389" s="60">
        <v>0</v>
      </c>
      <c r="E389" s="65" t="s">
        <v>365</v>
      </c>
      <c r="F389" s="65" t="str">
        <f t="shared" si="6"/>
        <v>Census Tract 2 Grant County</v>
      </c>
      <c r="G389" s="60" t="s">
        <v>155</v>
      </c>
      <c r="H389" s="60" t="s">
        <v>158</v>
      </c>
      <c r="I389" s="65">
        <v>30099</v>
      </c>
      <c r="J389" s="60">
        <v>1470</v>
      </c>
      <c r="K389" s="60">
        <v>6574456.16015625</v>
      </c>
      <c r="L389" s="60">
        <v>11967.063258045806</v>
      </c>
    </row>
    <row r="390" spans="1:12">
      <c r="A390" s="60">
        <v>44169</v>
      </c>
      <c r="B390" s="60" t="s">
        <v>1657</v>
      </c>
      <c r="C390" s="60">
        <v>3816356</v>
      </c>
      <c r="D390" s="60">
        <v>0</v>
      </c>
      <c r="E390" s="65" t="s">
        <v>365</v>
      </c>
      <c r="F390" s="65" t="str">
        <f t="shared" si="6"/>
        <v>Census Tract 2 Howard County</v>
      </c>
      <c r="G390" s="60" t="s">
        <v>155</v>
      </c>
      <c r="H390" s="60" t="s">
        <v>165</v>
      </c>
      <c r="I390" s="65">
        <v>24714</v>
      </c>
      <c r="J390" s="60">
        <v>1517</v>
      </c>
      <c r="K390" s="60">
        <v>6605568.9140625</v>
      </c>
      <c r="L390" s="60">
        <v>11149.158816526962</v>
      </c>
    </row>
    <row r="391" spans="1:12">
      <c r="A391" s="60">
        <v>57699</v>
      </c>
      <c r="B391" s="60" t="s">
        <v>1658</v>
      </c>
      <c r="C391" s="60">
        <v>2782543</v>
      </c>
      <c r="D391" s="60">
        <v>0</v>
      </c>
      <c r="E391" s="65" t="s">
        <v>365</v>
      </c>
      <c r="F391" s="65" t="str">
        <f t="shared" si="6"/>
        <v>Census Tract 2 St. Joseph County</v>
      </c>
      <c r="G391" s="60" t="s">
        <v>155</v>
      </c>
      <c r="H391" s="60" t="s">
        <v>160</v>
      </c>
      <c r="I391" s="65">
        <v>37845</v>
      </c>
      <c r="J391" s="60">
        <v>1184</v>
      </c>
      <c r="K391" s="60">
        <v>4995368.63671875</v>
      </c>
      <c r="L391" s="60">
        <v>9908.1884003250725</v>
      </c>
    </row>
    <row r="392" spans="1:12">
      <c r="A392" s="60">
        <v>44555</v>
      </c>
      <c r="B392" s="60" t="s">
        <v>1659</v>
      </c>
      <c r="C392" s="60">
        <v>824972</v>
      </c>
      <c r="D392" s="60">
        <v>0</v>
      </c>
      <c r="E392" s="65" t="s">
        <v>365</v>
      </c>
      <c r="F392" s="65" t="str">
        <f t="shared" si="6"/>
        <v>Census Tract 2 Tippecanoe County</v>
      </c>
      <c r="G392" s="60" t="s">
        <v>155</v>
      </c>
      <c r="H392" s="60" t="s">
        <v>161</v>
      </c>
      <c r="I392" s="65">
        <v>44680</v>
      </c>
      <c r="J392" s="60">
        <v>719</v>
      </c>
      <c r="K392" s="60">
        <v>1425524.73046875</v>
      </c>
      <c r="L392" s="60">
        <v>5459.563217313168</v>
      </c>
    </row>
    <row r="393" spans="1:12">
      <c r="A393" s="60">
        <v>44636</v>
      </c>
      <c r="B393" s="60" t="s">
        <v>1660</v>
      </c>
      <c r="C393" s="60">
        <v>1962426</v>
      </c>
      <c r="D393" s="60">
        <v>11020</v>
      </c>
      <c r="E393" s="65" t="s">
        <v>365</v>
      </c>
      <c r="F393" s="65" t="str">
        <f t="shared" si="6"/>
        <v>Census Tract 2 Wayne County</v>
      </c>
      <c r="G393" s="60" t="s">
        <v>155</v>
      </c>
      <c r="H393" s="60" t="s">
        <v>168</v>
      </c>
      <c r="I393" s="65">
        <v>25547</v>
      </c>
      <c r="J393" s="60">
        <v>1503</v>
      </c>
      <c r="K393" s="60">
        <v>3350497.73828125</v>
      </c>
      <c r="L393" s="60">
        <v>9387.4039817960547</v>
      </c>
    </row>
    <row r="394" spans="1:12">
      <c r="A394" s="60">
        <v>39066</v>
      </c>
      <c r="B394" s="60" t="s">
        <v>1661</v>
      </c>
      <c r="C394" s="60">
        <v>2206743</v>
      </c>
      <c r="D394" s="60">
        <v>0</v>
      </c>
      <c r="E394" s="65" t="s">
        <v>366</v>
      </c>
      <c r="F394" s="65" t="str">
        <f t="shared" si="6"/>
        <v>Census Tract 2.01 Monroe County</v>
      </c>
      <c r="G394" s="60" t="s">
        <v>155</v>
      </c>
      <c r="H394" s="60" t="s">
        <v>159</v>
      </c>
      <c r="I394" s="65">
        <v>26000</v>
      </c>
      <c r="J394" s="60">
        <v>70</v>
      </c>
      <c r="K394" s="60">
        <v>3677437.50390625</v>
      </c>
      <c r="L394" s="60">
        <v>8875.5854195739648</v>
      </c>
    </row>
    <row r="395" spans="1:12">
      <c r="A395" s="60">
        <v>39147</v>
      </c>
      <c r="B395" s="60" t="s">
        <v>1662</v>
      </c>
      <c r="C395" s="60">
        <v>7887973</v>
      </c>
      <c r="D395" s="60">
        <v>272358</v>
      </c>
      <c r="E395" s="65" t="s">
        <v>366</v>
      </c>
      <c r="F395" s="65" t="str">
        <f t="shared" si="6"/>
        <v>Census Tract 2.01 Vanderburgh County</v>
      </c>
      <c r="G395" s="60" t="s">
        <v>155</v>
      </c>
      <c r="H395" s="60" t="s">
        <v>162</v>
      </c>
      <c r="I395" s="65">
        <v>54981</v>
      </c>
      <c r="J395" s="60">
        <v>3669</v>
      </c>
      <c r="K395" s="60">
        <v>12997827.52734375</v>
      </c>
      <c r="L395" s="60">
        <v>32528.74710795797</v>
      </c>
    </row>
    <row r="396" spans="1:12">
      <c r="A396" s="60">
        <v>39067</v>
      </c>
      <c r="B396" s="60" t="s">
        <v>1663</v>
      </c>
      <c r="C396" s="60">
        <v>1370125</v>
      </c>
      <c r="D396" s="60">
        <v>0</v>
      </c>
      <c r="E396" s="65" t="s">
        <v>367</v>
      </c>
      <c r="F396" s="65" t="str">
        <f t="shared" si="6"/>
        <v>Census Tract 2.02 Monroe County</v>
      </c>
      <c r="G396" s="60" t="s">
        <v>155</v>
      </c>
      <c r="H396" s="60" t="s">
        <v>159</v>
      </c>
      <c r="I396" s="65">
        <v>6625</v>
      </c>
      <c r="J396" s="60">
        <v>77</v>
      </c>
      <c r="K396" s="60">
        <v>2282566.1171875</v>
      </c>
      <c r="L396" s="60">
        <v>6984.8867268729664</v>
      </c>
    </row>
    <row r="397" spans="1:12">
      <c r="A397" s="60">
        <v>39148</v>
      </c>
      <c r="B397" s="60" t="s">
        <v>1664</v>
      </c>
      <c r="C397" s="60">
        <v>5588463</v>
      </c>
      <c r="D397" s="60">
        <v>10059</v>
      </c>
      <c r="E397" s="65" t="s">
        <v>367</v>
      </c>
      <c r="F397" s="65" t="str">
        <f t="shared" si="6"/>
        <v>Census Tract 2.02 Vanderburgh County</v>
      </c>
      <c r="G397" s="60" t="s">
        <v>155</v>
      </c>
      <c r="H397" s="60" t="s">
        <v>162</v>
      </c>
      <c r="I397" s="65">
        <v>49226</v>
      </c>
      <c r="J397" s="60">
        <v>895</v>
      </c>
      <c r="K397" s="60">
        <v>9026991.4453125</v>
      </c>
      <c r="L397" s="60">
        <v>16123.741266381534</v>
      </c>
    </row>
    <row r="398" spans="1:12">
      <c r="A398" s="60">
        <v>43926</v>
      </c>
      <c r="B398" s="60" t="s">
        <v>1665</v>
      </c>
      <c r="C398" s="60">
        <v>1460258</v>
      </c>
      <c r="D398" s="60">
        <v>0</v>
      </c>
      <c r="E398" s="65" t="s">
        <v>368</v>
      </c>
      <c r="F398" s="65" t="str">
        <f t="shared" si="6"/>
        <v>Census Tract 20 Allen County</v>
      </c>
      <c r="G398" s="60" t="s">
        <v>155</v>
      </c>
      <c r="H398" s="60" t="s">
        <v>156</v>
      </c>
      <c r="I398" s="65">
        <v>32556</v>
      </c>
      <c r="J398" s="60">
        <v>1393</v>
      </c>
      <c r="K398" s="60">
        <v>2571224.62890625</v>
      </c>
      <c r="L398" s="60">
        <v>6676.5250907716108</v>
      </c>
    </row>
    <row r="399" spans="1:12">
      <c r="A399" s="60">
        <v>44039</v>
      </c>
      <c r="B399" s="60" t="s">
        <v>1666</v>
      </c>
      <c r="C399" s="60">
        <v>16315245</v>
      </c>
      <c r="D399" s="60">
        <v>356</v>
      </c>
      <c r="E399" s="65" t="s">
        <v>368</v>
      </c>
      <c r="F399" s="65" t="str">
        <f t="shared" si="6"/>
        <v>Census Tract 20 Delaware County</v>
      </c>
      <c r="G399" s="60" t="s">
        <v>155</v>
      </c>
      <c r="H399" s="60" t="s">
        <v>164</v>
      </c>
      <c r="I399" s="65">
        <v>39798</v>
      </c>
      <c r="J399" s="60">
        <v>2041</v>
      </c>
      <c r="K399" s="60">
        <v>28013156.09375</v>
      </c>
      <c r="L399" s="60">
        <v>29772.234462518612</v>
      </c>
    </row>
    <row r="400" spans="1:12">
      <c r="A400" s="60">
        <v>57463</v>
      </c>
      <c r="B400" s="60" t="s">
        <v>1667</v>
      </c>
      <c r="C400" s="60">
        <v>18161685</v>
      </c>
      <c r="D400" s="60">
        <v>19015</v>
      </c>
      <c r="E400" s="65" t="s">
        <v>368</v>
      </c>
      <c r="F400" s="65" t="str">
        <f t="shared" si="6"/>
        <v>Census Tract 20 Elkhart County</v>
      </c>
      <c r="G400" s="60" t="s">
        <v>155</v>
      </c>
      <c r="H400" s="60" t="s">
        <v>157</v>
      </c>
      <c r="I400" s="65">
        <v>59973</v>
      </c>
      <c r="J400" s="60">
        <v>2678</v>
      </c>
      <c r="K400" s="60">
        <v>32570245.58984375</v>
      </c>
      <c r="L400" s="60">
        <v>28750.329796097358</v>
      </c>
    </row>
    <row r="401" spans="1:12">
      <c r="A401" s="60">
        <v>44242</v>
      </c>
      <c r="B401" s="60" t="s">
        <v>1668</v>
      </c>
      <c r="C401" s="60">
        <v>7510504</v>
      </c>
      <c r="D401" s="60">
        <v>0</v>
      </c>
      <c r="E401" s="65" t="s">
        <v>368</v>
      </c>
      <c r="F401" s="65" t="str">
        <f t="shared" si="6"/>
        <v>Census Tract 20 Madison County</v>
      </c>
      <c r="G401" s="60" t="s">
        <v>155</v>
      </c>
      <c r="H401" s="60" t="s">
        <v>166</v>
      </c>
      <c r="I401" s="65">
        <v>42282</v>
      </c>
      <c r="J401" s="60">
        <v>1728</v>
      </c>
      <c r="K401" s="60">
        <v>12841213.99609375</v>
      </c>
      <c r="L401" s="60">
        <v>15094.67663031367</v>
      </c>
    </row>
    <row r="402" spans="1:12">
      <c r="A402" s="60">
        <v>57717</v>
      </c>
      <c r="B402" s="60" t="s">
        <v>1669</v>
      </c>
      <c r="C402" s="60">
        <v>949276</v>
      </c>
      <c r="D402" s="60">
        <v>0</v>
      </c>
      <c r="E402" s="65" t="s">
        <v>368</v>
      </c>
      <c r="F402" s="65" t="str">
        <f t="shared" si="6"/>
        <v>Census Tract 20 St. Joseph County</v>
      </c>
      <c r="G402" s="60" t="s">
        <v>155</v>
      </c>
      <c r="H402" s="60" t="s">
        <v>160</v>
      </c>
      <c r="I402" s="65">
        <v>9920</v>
      </c>
      <c r="J402" s="60">
        <v>735</v>
      </c>
      <c r="K402" s="60">
        <v>1702750.6875</v>
      </c>
      <c r="L402" s="60">
        <v>5944.7326822992627</v>
      </c>
    </row>
    <row r="403" spans="1:12">
      <c r="A403" s="60">
        <v>39164</v>
      </c>
      <c r="B403" s="60" t="s">
        <v>1670</v>
      </c>
      <c r="C403" s="60">
        <v>761388</v>
      </c>
      <c r="D403" s="60">
        <v>0</v>
      </c>
      <c r="E403" s="65" t="s">
        <v>368</v>
      </c>
      <c r="F403" s="65" t="str">
        <f t="shared" si="6"/>
        <v>Census Tract 20 Vanderburgh County</v>
      </c>
      <c r="G403" s="60" t="s">
        <v>155</v>
      </c>
      <c r="H403" s="60" t="s">
        <v>162</v>
      </c>
      <c r="I403" s="65">
        <v>17738</v>
      </c>
      <c r="J403" s="60">
        <v>436</v>
      </c>
      <c r="K403" s="60">
        <v>1227540.796875</v>
      </c>
      <c r="L403" s="60">
        <v>4547.841359417901</v>
      </c>
    </row>
    <row r="404" spans="1:12">
      <c r="A404" s="60">
        <v>57427</v>
      </c>
      <c r="B404" s="60" t="s">
        <v>1671</v>
      </c>
      <c r="C404" s="60">
        <v>306178007</v>
      </c>
      <c r="D404" s="60">
        <v>1260432</v>
      </c>
      <c r="E404" s="65" t="s">
        <v>369</v>
      </c>
      <c r="F404" s="65" t="str">
        <f t="shared" si="6"/>
        <v>Census Tract 201 DeKalb County</v>
      </c>
      <c r="G404" s="60" t="s">
        <v>155</v>
      </c>
      <c r="H404" s="60" t="s">
        <v>370</v>
      </c>
      <c r="I404" s="65">
        <v>61610</v>
      </c>
      <c r="J404" s="60">
        <v>1788</v>
      </c>
      <c r="K404" s="60">
        <v>548289282.8203125</v>
      </c>
      <c r="L404" s="60">
        <v>114176.8569599613</v>
      </c>
    </row>
    <row r="405" spans="1:12">
      <c r="A405" s="60">
        <v>57528</v>
      </c>
      <c r="B405" s="60" t="s">
        <v>1672</v>
      </c>
      <c r="C405" s="60">
        <v>1383872</v>
      </c>
      <c r="D405" s="60">
        <v>0</v>
      </c>
      <c r="E405" s="65" t="s">
        <v>369</v>
      </c>
      <c r="F405" s="65" t="str">
        <f t="shared" si="6"/>
        <v>Census Tract 201 Lake County</v>
      </c>
      <c r="G405" s="60" t="s">
        <v>155</v>
      </c>
      <c r="H405" s="60" t="s">
        <v>186</v>
      </c>
      <c r="I405" s="65">
        <v>51356</v>
      </c>
      <c r="J405" s="60">
        <v>2018</v>
      </c>
      <c r="K405" s="60">
        <v>2482884.453125</v>
      </c>
      <c r="L405" s="60">
        <v>9236.5626863125945</v>
      </c>
    </row>
    <row r="406" spans="1:12">
      <c r="A406" s="60">
        <v>44591</v>
      </c>
      <c r="B406" s="60" t="s">
        <v>1673</v>
      </c>
      <c r="C406" s="60">
        <v>205533633</v>
      </c>
      <c r="D406" s="60">
        <v>61073</v>
      </c>
      <c r="E406" s="65" t="s">
        <v>369</v>
      </c>
      <c r="F406" s="65" t="str">
        <f t="shared" si="6"/>
        <v>Census Tract 201 Tipton County</v>
      </c>
      <c r="G406" s="60" t="s">
        <v>155</v>
      </c>
      <c r="H406" s="60" t="s">
        <v>371</v>
      </c>
      <c r="I406" s="65">
        <v>55521</v>
      </c>
      <c r="J406" s="60">
        <v>1057</v>
      </c>
      <c r="K406" s="60">
        <v>354037219.28515625</v>
      </c>
      <c r="L406" s="60">
        <v>84605.051695253904</v>
      </c>
    </row>
    <row r="407" spans="1:12">
      <c r="A407" s="60">
        <v>44597</v>
      </c>
      <c r="B407" s="60" t="s">
        <v>1674</v>
      </c>
      <c r="C407" s="60">
        <v>194007072</v>
      </c>
      <c r="D407" s="60">
        <v>1917109</v>
      </c>
      <c r="E407" s="65" t="s">
        <v>369</v>
      </c>
      <c r="F407" s="65" t="str">
        <f t="shared" si="6"/>
        <v>Census Tract 201 Vermillion County</v>
      </c>
      <c r="G407" s="60" t="s">
        <v>155</v>
      </c>
      <c r="H407" s="60" t="s">
        <v>372</v>
      </c>
      <c r="I407" s="65">
        <v>53271</v>
      </c>
      <c r="J407" s="60">
        <v>1369</v>
      </c>
      <c r="K407" s="60">
        <v>334695019.2109375</v>
      </c>
      <c r="L407" s="60">
        <v>92737.04511320914</v>
      </c>
    </row>
    <row r="408" spans="1:12">
      <c r="A408" s="60">
        <v>57644</v>
      </c>
      <c r="B408" s="60" t="s">
        <v>1675</v>
      </c>
      <c r="C408" s="60">
        <v>24081225</v>
      </c>
      <c r="D408" s="60">
        <v>44343</v>
      </c>
      <c r="E408" s="65" t="s">
        <v>373</v>
      </c>
      <c r="F408" s="65" t="str">
        <f t="shared" si="6"/>
        <v>Census Tract 201.01 Marshall County</v>
      </c>
      <c r="G408" s="60" t="s">
        <v>155</v>
      </c>
      <c r="H408" s="60" t="s">
        <v>374</v>
      </c>
      <c r="I408" s="65">
        <v>39444</v>
      </c>
      <c r="J408" s="60">
        <v>2106</v>
      </c>
      <c r="K408" s="60">
        <v>42979597.48046875</v>
      </c>
      <c r="L408" s="60">
        <v>30867.102110694024</v>
      </c>
    </row>
    <row r="409" spans="1:12">
      <c r="A409" s="60">
        <v>57645</v>
      </c>
      <c r="B409" s="60" t="s">
        <v>1676</v>
      </c>
      <c r="C409" s="60">
        <v>135355254</v>
      </c>
      <c r="D409" s="60">
        <v>1851776</v>
      </c>
      <c r="E409" s="65" t="s">
        <v>375</v>
      </c>
      <c r="F409" s="65" t="str">
        <f t="shared" si="6"/>
        <v>Census Tract 201.02 Marshall County</v>
      </c>
      <c r="G409" s="60" t="s">
        <v>155</v>
      </c>
      <c r="H409" s="60" t="s">
        <v>374</v>
      </c>
      <c r="I409" s="65">
        <v>73650</v>
      </c>
      <c r="J409" s="60">
        <v>1081</v>
      </c>
      <c r="K409" s="60">
        <v>244248586.4296875</v>
      </c>
      <c r="L409" s="60">
        <v>94393.139985501373</v>
      </c>
    </row>
    <row r="410" spans="1:12">
      <c r="A410" s="60">
        <v>57428</v>
      </c>
      <c r="B410" s="60" t="s">
        <v>1677</v>
      </c>
      <c r="C410" s="60">
        <v>109037060</v>
      </c>
      <c r="D410" s="60">
        <v>273359</v>
      </c>
      <c r="E410" s="65" t="s">
        <v>376</v>
      </c>
      <c r="F410" s="65" t="str">
        <f t="shared" si="6"/>
        <v>Census Tract 202 DeKalb County</v>
      </c>
      <c r="G410" s="60" t="s">
        <v>155</v>
      </c>
      <c r="H410" s="60" t="s">
        <v>370</v>
      </c>
      <c r="I410" s="65">
        <v>60375</v>
      </c>
      <c r="J410" s="60">
        <v>1675</v>
      </c>
      <c r="K410" s="60">
        <v>194519480.37890625</v>
      </c>
      <c r="L410" s="60">
        <v>69689.545049952882</v>
      </c>
    </row>
    <row r="411" spans="1:12">
      <c r="A411" s="60">
        <v>57529</v>
      </c>
      <c r="B411" s="60" t="s">
        <v>1678</v>
      </c>
      <c r="C411" s="60">
        <v>6356125</v>
      </c>
      <c r="D411" s="60">
        <v>5076291</v>
      </c>
      <c r="E411" s="65" t="s">
        <v>376</v>
      </c>
      <c r="F411" s="65" t="str">
        <f t="shared" si="6"/>
        <v>Census Tract 202 Lake County</v>
      </c>
      <c r="G411" s="60" t="s">
        <v>155</v>
      </c>
      <c r="H411" s="60" t="s">
        <v>186</v>
      </c>
      <c r="I411" s="65">
        <v>53300</v>
      </c>
      <c r="J411" s="60">
        <v>1158</v>
      </c>
      <c r="K411" s="60">
        <v>15432828.23828125</v>
      </c>
      <c r="L411" s="60">
        <v>25771.128634073713</v>
      </c>
    </row>
    <row r="412" spans="1:12">
      <c r="A412" s="60">
        <v>44592</v>
      </c>
      <c r="B412" s="60" t="s">
        <v>1679</v>
      </c>
      <c r="C412" s="60">
        <v>193174137</v>
      </c>
      <c r="D412" s="60">
        <v>0</v>
      </c>
      <c r="E412" s="65" t="s">
        <v>376</v>
      </c>
      <c r="F412" s="65" t="str">
        <f t="shared" si="6"/>
        <v>Census Tract 202 Tipton County</v>
      </c>
      <c r="G412" s="60" t="s">
        <v>155</v>
      </c>
      <c r="H412" s="60" t="s">
        <v>371</v>
      </c>
      <c r="I412" s="65">
        <v>75662</v>
      </c>
      <c r="J412" s="60">
        <v>1359</v>
      </c>
      <c r="K412" s="60">
        <v>333085414.9765625</v>
      </c>
      <c r="L412" s="60">
        <v>82788.242978422277</v>
      </c>
    </row>
    <row r="413" spans="1:12">
      <c r="A413" s="60">
        <v>44598</v>
      </c>
      <c r="B413" s="60" t="s">
        <v>1680</v>
      </c>
      <c r="C413" s="60">
        <v>309857525</v>
      </c>
      <c r="D413" s="60">
        <v>2631849</v>
      </c>
      <c r="E413" s="65" t="s">
        <v>376</v>
      </c>
      <c r="F413" s="65" t="str">
        <f t="shared" si="6"/>
        <v>Census Tract 202 Vermillion County</v>
      </c>
      <c r="G413" s="60" t="s">
        <v>155</v>
      </c>
      <c r="H413" s="60" t="s">
        <v>372</v>
      </c>
      <c r="I413" s="65">
        <v>58487</v>
      </c>
      <c r="J413" s="60">
        <v>996</v>
      </c>
      <c r="K413" s="60">
        <v>530552263.3828125</v>
      </c>
      <c r="L413" s="60">
        <v>110497.7383689158</v>
      </c>
    </row>
    <row r="414" spans="1:12">
      <c r="A414" s="60">
        <v>57646</v>
      </c>
      <c r="B414" s="60" t="s">
        <v>1681</v>
      </c>
      <c r="C414" s="60">
        <v>108017796</v>
      </c>
      <c r="D414" s="60">
        <v>130591</v>
      </c>
      <c r="E414" s="65" t="s">
        <v>377</v>
      </c>
      <c r="F414" s="65" t="str">
        <f t="shared" si="6"/>
        <v>Census Tract 202.01 Marshall County</v>
      </c>
      <c r="G414" s="60" t="s">
        <v>155</v>
      </c>
      <c r="H414" s="60" t="s">
        <v>374</v>
      </c>
      <c r="I414" s="65">
        <v>52264</v>
      </c>
      <c r="J414" s="60">
        <v>1527</v>
      </c>
      <c r="K414" s="60">
        <v>192533916.58203125</v>
      </c>
      <c r="L414" s="60">
        <v>59583.27468359538</v>
      </c>
    </row>
    <row r="415" spans="1:12">
      <c r="A415" s="60">
        <v>57647</v>
      </c>
      <c r="B415" s="60" t="s">
        <v>1682</v>
      </c>
      <c r="C415" s="60">
        <v>109011291</v>
      </c>
      <c r="D415" s="60">
        <v>407383</v>
      </c>
      <c r="E415" s="65" t="s">
        <v>378</v>
      </c>
      <c r="F415" s="65" t="str">
        <f t="shared" si="6"/>
        <v>Census Tract 202.02 Marshall County</v>
      </c>
      <c r="G415" s="60" t="s">
        <v>155</v>
      </c>
      <c r="H415" s="60" t="s">
        <v>374</v>
      </c>
      <c r="I415" s="65">
        <v>59455</v>
      </c>
      <c r="J415" s="60">
        <v>1071</v>
      </c>
      <c r="K415" s="60">
        <v>194791278.66796875</v>
      </c>
      <c r="L415" s="60">
        <v>56477.633954397534</v>
      </c>
    </row>
    <row r="416" spans="1:12">
      <c r="A416" s="60">
        <v>57429</v>
      </c>
      <c r="B416" s="60" t="s">
        <v>1683</v>
      </c>
      <c r="C416" s="60">
        <v>132912744</v>
      </c>
      <c r="D416" s="60">
        <v>20256</v>
      </c>
      <c r="E416" s="65" t="s">
        <v>379</v>
      </c>
      <c r="F416" s="65" t="str">
        <f t="shared" si="6"/>
        <v>Census Tract 203 DeKalb County</v>
      </c>
      <c r="G416" s="60" t="s">
        <v>155</v>
      </c>
      <c r="H416" s="60" t="s">
        <v>370</v>
      </c>
      <c r="I416" s="65">
        <v>65325</v>
      </c>
      <c r="J416" s="60">
        <v>1501</v>
      </c>
      <c r="K416" s="60">
        <v>236473881.1171875</v>
      </c>
      <c r="L416" s="60">
        <v>62997.879557334963</v>
      </c>
    </row>
    <row r="417" spans="1:12">
      <c r="A417" s="60">
        <v>57530</v>
      </c>
      <c r="B417" s="60" t="s">
        <v>1684</v>
      </c>
      <c r="C417" s="60">
        <v>8932725</v>
      </c>
      <c r="D417" s="60">
        <v>304098</v>
      </c>
      <c r="E417" s="65" t="s">
        <v>379</v>
      </c>
      <c r="F417" s="65" t="str">
        <f t="shared" si="6"/>
        <v>Census Tract 203 Lake County</v>
      </c>
      <c r="G417" s="60" t="s">
        <v>155</v>
      </c>
      <c r="H417" s="60" t="s">
        <v>186</v>
      </c>
      <c r="I417" s="65">
        <v>45712</v>
      </c>
      <c r="J417" s="60">
        <v>2395</v>
      </c>
      <c r="K417" s="60">
        <v>16554905.82421875</v>
      </c>
      <c r="L417" s="60">
        <v>16148.011533187695</v>
      </c>
    </row>
    <row r="418" spans="1:12">
      <c r="A418" s="60">
        <v>44593</v>
      </c>
      <c r="B418" s="60" t="s">
        <v>1685</v>
      </c>
      <c r="C418" s="60">
        <v>193360958</v>
      </c>
      <c r="D418" s="60">
        <v>6955</v>
      </c>
      <c r="E418" s="65" t="s">
        <v>379</v>
      </c>
      <c r="F418" s="65" t="str">
        <f t="shared" si="6"/>
        <v>Census Tract 203 Tipton County</v>
      </c>
      <c r="G418" s="60" t="s">
        <v>155</v>
      </c>
      <c r="H418" s="60" t="s">
        <v>371</v>
      </c>
      <c r="I418" s="65">
        <v>75096</v>
      </c>
      <c r="J418" s="60">
        <v>1163</v>
      </c>
      <c r="K418" s="60">
        <v>332413201.1953125</v>
      </c>
      <c r="L418" s="60">
        <v>95056.342284083861</v>
      </c>
    </row>
    <row r="419" spans="1:12">
      <c r="A419" s="60">
        <v>44599</v>
      </c>
      <c r="B419" s="60" t="s">
        <v>1686</v>
      </c>
      <c r="C419" s="60">
        <v>83186315</v>
      </c>
      <c r="D419" s="60">
        <v>865624</v>
      </c>
      <c r="E419" s="65" t="s">
        <v>379</v>
      </c>
      <c r="F419" s="65" t="str">
        <f t="shared" si="6"/>
        <v>Census Tract 203 Vermillion County</v>
      </c>
      <c r="G419" s="60" t="s">
        <v>155</v>
      </c>
      <c r="H419" s="60" t="s">
        <v>372</v>
      </c>
      <c r="I419" s="65">
        <v>55492</v>
      </c>
      <c r="J419" s="60">
        <v>1324</v>
      </c>
      <c r="K419" s="60">
        <v>142148099.5390625</v>
      </c>
      <c r="L419" s="60">
        <v>60211.252269455574</v>
      </c>
    </row>
    <row r="420" spans="1:12">
      <c r="A420" s="60">
        <v>57648</v>
      </c>
      <c r="B420" s="60" t="s">
        <v>1687</v>
      </c>
      <c r="C420" s="60">
        <v>108762678</v>
      </c>
      <c r="D420" s="60">
        <v>3275529</v>
      </c>
      <c r="E420" s="65" t="s">
        <v>380</v>
      </c>
      <c r="F420" s="65" t="str">
        <f t="shared" si="6"/>
        <v>Census Tract 203.01 Marshall County</v>
      </c>
      <c r="G420" s="60" t="s">
        <v>155</v>
      </c>
      <c r="H420" s="60" t="s">
        <v>374</v>
      </c>
      <c r="I420" s="65">
        <v>59011</v>
      </c>
      <c r="J420" s="60">
        <v>1435</v>
      </c>
      <c r="K420" s="60">
        <v>198833023.8203125</v>
      </c>
      <c r="L420" s="60">
        <v>56535.124413855105</v>
      </c>
    </row>
    <row r="421" spans="1:12">
      <c r="A421" s="60">
        <v>57649</v>
      </c>
      <c r="B421" s="60" t="s">
        <v>1688</v>
      </c>
      <c r="C421" s="60">
        <v>105658970</v>
      </c>
      <c r="D421" s="60">
        <v>8176673</v>
      </c>
      <c r="E421" s="65" t="s">
        <v>381</v>
      </c>
      <c r="F421" s="65" t="str">
        <f t="shared" si="6"/>
        <v>Census Tract 203.02 Marshall County</v>
      </c>
      <c r="G421" s="60" t="s">
        <v>155</v>
      </c>
      <c r="H421" s="60" t="s">
        <v>374</v>
      </c>
      <c r="I421" s="65">
        <v>50742</v>
      </c>
      <c r="J421" s="60">
        <v>1335</v>
      </c>
      <c r="K421" s="60">
        <v>201397293.1171875</v>
      </c>
      <c r="L421" s="60">
        <v>56869.25995341302</v>
      </c>
    </row>
    <row r="422" spans="1:12">
      <c r="A422" s="60">
        <v>57430</v>
      </c>
      <c r="B422" s="60" t="s">
        <v>1689</v>
      </c>
      <c r="C422" s="60">
        <v>35250092</v>
      </c>
      <c r="D422" s="60">
        <v>21352</v>
      </c>
      <c r="E422" s="65" t="s">
        <v>382</v>
      </c>
      <c r="F422" s="65" t="str">
        <f t="shared" si="6"/>
        <v>Census Tract 204 DeKalb County</v>
      </c>
      <c r="G422" s="60" t="s">
        <v>155</v>
      </c>
      <c r="H422" s="60" t="s">
        <v>370</v>
      </c>
      <c r="I422" s="65">
        <v>60593</v>
      </c>
      <c r="J422" s="60">
        <v>3266</v>
      </c>
      <c r="K422" s="60">
        <v>62692507.3515625</v>
      </c>
      <c r="L422" s="60">
        <v>33409.385784005615</v>
      </c>
    </row>
    <row r="423" spans="1:12">
      <c r="A423" s="60">
        <v>57531</v>
      </c>
      <c r="B423" s="60" t="s">
        <v>1690</v>
      </c>
      <c r="C423" s="60">
        <v>3665844</v>
      </c>
      <c r="D423" s="60">
        <v>0</v>
      </c>
      <c r="E423" s="65" t="s">
        <v>382</v>
      </c>
      <c r="F423" s="65" t="str">
        <f t="shared" si="6"/>
        <v>Census Tract 204 Lake County</v>
      </c>
      <c r="G423" s="60" t="s">
        <v>155</v>
      </c>
      <c r="H423" s="60" t="s">
        <v>186</v>
      </c>
      <c r="I423" s="65">
        <v>44668</v>
      </c>
      <c r="J423" s="60">
        <v>1601</v>
      </c>
      <c r="K423" s="60">
        <v>6566036.25</v>
      </c>
      <c r="L423" s="60">
        <v>11672.692733420203</v>
      </c>
    </row>
    <row r="424" spans="1:12">
      <c r="A424" s="60">
        <v>57650</v>
      </c>
      <c r="B424" s="60" t="s">
        <v>1691</v>
      </c>
      <c r="C424" s="60">
        <v>10337749</v>
      </c>
      <c r="D424" s="60">
        <v>103757</v>
      </c>
      <c r="E424" s="65" t="s">
        <v>382</v>
      </c>
      <c r="F424" s="65" t="str">
        <f t="shared" si="6"/>
        <v>Census Tract 204 Marshall County</v>
      </c>
      <c r="G424" s="60" t="s">
        <v>155</v>
      </c>
      <c r="H424" s="60" t="s">
        <v>374</v>
      </c>
      <c r="I424" s="65">
        <v>42601</v>
      </c>
      <c r="J424" s="60">
        <v>1347</v>
      </c>
      <c r="K424" s="60">
        <v>18546603.37109375</v>
      </c>
      <c r="L424" s="60">
        <v>19955.777123931377</v>
      </c>
    </row>
    <row r="425" spans="1:12">
      <c r="A425" s="60">
        <v>44594</v>
      </c>
      <c r="B425" s="60" t="s">
        <v>1692</v>
      </c>
      <c r="C425" s="60">
        <v>82728881</v>
      </c>
      <c r="D425" s="60">
        <v>0</v>
      </c>
      <c r="E425" s="65" t="s">
        <v>382</v>
      </c>
      <c r="F425" s="65" t="str">
        <f t="shared" si="6"/>
        <v>Census Tract 204 Tipton County</v>
      </c>
      <c r="G425" s="60" t="s">
        <v>155</v>
      </c>
      <c r="H425" s="60" t="s">
        <v>371</v>
      </c>
      <c r="I425" s="65">
        <v>52200</v>
      </c>
      <c r="J425" s="60">
        <v>2797</v>
      </c>
      <c r="K425" s="60">
        <v>142375008.69921875</v>
      </c>
      <c r="L425" s="60">
        <v>48262.05156444211</v>
      </c>
    </row>
    <row r="426" spans="1:12">
      <c r="A426" s="60">
        <v>44600</v>
      </c>
      <c r="B426" s="60" t="s">
        <v>1693</v>
      </c>
      <c r="C426" s="60">
        <v>71034254</v>
      </c>
      <c r="D426" s="60">
        <v>2124600</v>
      </c>
      <c r="E426" s="65" t="s">
        <v>382</v>
      </c>
      <c r="F426" s="65" t="str">
        <f t="shared" si="6"/>
        <v>Census Tract 204 Vermillion County</v>
      </c>
      <c r="G426" s="60" t="s">
        <v>155</v>
      </c>
      <c r="H426" s="60" t="s">
        <v>372</v>
      </c>
      <c r="I426" s="65">
        <v>63148</v>
      </c>
      <c r="J426" s="60">
        <v>878</v>
      </c>
      <c r="K426" s="60">
        <v>123507987.05859375</v>
      </c>
      <c r="L426" s="60">
        <v>54827.398190536653</v>
      </c>
    </row>
    <row r="427" spans="1:12">
      <c r="A427" s="60">
        <v>57431</v>
      </c>
      <c r="B427" s="60" t="s">
        <v>1694</v>
      </c>
      <c r="C427" s="60">
        <v>10331746</v>
      </c>
      <c r="D427" s="60">
        <v>0</v>
      </c>
      <c r="E427" s="65" t="s">
        <v>383</v>
      </c>
      <c r="F427" s="65" t="str">
        <f t="shared" si="6"/>
        <v>Census Tract 205 DeKalb County</v>
      </c>
      <c r="G427" s="60" t="s">
        <v>155</v>
      </c>
      <c r="H427" s="60" t="s">
        <v>370</v>
      </c>
      <c r="I427" s="65">
        <v>39774</v>
      </c>
      <c r="J427" s="60">
        <v>2521</v>
      </c>
      <c r="K427" s="60">
        <v>18361888.1171875</v>
      </c>
      <c r="L427" s="60">
        <v>20422.016242911184</v>
      </c>
    </row>
    <row r="428" spans="1:12">
      <c r="A428" s="60">
        <v>57532</v>
      </c>
      <c r="B428" s="60" t="s">
        <v>1695</v>
      </c>
      <c r="C428" s="60">
        <v>1201571</v>
      </c>
      <c r="D428" s="60">
        <v>0</v>
      </c>
      <c r="E428" s="65" t="s">
        <v>383</v>
      </c>
      <c r="F428" s="65" t="str">
        <f t="shared" si="6"/>
        <v>Census Tract 205 Lake County</v>
      </c>
      <c r="G428" s="60" t="s">
        <v>155</v>
      </c>
      <c r="H428" s="60" t="s">
        <v>186</v>
      </c>
      <c r="I428" s="65">
        <v>48125</v>
      </c>
      <c r="J428" s="60">
        <v>1073</v>
      </c>
      <c r="K428" s="60">
        <v>2151428.42578125</v>
      </c>
      <c r="L428" s="60">
        <v>7986.2730466732091</v>
      </c>
    </row>
    <row r="429" spans="1:12">
      <c r="A429" s="60">
        <v>57651</v>
      </c>
      <c r="B429" s="60" t="s">
        <v>1696</v>
      </c>
      <c r="C429" s="60">
        <v>11630058</v>
      </c>
      <c r="D429" s="60">
        <v>21102</v>
      </c>
      <c r="E429" s="65" t="s">
        <v>383</v>
      </c>
      <c r="F429" s="65" t="str">
        <f t="shared" si="6"/>
        <v>Census Tract 205 Marshall County</v>
      </c>
      <c r="G429" s="60" t="s">
        <v>155</v>
      </c>
      <c r="H429" s="60" t="s">
        <v>374</v>
      </c>
      <c r="I429" s="65">
        <v>30652</v>
      </c>
      <c r="J429" s="60">
        <v>1172</v>
      </c>
      <c r="K429" s="60">
        <v>20698537.328125</v>
      </c>
      <c r="L429" s="60">
        <v>18506.623683356629</v>
      </c>
    </row>
    <row r="430" spans="1:12">
      <c r="A430" s="60">
        <v>44601</v>
      </c>
      <c r="B430" s="60" t="s">
        <v>1697</v>
      </c>
      <c r="C430" s="60">
        <v>7190177</v>
      </c>
      <c r="D430" s="60">
        <v>355882</v>
      </c>
      <c r="E430" s="65" t="s">
        <v>383</v>
      </c>
      <c r="F430" s="65" t="str">
        <f t="shared" si="6"/>
        <v>Census Tract 205 Vermillion County</v>
      </c>
      <c r="G430" s="60" t="s">
        <v>155</v>
      </c>
      <c r="H430" s="60" t="s">
        <v>372</v>
      </c>
      <c r="I430" s="65">
        <v>38734</v>
      </c>
      <c r="J430" s="60">
        <v>2097</v>
      </c>
      <c r="K430" s="60">
        <v>12747526.98046875</v>
      </c>
      <c r="L430" s="60">
        <v>21519.612050681921</v>
      </c>
    </row>
    <row r="431" spans="1:12">
      <c r="A431" s="60">
        <v>57533</v>
      </c>
      <c r="B431" s="60" t="s">
        <v>1698</v>
      </c>
      <c r="C431" s="60">
        <v>1413080</v>
      </c>
      <c r="D431" s="60">
        <v>0</v>
      </c>
      <c r="E431" s="65" t="s">
        <v>384</v>
      </c>
      <c r="F431" s="65" t="str">
        <f t="shared" si="6"/>
        <v>Census Tract 206 Lake County</v>
      </c>
      <c r="G431" s="60" t="s">
        <v>155</v>
      </c>
      <c r="H431" s="60" t="s">
        <v>186</v>
      </c>
      <c r="I431" s="65">
        <v>11893</v>
      </c>
      <c r="J431" s="60">
        <v>948</v>
      </c>
      <c r="K431" s="60">
        <v>2530486.6796875</v>
      </c>
      <c r="L431" s="60">
        <v>7075.6122499556914</v>
      </c>
    </row>
    <row r="432" spans="1:12">
      <c r="A432" s="60">
        <v>57652</v>
      </c>
      <c r="B432" s="60" t="s">
        <v>1699</v>
      </c>
      <c r="C432" s="60">
        <v>13659682</v>
      </c>
      <c r="D432" s="60">
        <v>121489</v>
      </c>
      <c r="E432" s="65" t="s">
        <v>384</v>
      </c>
      <c r="F432" s="65" t="str">
        <f t="shared" si="6"/>
        <v>Census Tract 206 Marshall County</v>
      </c>
      <c r="G432" s="60" t="s">
        <v>155</v>
      </c>
      <c r="H432" s="60" t="s">
        <v>374</v>
      </c>
      <c r="I432" s="65">
        <v>47491</v>
      </c>
      <c r="J432" s="60">
        <v>2035</v>
      </c>
      <c r="K432" s="60">
        <v>24459286.88671875</v>
      </c>
      <c r="L432" s="60">
        <v>25427.071448567342</v>
      </c>
    </row>
    <row r="433" spans="1:12">
      <c r="A433" s="60">
        <v>57432</v>
      </c>
      <c r="B433" s="60" t="s">
        <v>1700</v>
      </c>
      <c r="C433" s="60">
        <v>31096261</v>
      </c>
      <c r="D433" s="60">
        <v>17100</v>
      </c>
      <c r="E433" s="65" t="s">
        <v>385</v>
      </c>
      <c r="F433" s="65" t="str">
        <f t="shared" si="6"/>
        <v>Census Tract 206.01 DeKalb County</v>
      </c>
      <c r="G433" s="60" t="s">
        <v>155</v>
      </c>
      <c r="H433" s="60" t="s">
        <v>370</v>
      </c>
      <c r="I433" s="65">
        <v>45784</v>
      </c>
      <c r="J433" s="60">
        <v>1377</v>
      </c>
      <c r="K433" s="60">
        <v>55261141.51953125</v>
      </c>
      <c r="L433" s="60">
        <v>30460.419851580802</v>
      </c>
    </row>
    <row r="434" spans="1:12">
      <c r="A434" s="60">
        <v>57433</v>
      </c>
      <c r="B434" s="60" t="s">
        <v>1701</v>
      </c>
      <c r="C434" s="60">
        <v>31640391</v>
      </c>
      <c r="D434" s="60">
        <v>123088</v>
      </c>
      <c r="E434" s="65" t="s">
        <v>386</v>
      </c>
      <c r="F434" s="65" t="str">
        <f t="shared" si="6"/>
        <v>Census Tract 206.02 DeKalb County</v>
      </c>
      <c r="G434" s="60" t="s">
        <v>155</v>
      </c>
      <c r="H434" s="60" t="s">
        <v>370</v>
      </c>
      <c r="I434" s="65">
        <v>50449</v>
      </c>
      <c r="J434" s="60">
        <v>1702</v>
      </c>
      <c r="K434" s="60">
        <v>56417348.015625</v>
      </c>
      <c r="L434" s="60">
        <v>33945.619140893148</v>
      </c>
    </row>
    <row r="435" spans="1:12">
      <c r="A435" s="60">
        <v>57434</v>
      </c>
      <c r="B435" s="60" t="s">
        <v>1702</v>
      </c>
      <c r="C435" s="60">
        <v>105169847</v>
      </c>
      <c r="D435" s="60">
        <v>632172</v>
      </c>
      <c r="E435" s="65" t="s">
        <v>387</v>
      </c>
      <c r="F435" s="65" t="str">
        <f t="shared" si="6"/>
        <v>Census Tract 207 DeKalb County</v>
      </c>
      <c r="G435" s="60" t="s">
        <v>155</v>
      </c>
      <c r="H435" s="60" t="s">
        <v>370</v>
      </c>
      <c r="I435" s="65">
        <v>76250</v>
      </c>
      <c r="J435" s="60">
        <v>1464</v>
      </c>
      <c r="K435" s="60">
        <v>187622384.5703125</v>
      </c>
      <c r="L435" s="60">
        <v>61923.56881312716</v>
      </c>
    </row>
    <row r="436" spans="1:12">
      <c r="A436" s="60">
        <v>57534</v>
      </c>
      <c r="B436" s="60" t="s">
        <v>1703</v>
      </c>
      <c r="C436" s="60">
        <v>1980366</v>
      </c>
      <c r="D436" s="60">
        <v>0</v>
      </c>
      <c r="E436" s="65" t="s">
        <v>387</v>
      </c>
      <c r="F436" s="65" t="str">
        <f t="shared" si="6"/>
        <v>Census Tract 207 Lake County</v>
      </c>
      <c r="G436" s="60" t="s">
        <v>155</v>
      </c>
      <c r="H436" s="60" t="s">
        <v>186</v>
      </c>
      <c r="I436" s="65">
        <v>33220</v>
      </c>
      <c r="J436" s="60">
        <v>1756</v>
      </c>
      <c r="K436" s="60">
        <v>3545122.86328125</v>
      </c>
      <c r="L436" s="60">
        <v>7809.5379203057801</v>
      </c>
    </row>
    <row r="437" spans="1:12">
      <c r="A437" s="60">
        <v>57653</v>
      </c>
      <c r="B437" s="60" t="s">
        <v>1704</v>
      </c>
      <c r="C437" s="60">
        <v>117891202</v>
      </c>
      <c r="D437" s="60">
        <v>1040262</v>
      </c>
      <c r="E437" s="65" t="s">
        <v>388</v>
      </c>
      <c r="F437" s="65" t="str">
        <f t="shared" si="6"/>
        <v>Census Tract 207.01 Marshall County</v>
      </c>
      <c r="G437" s="60" t="s">
        <v>155</v>
      </c>
      <c r="H437" s="60" t="s">
        <v>374</v>
      </c>
      <c r="I437" s="65">
        <v>75208</v>
      </c>
      <c r="J437" s="60">
        <v>1287</v>
      </c>
      <c r="K437" s="60">
        <v>211056135.67578125</v>
      </c>
      <c r="L437" s="60">
        <v>79291.111037404626</v>
      </c>
    </row>
    <row r="438" spans="1:12">
      <c r="A438" s="60">
        <v>57654</v>
      </c>
      <c r="B438" s="60" t="s">
        <v>1705</v>
      </c>
      <c r="C438" s="60">
        <v>128517236</v>
      </c>
      <c r="D438" s="60">
        <v>120854</v>
      </c>
      <c r="E438" s="65" t="s">
        <v>389</v>
      </c>
      <c r="F438" s="65" t="str">
        <f t="shared" si="6"/>
        <v>Census Tract 207.02 Marshall County</v>
      </c>
      <c r="G438" s="60" t="s">
        <v>155</v>
      </c>
      <c r="H438" s="60" t="s">
        <v>374</v>
      </c>
      <c r="I438" s="65">
        <v>58491</v>
      </c>
      <c r="J438" s="60">
        <v>1109</v>
      </c>
      <c r="K438" s="60">
        <v>228294548.14453125</v>
      </c>
      <c r="L438" s="60">
        <v>60440.153129031467</v>
      </c>
    </row>
    <row r="439" spans="1:12">
      <c r="A439" s="60">
        <v>57435</v>
      </c>
      <c r="B439" s="60" t="s">
        <v>1706</v>
      </c>
      <c r="C439" s="60">
        <v>178115814</v>
      </c>
      <c r="D439" s="60">
        <v>309660</v>
      </c>
      <c r="E439" s="65" t="s">
        <v>390</v>
      </c>
      <c r="F439" s="65" t="str">
        <f t="shared" si="6"/>
        <v>Census Tract 208 DeKalb County</v>
      </c>
      <c r="G439" s="60" t="s">
        <v>155</v>
      </c>
      <c r="H439" s="60" t="s">
        <v>370</v>
      </c>
      <c r="I439" s="65">
        <v>66118</v>
      </c>
      <c r="J439" s="60">
        <v>1507</v>
      </c>
      <c r="K439" s="60">
        <v>316536013.08984375</v>
      </c>
      <c r="L439" s="60">
        <v>75205.864773277761</v>
      </c>
    </row>
    <row r="440" spans="1:12">
      <c r="A440" s="60">
        <v>57535</v>
      </c>
      <c r="B440" s="60" t="s">
        <v>1707</v>
      </c>
      <c r="C440" s="60">
        <v>3950585</v>
      </c>
      <c r="D440" s="60">
        <v>0</v>
      </c>
      <c r="E440" s="65" t="s">
        <v>390</v>
      </c>
      <c r="F440" s="65" t="str">
        <f t="shared" si="6"/>
        <v>Census Tract 208 Lake County</v>
      </c>
      <c r="G440" s="60" t="s">
        <v>155</v>
      </c>
      <c r="H440" s="60" t="s">
        <v>186</v>
      </c>
      <c r="I440" s="65">
        <v>30593</v>
      </c>
      <c r="J440" s="60">
        <v>1294</v>
      </c>
      <c r="K440" s="60">
        <v>7071098.52734375</v>
      </c>
      <c r="L440" s="60">
        <v>12166.726909794557</v>
      </c>
    </row>
    <row r="441" spans="1:12">
      <c r="A441" s="60">
        <v>57655</v>
      </c>
      <c r="B441" s="60" t="s">
        <v>1708</v>
      </c>
      <c r="C441" s="60">
        <v>276046839</v>
      </c>
      <c r="D441" s="60">
        <v>564821</v>
      </c>
      <c r="E441" s="65" t="s">
        <v>390</v>
      </c>
      <c r="F441" s="65" t="str">
        <f t="shared" si="6"/>
        <v>Census Tract 208 Marshall County</v>
      </c>
      <c r="G441" s="60" t="s">
        <v>155</v>
      </c>
      <c r="H441" s="60" t="s">
        <v>374</v>
      </c>
      <c r="I441" s="65">
        <v>57083</v>
      </c>
      <c r="J441" s="60">
        <v>1799</v>
      </c>
      <c r="K441" s="60">
        <v>489386744.46875</v>
      </c>
      <c r="L441" s="60">
        <v>95109.78258659823</v>
      </c>
    </row>
    <row r="442" spans="1:12">
      <c r="A442" s="60">
        <v>57536</v>
      </c>
      <c r="B442" s="60" t="s">
        <v>1709</v>
      </c>
      <c r="C442" s="60">
        <v>5503239</v>
      </c>
      <c r="D442" s="60">
        <v>24869</v>
      </c>
      <c r="E442" s="65" t="s">
        <v>391</v>
      </c>
      <c r="F442" s="65" t="str">
        <f t="shared" si="6"/>
        <v>Census Tract 209 Lake County</v>
      </c>
      <c r="G442" s="60" t="s">
        <v>155</v>
      </c>
      <c r="H442" s="60" t="s">
        <v>186</v>
      </c>
      <c r="I442" s="65">
        <v>55208</v>
      </c>
      <c r="J442" s="60">
        <v>1511</v>
      </c>
      <c r="K442" s="60">
        <v>9890920.0234375</v>
      </c>
      <c r="L442" s="60">
        <v>15846.900859402444</v>
      </c>
    </row>
    <row r="443" spans="1:12">
      <c r="A443" s="60">
        <v>43927</v>
      </c>
      <c r="B443" s="60" t="s">
        <v>1710</v>
      </c>
      <c r="C443" s="60">
        <v>1194909</v>
      </c>
      <c r="D443" s="60">
        <v>0</v>
      </c>
      <c r="E443" s="65" t="s">
        <v>392</v>
      </c>
      <c r="F443" s="65" t="str">
        <f t="shared" si="6"/>
        <v>Census Tract 21 Allen County</v>
      </c>
      <c r="G443" s="60" t="s">
        <v>155</v>
      </c>
      <c r="H443" s="60" t="s">
        <v>156</v>
      </c>
      <c r="I443" s="65">
        <v>33500</v>
      </c>
      <c r="J443" s="60">
        <v>860</v>
      </c>
      <c r="K443" s="60">
        <v>2103962.6171875</v>
      </c>
      <c r="L443" s="60">
        <v>7229.5536905064419</v>
      </c>
    </row>
    <row r="444" spans="1:12">
      <c r="A444" s="60">
        <v>44040</v>
      </c>
      <c r="B444" s="60" t="s">
        <v>1711</v>
      </c>
      <c r="C444" s="60">
        <v>12573018</v>
      </c>
      <c r="D444" s="60">
        <v>166312</v>
      </c>
      <c r="E444" s="65" t="s">
        <v>392</v>
      </c>
      <c r="F444" s="65" t="str">
        <f t="shared" si="6"/>
        <v>Census Tract 21 Delaware County</v>
      </c>
      <c r="G444" s="60" t="s">
        <v>155</v>
      </c>
      <c r="H444" s="60" t="s">
        <v>164</v>
      </c>
      <c r="I444" s="65">
        <v>31011</v>
      </c>
      <c r="J444" s="60">
        <v>1290</v>
      </c>
      <c r="K444" s="60">
        <v>21838953.9296875</v>
      </c>
      <c r="L444" s="60">
        <v>27052.635127428493</v>
      </c>
    </row>
    <row r="445" spans="1:12">
      <c r="A445" s="60">
        <v>57718</v>
      </c>
      <c r="B445" s="60" t="s">
        <v>1712</v>
      </c>
      <c r="C445" s="60">
        <v>1165382</v>
      </c>
      <c r="D445" s="60">
        <v>0</v>
      </c>
      <c r="E445" s="65" t="s">
        <v>392</v>
      </c>
      <c r="F445" s="65" t="str">
        <f t="shared" si="6"/>
        <v>Census Tract 21 St. Joseph County</v>
      </c>
      <c r="G445" s="60" t="s">
        <v>155</v>
      </c>
      <c r="H445" s="60" t="s">
        <v>160</v>
      </c>
      <c r="I445" s="65">
        <v>16771</v>
      </c>
      <c r="J445" s="60">
        <v>509</v>
      </c>
      <c r="K445" s="60">
        <v>2090788.45703125</v>
      </c>
      <c r="L445" s="60">
        <v>6731.1926738955945</v>
      </c>
    </row>
    <row r="446" spans="1:12">
      <c r="A446" s="60">
        <v>39165</v>
      </c>
      <c r="B446" s="60" t="s">
        <v>1713</v>
      </c>
      <c r="C446" s="60">
        <v>1746866</v>
      </c>
      <c r="D446" s="60">
        <v>0</v>
      </c>
      <c r="E446" s="65" t="s">
        <v>392</v>
      </c>
      <c r="F446" s="65" t="str">
        <f t="shared" si="6"/>
        <v>Census Tract 21 Vanderburgh County</v>
      </c>
      <c r="G446" s="60" t="s">
        <v>155</v>
      </c>
      <c r="H446" s="60" t="s">
        <v>162</v>
      </c>
      <c r="I446" s="65">
        <v>34095</v>
      </c>
      <c r="J446" s="60">
        <v>782</v>
      </c>
      <c r="K446" s="60">
        <v>2816311.6640625</v>
      </c>
      <c r="L446" s="60">
        <v>7821.1525431963964</v>
      </c>
    </row>
    <row r="447" spans="1:12">
      <c r="A447" s="60">
        <v>57464</v>
      </c>
      <c r="B447" s="60" t="s">
        <v>1714</v>
      </c>
      <c r="C447" s="60">
        <v>16277532</v>
      </c>
      <c r="D447" s="60">
        <v>22644</v>
      </c>
      <c r="E447" s="65" t="s">
        <v>393</v>
      </c>
      <c r="F447" s="65" t="str">
        <f t="shared" si="6"/>
        <v>Census Tract 21.01 Elkhart County</v>
      </c>
      <c r="G447" s="60" t="s">
        <v>155</v>
      </c>
      <c r="H447" s="60" t="s">
        <v>157</v>
      </c>
      <c r="I447" s="65">
        <v>74167</v>
      </c>
      <c r="J447" s="60">
        <v>1420</v>
      </c>
      <c r="K447" s="60">
        <v>29200537.68359375</v>
      </c>
      <c r="L447" s="60">
        <v>23968.651231891716</v>
      </c>
    </row>
    <row r="448" spans="1:12">
      <c r="A448" s="60">
        <v>57465</v>
      </c>
      <c r="B448" s="60" t="s">
        <v>1715</v>
      </c>
      <c r="C448" s="60">
        <v>4180608</v>
      </c>
      <c r="D448" s="60">
        <v>0</v>
      </c>
      <c r="E448" s="65" t="s">
        <v>394</v>
      </c>
      <c r="F448" s="65" t="str">
        <f t="shared" si="6"/>
        <v>Census Tract 21.02 Elkhart County</v>
      </c>
      <c r="G448" s="60" t="s">
        <v>155</v>
      </c>
      <c r="H448" s="60" t="s">
        <v>157</v>
      </c>
      <c r="I448" s="65">
        <v>34509</v>
      </c>
      <c r="J448" s="60">
        <v>1952</v>
      </c>
      <c r="K448" s="60">
        <v>7495294.125</v>
      </c>
      <c r="L448" s="60">
        <v>14625.268462042408</v>
      </c>
    </row>
    <row r="449" spans="1:12">
      <c r="A449" s="60">
        <v>57537</v>
      </c>
      <c r="B449" s="60" t="s">
        <v>1716</v>
      </c>
      <c r="C449" s="60">
        <v>5593645</v>
      </c>
      <c r="D449" s="60">
        <v>20933</v>
      </c>
      <c r="E449" s="65" t="s">
        <v>395</v>
      </c>
      <c r="F449" s="65" t="str">
        <f t="shared" si="6"/>
        <v>Census Tract 210 Lake County</v>
      </c>
      <c r="G449" s="60" t="s">
        <v>155</v>
      </c>
      <c r="H449" s="60" t="s">
        <v>186</v>
      </c>
      <c r="I449" s="65">
        <v>50806</v>
      </c>
      <c r="J449" s="60">
        <v>1827</v>
      </c>
      <c r="K449" s="60">
        <v>10049342.796875</v>
      </c>
      <c r="L449" s="60">
        <v>15731.53036786733</v>
      </c>
    </row>
    <row r="450" spans="1:12">
      <c r="A450" s="60">
        <v>44135</v>
      </c>
      <c r="B450" s="60" t="s">
        <v>1717</v>
      </c>
      <c r="C450" s="60">
        <v>47762862</v>
      </c>
      <c r="D450" s="60">
        <v>480260</v>
      </c>
      <c r="E450" s="65" t="s">
        <v>396</v>
      </c>
      <c r="F450" s="65" t="str">
        <f t="shared" ref="F450:F513" si="7">E450&amp;" "&amp;H450</f>
        <v>Census Tract 2101.02 Hendricks County</v>
      </c>
      <c r="G450" s="60" t="s">
        <v>155</v>
      </c>
      <c r="H450" s="60" t="s">
        <v>397</v>
      </c>
      <c r="I450" s="65">
        <v>100701</v>
      </c>
      <c r="J450" s="60">
        <v>7216</v>
      </c>
      <c r="K450" s="60">
        <v>81895773.13671875</v>
      </c>
      <c r="L450" s="60">
        <v>68235.460227785341</v>
      </c>
    </row>
    <row r="451" spans="1:12">
      <c r="A451" s="60">
        <v>44136</v>
      </c>
      <c r="B451" s="60" t="s">
        <v>1718</v>
      </c>
      <c r="C451" s="60">
        <v>23856947</v>
      </c>
      <c r="D451" s="60">
        <v>86101</v>
      </c>
      <c r="E451" s="65" t="s">
        <v>398</v>
      </c>
      <c r="F451" s="65" t="str">
        <f t="shared" si="7"/>
        <v>Census Tract 2101.03 Hendricks County</v>
      </c>
      <c r="G451" s="60" t="s">
        <v>155</v>
      </c>
      <c r="H451" s="60" t="s">
        <v>397</v>
      </c>
      <c r="I451" s="65">
        <v>134531</v>
      </c>
      <c r="J451" s="60">
        <v>1269</v>
      </c>
      <c r="K451" s="60">
        <v>40717917.2421875</v>
      </c>
      <c r="L451" s="60">
        <v>30772.09653309259</v>
      </c>
    </row>
    <row r="452" spans="1:12">
      <c r="A452" s="60">
        <v>44137</v>
      </c>
      <c r="B452" s="60" t="s">
        <v>1719</v>
      </c>
      <c r="C452" s="60">
        <v>41408250</v>
      </c>
      <c r="D452" s="60">
        <v>249573</v>
      </c>
      <c r="E452" s="65" t="s">
        <v>399</v>
      </c>
      <c r="F452" s="65" t="str">
        <f t="shared" si="7"/>
        <v>Census Tract 2101.04 Hendricks County</v>
      </c>
      <c r="G452" s="60" t="s">
        <v>155</v>
      </c>
      <c r="H452" s="60" t="s">
        <v>397</v>
      </c>
      <c r="I452" s="65">
        <v>95132</v>
      </c>
      <c r="J452" s="60">
        <v>2834</v>
      </c>
      <c r="K452" s="60">
        <v>70849761.19140625</v>
      </c>
      <c r="L452" s="60">
        <v>35623.954953616041</v>
      </c>
    </row>
    <row r="453" spans="1:12">
      <c r="A453" s="60">
        <v>44138</v>
      </c>
      <c r="B453" s="60" t="s">
        <v>1720</v>
      </c>
      <c r="C453" s="60">
        <v>4238437</v>
      </c>
      <c r="D453" s="60">
        <v>24447</v>
      </c>
      <c r="E453" s="65" t="s">
        <v>400</v>
      </c>
      <c r="F453" s="65" t="str">
        <f t="shared" si="7"/>
        <v>Census Tract 2102.01 Hendricks County</v>
      </c>
      <c r="G453" s="60" t="s">
        <v>155</v>
      </c>
      <c r="H453" s="60" t="s">
        <v>397</v>
      </c>
      <c r="I453" s="65">
        <v>62939</v>
      </c>
      <c r="J453" s="60">
        <v>1542</v>
      </c>
      <c r="K453" s="60">
        <v>7241611.4296875</v>
      </c>
      <c r="L453" s="60">
        <v>13272.222918060508</v>
      </c>
    </row>
    <row r="454" spans="1:12">
      <c r="A454" s="60">
        <v>44139</v>
      </c>
      <c r="B454" s="60" t="s">
        <v>1721</v>
      </c>
      <c r="C454" s="60">
        <v>9183839</v>
      </c>
      <c r="D454" s="60">
        <v>122106</v>
      </c>
      <c r="E454" s="65" t="s">
        <v>401</v>
      </c>
      <c r="F454" s="65" t="str">
        <f t="shared" si="7"/>
        <v>Census Tract 2102.02 Hendricks County</v>
      </c>
      <c r="G454" s="60" t="s">
        <v>155</v>
      </c>
      <c r="H454" s="60" t="s">
        <v>397</v>
      </c>
      <c r="I454" s="65">
        <v>64153</v>
      </c>
      <c r="J454" s="60">
        <v>3277</v>
      </c>
      <c r="K454" s="60">
        <v>15798315.15625</v>
      </c>
      <c r="L454" s="60">
        <v>22349.316137092395</v>
      </c>
    </row>
    <row r="455" spans="1:12">
      <c r="A455" s="60">
        <v>44140</v>
      </c>
      <c r="B455" s="60" t="s">
        <v>1722</v>
      </c>
      <c r="C455" s="60">
        <v>80588060</v>
      </c>
      <c r="D455" s="60">
        <v>34173</v>
      </c>
      <c r="E455" s="65" t="s">
        <v>402</v>
      </c>
      <c r="F455" s="65" t="str">
        <f t="shared" si="7"/>
        <v>Census Tract 2103 Hendricks County</v>
      </c>
      <c r="G455" s="60" t="s">
        <v>155</v>
      </c>
      <c r="H455" s="60" t="s">
        <v>397</v>
      </c>
      <c r="I455" s="65">
        <v>77813</v>
      </c>
      <c r="J455" s="60">
        <v>2602</v>
      </c>
      <c r="K455" s="60">
        <v>137011955.44140625</v>
      </c>
      <c r="L455" s="60">
        <v>53567.118516226117</v>
      </c>
    </row>
    <row r="456" spans="1:12">
      <c r="A456" s="60">
        <v>44141</v>
      </c>
      <c r="B456" s="60" t="s">
        <v>1723</v>
      </c>
      <c r="C456" s="60">
        <v>271860211</v>
      </c>
      <c r="D456" s="60">
        <v>536114</v>
      </c>
      <c r="E456" s="65" t="s">
        <v>403</v>
      </c>
      <c r="F456" s="65" t="str">
        <f t="shared" si="7"/>
        <v>Census Tract 2104 Hendricks County</v>
      </c>
      <c r="G456" s="60" t="s">
        <v>155</v>
      </c>
      <c r="H456" s="60" t="s">
        <v>397</v>
      </c>
      <c r="I456" s="65">
        <v>76505</v>
      </c>
      <c r="J456" s="60">
        <v>1897</v>
      </c>
      <c r="K456" s="60">
        <v>462540455.2890625</v>
      </c>
      <c r="L456" s="60">
        <v>102010.17317787203</v>
      </c>
    </row>
    <row r="457" spans="1:12">
      <c r="A457" s="60">
        <v>44142</v>
      </c>
      <c r="B457" s="60" t="s">
        <v>1724</v>
      </c>
      <c r="C457" s="60">
        <v>69561652</v>
      </c>
      <c r="D457" s="60">
        <v>284152</v>
      </c>
      <c r="E457" s="65" t="s">
        <v>404</v>
      </c>
      <c r="F457" s="65" t="str">
        <f t="shared" si="7"/>
        <v>Census Tract 2105.01 Hendricks County</v>
      </c>
      <c r="G457" s="60" t="s">
        <v>155</v>
      </c>
      <c r="H457" s="60" t="s">
        <v>397</v>
      </c>
      <c r="I457" s="65">
        <v>88104</v>
      </c>
      <c r="J457" s="60">
        <v>2478</v>
      </c>
      <c r="K457" s="60">
        <v>118453149.40625</v>
      </c>
      <c r="L457" s="60">
        <v>48676.184521315139</v>
      </c>
    </row>
    <row r="458" spans="1:12">
      <c r="A458" s="60">
        <v>44143</v>
      </c>
      <c r="B458" s="60" t="s">
        <v>1725</v>
      </c>
      <c r="C458" s="60">
        <v>49663379</v>
      </c>
      <c r="D458" s="60">
        <v>310100</v>
      </c>
      <c r="E458" s="65" t="s">
        <v>405</v>
      </c>
      <c r="F458" s="65" t="str">
        <f t="shared" si="7"/>
        <v>Census Tract 2105.02 Hendricks County</v>
      </c>
      <c r="G458" s="60" t="s">
        <v>155</v>
      </c>
      <c r="H458" s="60" t="s">
        <v>397</v>
      </c>
      <c r="I458" s="65">
        <v>62580</v>
      </c>
      <c r="J458" s="60">
        <v>2151</v>
      </c>
      <c r="K458" s="60">
        <v>84618491.92578125</v>
      </c>
      <c r="L458" s="60">
        <v>39974.630806251887</v>
      </c>
    </row>
    <row r="459" spans="1:12">
      <c r="A459" s="60">
        <v>44144</v>
      </c>
      <c r="B459" s="60" t="s">
        <v>1726</v>
      </c>
      <c r="C459" s="60">
        <v>26147306</v>
      </c>
      <c r="D459" s="60">
        <v>291163</v>
      </c>
      <c r="E459" s="65" t="s">
        <v>406</v>
      </c>
      <c r="F459" s="65" t="str">
        <f t="shared" si="7"/>
        <v>Census Tract 2106.03 Hendricks County</v>
      </c>
      <c r="G459" s="60" t="s">
        <v>155</v>
      </c>
      <c r="H459" s="60" t="s">
        <v>397</v>
      </c>
      <c r="I459" s="65">
        <v>112520</v>
      </c>
      <c r="J459" s="60">
        <v>3491</v>
      </c>
      <c r="K459" s="60">
        <v>44821194.2421875</v>
      </c>
      <c r="L459" s="60">
        <v>27663.392063624593</v>
      </c>
    </row>
    <row r="460" spans="1:12">
      <c r="A460" s="60">
        <v>44145</v>
      </c>
      <c r="B460" s="60" t="s">
        <v>1727</v>
      </c>
      <c r="C460" s="60">
        <v>18883806</v>
      </c>
      <c r="D460" s="60">
        <v>147354</v>
      </c>
      <c r="E460" s="65" t="s">
        <v>407</v>
      </c>
      <c r="F460" s="65" t="str">
        <f t="shared" si="7"/>
        <v>Census Tract 2106.04 Hendricks County</v>
      </c>
      <c r="G460" s="60" t="s">
        <v>155</v>
      </c>
      <c r="H460" s="60" t="s">
        <v>397</v>
      </c>
      <c r="I460" s="65">
        <v>83539</v>
      </c>
      <c r="J460" s="60">
        <v>5639</v>
      </c>
      <c r="K460" s="60">
        <v>32264668.76171875</v>
      </c>
      <c r="L460" s="60">
        <v>22807.284043704825</v>
      </c>
    </row>
    <row r="461" spans="1:12">
      <c r="A461" s="60">
        <v>44146</v>
      </c>
      <c r="B461" s="60" t="s">
        <v>1728</v>
      </c>
      <c r="C461" s="60">
        <v>25802035</v>
      </c>
      <c r="D461" s="60">
        <v>322430</v>
      </c>
      <c r="E461" s="65" t="s">
        <v>408</v>
      </c>
      <c r="F461" s="65" t="str">
        <f t="shared" si="7"/>
        <v>Census Tract 2106.05 Hendricks County</v>
      </c>
      <c r="G461" s="60" t="s">
        <v>155</v>
      </c>
      <c r="H461" s="60" t="s">
        <v>397</v>
      </c>
      <c r="I461" s="65">
        <v>110795</v>
      </c>
      <c r="J461" s="60">
        <v>3799</v>
      </c>
      <c r="K461" s="60">
        <v>44234697.58203125</v>
      </c>
      <c r="L461" s="60">
        <v>31215.235356694247</v>
      </c>
    </row>
    <row r="462" spans="1:12">
      <c r="A462" s="60">
        <v>44147</v>
      </c>
      <c r="B462" s="60" t="s">
        <v>1729</v>
      </c>
      <c r="C462" s="60">
        <v>25656389</v>
      </c>
      <c r="D462" s="60">
        <v>98467</v>
      </c>
      <c r="E462" s="65" t="s">
        <v>409</v>
      </c>
      <c r="F462" s="65" t="str">
        <f t="shared" si="7"/>
        <v>Census Tract 2106.06 Hendricks County</v>
      </c>
      <c r="G462" s="60" t="s">
        <v>155</v>
      </c>
      <c r="H462" s="60" t="s">
        <v>397</v>
      </c>
      <c r="I462" s="65">
        <v>77479</v>
      </c>
      <c r="J462" s="60">
        <v>4665</v>
      </c>
      <c r="K462" s="60">
        <v>43616125.09375</v>
      </c>
      <c r="L462" s="60">
        <v>28998.288449849555</v>
      </c>
    </row>
    <row r="463" spans="1:12">
      <c r="A463" s="60">
        <v>44148</v>
      </c>
      <c r="B463" s="60" t="s">
        <v>1730</v>
      </c>
      <c r="C463" s="60">
        <v>21199109</v>
      </c>
      <c r="D463" s="60">
        <v>33729</v>
      </c>
      <c r="E463" s="65" t="s">
        <v>410</v>
      </c>
      <c r="F463" s="65" t="str">
        <f t="shared" si="7"/>
        <v>Census Tract 2106.07 Hendricks County</v>
      </c>
      <c r="G463" s="60" t="s">
        <v>155</v>
      </c>
      <c r="H463" s="60" t="s">
        <v>397</v>
      </c>
      <c r="I463" s="65">
        <v>53267</v>
      </c>
      <c r="J463" s="60">
        <v>2145</v>
      </c>
      <c r="K463" s="60">
        <v>35918092.9765625</v>
      </c>
      <c r="L463" s="60">
        <v>30732.78810799155</v>
      </c>
    </row>
    <row r="464" spans="1:12">
      <c r="A464" s="60">
        <v>44149</v>
      </c>
      <c r="B464" s="60" t="s">
        <v>1731</v>
      </c>
      <c r="C464" s="60">
        <v>25923909</v>
      </c>
      <c r="D464" s="60">
        <v>137791</v>
      </c>
      <c r="E464" s="65" t="s">
        <v>411</v>
      </c>
      <c r="F464" s="65" t="str">
        <f t="shared" si="7"/>
        <v>Census Tract 2106.08 Hendricks County</v>
      </c>
      <c r="G464" s="60" t="s">
        <v>155</v>
      </c>
      <c r="H464" s="60" t="s">
        <v>397</v>
      </c>
      <c r="I464" s="65">
        <v>84656</v>
      </c>
      <c r="J464" s="60">
        <v>1361</v>
      </c>
      <c r="K464" s="60">
        <v>44026535.83203125</v>
      </c>
      <c r="L464" s="60">
        <v>28582.45258712806</v>
      </c>
    </row>
    <row r="465" spans="1:12">
      <c r="A465" s="60">
        <v>44150</v>
      </c>
      <c r="B465" s="60" t="s">
        <v>1732</v>
      </c>
      <c r="C465" s="60">
        <v>35922621</v>
      </c>
      <c r="D465" s="60">
        <v>551802</v>
      </c>
      <c r="E465" s="65" t="s">
        <v>412</v>
      </c>
      <c r="F465" s="65" t="str">
        <f t="shared" si="7"/>
        <v>Census Tract 2107 Hendricks County</v>
      </c>
      <c r="G465" s="60" t="s">
        <v>155</v>
      </c>
      <c r="H465" s="60" t="s">
        <v>397</v>
      </c>
      <c r="I465" s="65">
        <v>83636</v>
      </c>
      <c r="J465" s="60">
        <v>3964</v>
      </c>
      <c r="K465" s="60">
        <v>61629421.484375</v>
      </c>
      <c r="L465" s="60">
        <v>36255.793627959458</v>
      </c>
    </row>
    <row r="466" spans="1:12">
      <c r="A466" s="60">
        <v>44151</v>
      </c>
      <c r="B466" s="60" t="s">
        <v>1733</v>
      </c>
      <c r="C466" s="60">
        <v>3125869</v>
      </c>
      <c r="D466" s="60">
        <v>5110</v>
      </c>
      <c r="E466" s="65" t="s">
        <v>413</v>
      </c>
      <c r="F466" s="65" t="str">
        <f t="shared" si="7"/>
        <v>Census Tract 2108.01 Hendricks County</v>
      </c>
      <c r="G466" s="60" t="s">
        <v>155</v>
      </c>
      <c r="H466" s="60" t="s">
        <v>397</v>
      </c>
      <c r="I466" s="65">
        <v>54000</v>
      </c>
      <c r="J466" s="60">
        <v>1514</v>
      </c>
      <c r="K466" s="60">
        <v>5294107.30859375</v>
      </c>
      <c r="L466" s="60">
        <v>11743.40018272489</v>
      </c>
    </row>
    <row r="467" spans="1:12">
      <c r="A467" s="60">
        <v>44152</v>
      </c>
      <c r="B467" s="60" t="s">
        <v>1734</v>
      </c>
      <c r="C467" s="60">
        <v>4873359</v>
      </c>
      <c r="D467" s="60">
        <v>0</v>
      </c>
      <c r="E467" s="65" t="s">
        <v>414</v>
      </c>
      <c r="F467" s="65" t="str">
        <f t="shared" si="7"/>
        <v>Census Tract 2108.02 Hendricks County</v>
      </c>
      <c r="G467" s="60" t="s">
        <v>155</v>
      </c>
      <c r="H467" s="60" t="s">
        <v>397</v>
      </c>
      <c r="I467" s="65">
        <v>54531</v>
      </c>
      <c r="J467" s="60">
        <v>1901</v>
      </c>
      <c r="K467" s="60">
        <v>8244457.3984375</v>
      </c>
      <c r="L467" s="60">
        <v>15328.294967909458</v>
      </c>
    </row>
    <row r="468" spans="1:12">
      <c r="A468" s="60">
        <v>44153</v>
      </c>
      <c r="B468" s="60" t="s">
        <v>1735</v>
      </c>
      <c r="C468" s="60">
        <v>4065193</v>
      </c>
      <c r="D468" s="60">
        <v>46988</v>
      </c>
      <c r="E468" s="65" t="s">
        <v>415</v>
      </c>
      <c r="F468" s="65" t="str">
        <f t="shared" si="7"/>
        <v>Census Tract 2109 Hendricks County</v>
      </c>
      <c r="G468" s="60" t="s">
        <v>155</v>
      </c>
      <c r="H468" s="60" t="s">
        <v>397</v>
      </c>
      <c r="I468" s="65">
        <v>47222</v>
      </c>
      <c r="J468" s="60">
        <v>1622</v>
      </c>
      <c r="K468" s="60">
        <v>6957203.9140625</v>
      </c>
      <c r="L468" s="60">
        <v>12774.600435176981</v>
      </c>
    </row>
    <row r="469" spans="1:12">
      <c r="A469" s="60">
        <v>57538</v>
      </c>
      <c r="B469" s="60" t="s">
        <v>1736</v>
      </c>
      <c r="C469" s="60">
        <v>3093925</v>
      </c>
      <c r="D469" s="60">
        <v>59579</v>
      </c>
      <c r="E469" s="65" t="s">
        <v>416</v>
      </c>
      <c r="F469" s="65" t="str">
        <f t="shared" si="7"/>
        <v>Census Tract 211 Lake County</v>
      </c>
      <c r="G469" s="60" t="s">
        <v>155</v>
      </c>
      <c r="H469" s="60" t="s">
        <v>186</v>
      </c>
      <c r="I469" s="65">
        <v>53168</v>
      </c>
      <c r="J469" s="60">
        <v>1171</v>
      </c>
      <c r="K469" s="60">
        <v>5639927.390625</v>
      </c>
      <c r="L469" s="60">
        <v>13862.376208217367</v>
      </c>
    </row>
    <row r="470" spans="1:12">
      <c r="A470" s="60">
        <v>44154</v>
      </c>
      <c r="B470" s="60" t="s">
        <v>1737</v>
      </c>
      <c r="C470" s="60">
        <v>127565840</v>
      </c>
      <c r="D470" s="60">
        <v>527621</v>
      </c>
      <c r="E470" s="65" t="s">
        <v>417</v>
      </c>
      <c r="F470" s="65" t="str">
        <f t="shared" si="7"/>
        <v>Census Tract 2110 Hendricks County</v>
      </c>
      <c r="G470" s="60" t="s">
        <v>155</v>
      </c>
      <c r="H470" s="60" t="s">
        <v>397</v>
      </c>
      <c r="I470" s="65">
        <v>72652</v>
      </c>
      <c r="J470" s="60">
        <v>2295</v>
      </c>
      <c r="K470" s="60">
        <v>216414490.0078125</v>
      </c>
      <c r="L470" s="60">
        <v>61347.889621755479</v>
      </c>
    </row>
    <row r="471" spans="1:12">
      <c r="A471" s="60">
        <v>44155</v>
      </c>
      <c r="B471" s="60" t="s">
        <v>1738</v>
      </c>
      <c r="C471" s="60">
        <v>136560317</v>
      </c>
      <c r="D471" s="60">
        <v>591315</v>
      </c>
      <c r="E471" s="65" t="s">
        <v>418</v>
      </c>
      <c r="F471" s="65" t="str">
        <f t="shared" si="7"/>
        <v>Census Tract 2111 Hendricks County</v>
      </c>
      <c r="G471" s="60" t="s">
        <v>155</v>
      </c>
      <c r="H471" s="60" t="s">
        <v>397</v>
      </c>
      <c r="I471" s="65">
        <v>65609</v>
      </c>
      <c r="J471" s="60">
        <v>1353</v>
      </c>
      <c r="K471" s="60">
        <v>231746811.18359375</v>
      </c>
      <c r="L471" s="60">
        <v>69150.715167511837</v>
      </c>
    </row>
    <row r="472" spans="1:12">
      <c r="A472" s="60">
        <v>57539</v>
      </c>
      <c r="B472" s="60" t="s">
        <v>1739</v>
      </c>
      <c r="C472" s="60">
        <v>2589375</v>
      </c>
      <c r="D472" s="60">
        <v>0</v>
      </c>
      <c r="E472" s="65" t="s">
        <v>419</v>
      </c>
      <c r="F472" s="65" t="str">
        <f t="shared" si="7"/>
        <v>Census Tract 213 Lake County</v>
      </c>
      <c r="G472" s="60" t="s">
        <v>155</v>
      </c>
      <c r="H472" s="60" t="s">
        <v>186</v>
      </c>
      <c r="I472" s="65">
        <v>50496</v>
      </c>
      <c r="J472" s="60">
        <v>1377</v>
      </c>
      <c r="K472" s="60">
        <v>4632572.640625</v>
      </c>
      <c r="L472" s="60">
        <v>8677.9680929212918</v>
      </c>
    </row>
    <row r="473" spans="1:12">
      <c r="A473" s="60">
        <v>57540</v>
      </c>
      <c r="B473" s="60" t="s">
        <v>1740</v>
      </c>
      <c r="C473" s="60">
        <v>1933259</v>
      </c>
      <c r="D473" s="60">
        <v>0</v>
      </c>
      <c r="E473" s="65" t="s">
        <v>420</v>
      </c>
      <c r="F473" s="65" t="str">
        <f t="shared" si="7"/>
        <v>Census Tract 214 Lake County</v>
      </c>
      <c r="G473" s="60" t="s">
        <v>155</v>
      </c>
      <c r="H473" s="60" t="s">
        <v>186</v>
      </c>
      <c r="I473" s="65">
        <v>42665</v>
      </c>
      <c r="J473" s="60">
        <v>1655</v>
      </c>
      <c r="K473" s="60">
        <v>3459341.09765625</v>
      </c>
      <c r="L473" s="60">
        <v>8768.9021010804609</v>
      </c>
    </row>
    <row r="474" spans="1:12">
      <c r="A474" s="60">
        <v>57541</v>
      </c>
      <c r="B474" s="60" t="s">
        <v>1741</v>
      </c>
      <c r="C474" s="60">
        <v>1268752</v>
      </c>
      <c r="D474" s="60">
        <v>0</v>
      </c>
      <c r="E474" s="65" t="s">
        <v>421</v>
      </c>
      <c r="F474" s="65" t="str">
        <f t="shared" si="7"/>
        <v>Census Tract 215 Lake County</v>
      </c>
      <c r="G474" s="60" t="s">
        <v>155</v>
      </c>
      <c r="H474" s="60" t="s">
        <v>186</v>
      </c>
      <c r="I474" s="65">
        <v>64764</v>
      </c>
      <c r="J474" s="60">
        <v>995</v>
      </c>
      <c r="K474" s="60">
        <v>2269858.4921875</v>
      </c>
      <c r="L474" s="60">
        <v>9084.8886252816592</v>
      </c>
    </row>
    <row r="475" spans="1:12">
      <c r="A475" s="60">
        <v>57542</v>
      </c>
      <c r="B475" s="60" t="s">
        <v>1742</v>
      </c>
      <c r="C475" s="60">
        <v>1431504</v>
      </c>
      <c r="D475" s="60">
        <v>0</v>
      </c>
      <c r="E475" s="65" t="s">
        <v>422</v>
      </c>
      <c r="F475" s="65" t="str">
        <f t="shared" si="7"/>
        <v>Census Tract 216 Lake County</v>
      </c>
      <c r="G475" s="60" t="s">
        <v>155</v>
      </c>
      <c r="H475" s="60" t="s">
        <v>186</v>
      </c>
      <c r="I475" s="65">
        <v>57188</v>
      </c>
      <c r="J475" s="60">
        <v>1101</v>
      </c>
      <c r="K475" s="60">
        <v>2560416.78515625</v>
      </c>
      <c r="L475" s="60">
        <v>7490.9913590907399</v>
      </c>
    </row>
    <row r="476" spans="1:12">
      <c r="A476" s="60">
        <v>57543</v>
      </c>
      <c r="B476" s="60" t="s">
        <v>1743</v>
      </c>
      <c r="C476" s="60">
        <v>2026248</v>
      </c>
      <c r="D476" s="60">
        <v>0</v>
      </c>
      <c r="E476" s="65" t="s">
        <v>423</v>
      </c>
      <c r="F476" s="65" t="str">
        <f t="shared" si="7"/>
        <v>Census Tract 217 Lake County</v>
      </c>
      <c r="G476" s="60" t="s">
        <v>155</v>
      </c>
      <c r="H476" s="60" t="s">
        <v>186</v>
      </c>
      <c r="I476" s="65">
        <v>51859</v>
      </c>
      <c r="J476" s="60">
        <v>1734</v>
      </c>
      <c r="K476" s="60">
        <v>3623898.5078125</v>
      </c>
      <c r="L476" s="60">
        <v>9478.626887275821</v>
      </c>
    </row>
    <row r="477" spans="1:12">
      <c r="A477" s="60">
        <v>57544</v>
      </c>
      <c r="B477" s="60" t="s">
        <v>1744</v>
      </c>
      <c r="C477" s="60">
        <v>2004779</v>
      </c>
      <c r="D477" s="60">
        <v>0</v>
      </c>
      <c r="E477" s="65" t="s">
        <v>424</v>
      </c>
      <c r="F477" s="65" t="str">
        <f t="shared" si="7"/>
        <v>Census Tract 218 Lake County</v>
      </c>
      <c r="G477" s="60" t="s">
        <v>155</v>
      </c>
      <c r="H477" s="60" t="s">
        <v>186</v>
      </c>
      <c r="I477" s="65">
        <v>35682</v>
      </c>
      <c r="J477" s="60">
        <v>1410</v>
      </c>
      <c r="K477" s="60">
        <v>3585136.0859375</v>
      </c>
      <c r="L477" s="60">
        <v>9292.0869152059804</v>
      </c>
    </row>
    <row r="478" spans="1:12">
      <c r="A478" s="60">
        <v>57545</v>
      </c>
      <c r="B478" s="60" t="s">
        <v>1745</v>
      </c>
      <c r="C478" s="60">
        <v>1865065</v>
      </c>
      <c r="D478" s="60">
        <v>0</v>
      </c>
      <c r="E478" s="65" t="s">
        <v>425</v>
      </c>
      <c r="F478" s="65" t="str">
        <f t="shared" si="7"/>
        <v>Census Tract 219 Lake County</v>
      </c>
      <c r="G478" s="60" t="s">
        <v>155</v>
      </c>
      <c r="H478" s="60" t="s">
        <v>186</v>
      </c>
      <c r="I478" s="65">
        <v>50757</v>
      </c>
      <c r="J478" s="60">
        <v>1768</v>
      </c>
      <c r="K478" s="60">
        <v>3337250.50390625</v>
      </c>
      <c r="L478" s="60">
        <v>7412.1532693316549</v>
      </c>
    </row>
    <row r="479" spans="1:12">
      <c r="A479" s="60">
        <v>43928</v>
      </c>
      <c r="B479" s="60" t="s">
        <v>1746</v>
      </c>
      <c r="C479" s="60">
        <v>7441090</v>
      </c>
      <c r="D479" s="60">
        <v>0</v>
      </c>
      <c r="E479" s="65" t="s">
        <v>426</v>
      </c>
      <c r="F479" s="65" t="str">
        <f t="shared" si="7"/>
        <v>Census Tract 22 Allen County</v>
      </c>
      <c r="G479" s="60" t="s">
        <v>155</v>
      </c>
      <c r="H479" s="60" t="s">
        <v>156</v>
      </c>
      <c r="I479" s="65">
        <v>41867</v>
      </c>
      <c r="J479" s="60">
        <v>1808</v>
      </c>
      <c r="K479" s="60">
        <v>13099909.1484375</v>
      </c>
      <c r="L479" s="60">
        <v>14518.206970564717</v>
      </c>
    </row>
    <row r="480" spans="1:12">
      <c r="A480" s="60">
        <v>44041</v>
      </c>
      <c r="B480" s="60" t="s">
        <v>1747</v>
      </c>
      <c r="C480" s="60">
        <v>163480637</v>
      </c>
      <c r="D480" s="60">
        <v>5365584</v>
      </c>
      <c r="E480" s="65" t="s">
        <v>426</v>
      </c>
      <c r="F480" s="65" t="str">
        <f t="shared" si="7"/>
        <v>Census Tract 22 Delaware County</v>
      </c>
      <c r="G480" s="60" t="s">
        <v>155</v>
      </c>
      <c r="H480" s="60" t="s">
        <v>164</v>
      </c>
      <c r="I480" s="65">
        <v>52353</v>
      </c>
      <c r="J480" s="60">
        <v>2508</v>
      </c>
      <c r="K480" s="60">
        <v>289374642.2734375</v>
      </c>
      <c r="L480" s="60">
        <v>71203.92969852229</v>
      </c>
    </row>
    <row r="481" spans="1:12">
      <c r="A481" s="60">
        <v>57466</v>
      </c>
      <c r="B481" s="60" t="s">
        <v>1748</v>
      </c>
      <c r="C481" s="60">
        <v>18977486</v>
      </c>
      <c r="D481" s="60">
        <v>0</v>
      </c>
      <c r="E481" s="65" t="s">
        <v>426</v>
      </c>
      <c r="F481" s="65" t="str">
        <f t="shared" si="7"/>
        <v>Census Tract 22 Elkhart County</v>
      </c>
      <c r="G481" s="60" t="s">
        <v>155</v>
      </c>
      <c r="H481" s="60" t="s">
        <v>157</v>
      </c>
      <c r="I481" s="65">
        <v>41711</v>
      </c>
      <c r="J481" s="60">
        <v>3073</v>
      </c>
      <c r="K481" s="60">
        <v>34002369.953125</v>
      </c>
      <c r="L481" s="60">
        <v>27367.606509759193</v>
      </c>
    </row>
    <row r="482" spans="1:12">
      <c r="A482" s="60">
        <v>57719</v>
      </c>
      <c r="B482" s="60" t="s">
        <v>1749</v>
      </c>
      <c r="C482" s="60">
        <v>1386227</v>
      </c>
      <c r="D482" s="60">
        <v>0</v>
      </c>
      <c r="E482" s="65" t="s">
        <v>426</v>
      </c>
      <c r="F482" s="65" t="str">
        <f t="shared" si="7"/>
        <v>Census Tract 22 St. Joseph County</v>
      </c>
      <c r="G482" s="60" t="s">
        <v>155</v>
      </c>
      <c r="H482" s="60" t="s">
        <v>160</v>
      </c>
      <c r="I482" s="65">
        <v>36620</v>
      </c>
      <c r="J482" s="60">
        <v>839</v>
      </c>
      <c r="K482" s="60">
        <v>2486294.76953125</v>
      </c>
      <c r="L482" s="60">
        <v>7899.9986703139402</v>
      </c>
    </row>
    <row r="483" spans="1:12">
      <c r="A483" s="60">
        <v>57546</v>
      </c>
      <c r="B483" s="60" t="s">
        <v>1750</v>
      </c>
      <c r="C483" s="60">
        <v>2770688</v>
      </c>
      <c r="D483" s="60">
        <v>0</v>
      </c>
      <c r="E483" s="65" t="s">
        <v>427</v>
      </c>
      <c r="F483" s="65" t="str">
        <f t="shared" si="7"/>
        <v>Census Tract 220 Lake County</v>
      </c>
      <c r="G483" s="60" t="s">
        <v>155</v>
      </c>
      <c r="H483" s="60" t="s">
        <v>186</v>
      </c>
      <c r="I483" s="65">
        <v>51500</v>
      </c>
      <c r="J483" s="60">
        <v>1828</v>
      </c>
      <c r="K483" s="60">
        <v>4955713.91015625</v>
      </c>
      <c r="L483" s="60">
        <v>9127.3944727817088</v>
      </c>
    </row>
    <row r="484" spans="1:12">
      <c r="A484" s="60">
        <v>43929</v>
      </c>
      <c r="B484" s="60" t="s">
        <v>1751</v>
      </c>
      <c r="C484" s="60">
        <v>2660837</v>
      </c>
      <c r="D484" s="60">
        <v>0</v>
      </c>
      <c r="E484" s="65" t="s">
        <v>428</v>
      </c>
      <c r="F484" s="65" t="str">
        <f t="shared" si="7"/>
        <v>Census Tract 23 Allen County</v>
      </c>
      <c r="G484" s="60" t="s">
        <v>155</v>
      </c>
      <c r="H484" s="60" t="s">
        <v>156</v>
      </c>
      <c r="I484" s="65">
        <v>24783</v>
      </c>
      <c r="J484" s="60">
        <v>1871</v>
      </c>
      <c r="K484" s="60">
        <v>4681029.140625</v>
      </c>
      <c r="L484" s="60">
        <v>9094.1175707981165</v>
      </c>
    </row>
    <row r="485" spans="1:12">
      <c r="A485" s="60">
        <v>57467</v>
      </c>
      <c r="B485" s="60" t="s">
        <v>1752</v>
      </c>
      <c r="C485" s="60">
        <v>4019620</v>
      </c>
      <c r="D485" s="60">
        <v>101114</v>
      </c>
      <c r="E485" s="65" t="s">
        <v>428</v>
      </c>
      <c r="F485" s="65" t="str">
        <f t="shared" si="7"/>
        <v>Census Tract 23 Elkhart County</v>
      </c>
      <c r="G485" s="60" t="s">
        <v>155</v>
      </c>
      <c r="H485" s="60" t="s">
        <v>157</v>
      </c>
      <c r="I485" s="65">
        <v>36806</v>
      </c>
      <c r="J485" s="60">
        <v>881</v>
      </c>
      <c r="K485" s="60">
        <v>7208893.484375</v>
      </c>
      <c r="L485" s="60">
        <v>13894.483488188573</v>
      </c>
    </row>
    <row r="486" spans="1:12">
      <c r="A486" s="60">
        <v>57720</v>
      </c>
      <c r="B486" s="60" t="s">
        <v>1753</v>
      </c>
      <c r="C486" s="60">
        <v>1656853</v>
      </c>
      <c r="D486" s="60">
        <v>27422</v>
      </c>
      <c r="E486" s="65" t="s">
        <v>428</v>
      </c>
      <c r="F486" s="65" t="str">
        <f t="shared" si="7"/>
        <v>Census Tract 23 St. Joseph County</v>
      </c>
      <c r="G486" s="60" t="s">
        <v>155</v>
      </c>
      <c r="H486" s="60" t="s">
        <v>160</v>
      </c>
      <c r="I486" s="65">
        <v>18413</v>
      </c>
      <c r="J486" s="60">
        <v>506</v>
      </c>
      <c r="K486" s="60">
        <v>3021487.859375</v>
      </c>
      <c r="L486" s="60">
        <v>8507.4003026226255</v>
      </c>
    </row>
    <row r="487" spans="1:12">
      <c r="A487" s="60">
        <v>39166</v>
      </c>
      <c r="B487" s="60" t="s">
        <v>1754</v>
      </c>
      <c r="C487" s="60">
        <v>2138744</v>
      </c>
      <c r="D487" s="60">
        <v>0</v>
      </c>
      <c r="E487" s="65" t="s">
        <v>428</v>
      </c>
      <c r="F487" s="65" t="str">
        <f t="shared" si="7"/>
        <v>Census Tract 23 Vanderburgh County</v>
      </c>
      <c r="G487" s="60" t="s">
        <v>155</v>
      </c>
      <c r="H487" s="60" t="s">
        <v>162</v>
      </c>
      <c r="I487" s="65">
        <v>42852</v>
      </c>
      <c r="J487" s="60">
        <v>1115</v>
      </c>
      <c r="K487" s="60">
        <v>3448948.46484375</v>
      </c>
      <c r="L487" s="60">
        <v>9160.3401115329125</v>
      </c>
    </row>
    <row r="488" spans="1:12">
      <c r="A488" s="60">
        <v>44042</v>
      </c>
      <c r="B488" s="60" t="s">
        <v>1755</v>
      </c>
      <c r="C488" s="60">
        <v>78406860</v>
      </c>
      <c r="D488" s="60">
        <v>97831</v>
      </c>
      <c r="E488" s="65" t="s">
        <v>429</v>
      </c>
      <c r="F488" s="65" t="str">
        <f t="shared" si="7"/>
        <v>Census Tract 23.01 Delaware County</v>
      </c>
      <c r="G488" s="60" t="s">
        <v>155</v>
      </c>
      <c r="H488" s="60" t="s">
        <v>164</v>
      </c>
      <c r="I488" s="65">
        <v>72443</v>
      </c>
      <c r="J488" s="60">
        <v>1457</v>
      </c>
      <c r="K488" s="60">
        <v>134377540.62109375</v>
      </c>
      <c r="L488" s="60">
        <v>46624.908041932562</v>
      </c>
    </row>
    <row r="489" spans="1:12">
      <c r="A489" s="60">
        <v>44043</v>
      </c>
      <c r="B489" s="60" t="s">
        <v>1756</v>
      </c>
      <c r="C489" s="60">
        <v>90818488</v>
      </c>
      <c r="D489" s="60">
        <v>394933</v>
      </c>
      <c r="E489" s="65" t="s">
        <v>430</v>
      </c>
      <c r="F489" s="65" t="str">
        <f t="shared" si="7"/>
        <v>Census Tract 23.02 Delaware County</v>
      </c>
      <c r="G489" s="60" t="s">
        <v>155</v>
      </c>
      <c r="H489" s="60" t="s">
        <v>164</v>
      </c>
      <c r="I489" s="65">
        <v>58234</v>
      </c>
      <c r="J489" s="60">
        <v>1584</v>
      </c>
      <c r="K489" s="60">
        <v>156132104.9765625</v>
      </c>
      <c r="L489" s="60">
        <v>50862.571832862406</v>
      </c>
    </row>
    <row r="490" spans="1:12">
      <c r="A490" s="60">
        <v>57468</v>
      </c>
      <c r="B490" s="60" t="s">
        <v>1757</v>
      </c>
      <c r="C490" s="60">
        <v>2714205</v>
      </c>
      <c r="D490" s="60">
        <v>214500</v>
      </c>
      <c r="E490" s="65" t="s">
        <v>431</v>
      </c>
      <c r="F490" s="65" t="str">
        <f t="shared" si="7"/>
        <v>Census Tract 24 Elkhart County</v>
      </c>
      <c r="G490" s="60" t="s">
        <v>155</v>
      </c>
      <c r="H490" s="60" t="s">
        <v>157</v>
      </c>
      <c r="I490" s="65">
        <v>46855</v>
      </c>
      <c r="J490" s="60">
        <v>1713</v>
      </c>
      <c r="K490" s="60">
        <v>4870679.88671875</v>
      </c>
      <c r="L490" s="60">
        <v>11173.194688193687</v>
      </c>
    </row>
    <row r="491" spans="1:12">
      <c r="A491" s="60">
        <v>57721</v>
      </c>
      <c r="B491" s="60" t="s">
        <v>1758</v>
      </c>
      <c r="C491" s="60">
        <v>1099700</v>
      </c>
      <c r="D491" s="60">
        <v>0</v>
      </c>
      <c r="E491" s="65" t="s">
        <v>431</v>
      </c>
      <c r="F491" s="65" t="str">
        <f t="shared" si="7"/>
        <v>Census Tract 24 St. Joseph County</v>
      </c>
      <c r="G491" s="60" t="s">
        <v>155</v>
      </c>
      <c r="H491" s="60" t="s">
        <v>160</v>
      </c>
      <c r="I491" s="65">
        <v>31558</v>
      </c>
      <c r="J491" s="60">
        <v>911</v>
      </c>
      <c r="K491" s="60">
        <v>1972284.6015625</v>
      </c>
      <c r="L491" s="60">
        <v>5937.8871534766022</v>
      </c>
    </row>
    <row r="492" spans="1:12">
      <c r="A492" s="60">
        <v>39167</v>
      </c>
      <c r="B492" s="60" t="s">
        <v>1759</v>
      </c>
      <c r="C492" s="60">
        <v>1993899</v>
      </c>
      <c r="D492" s="60">
        <v>38700</v>
      </c>
      <c r="E492" s="65" t="s">
        <v>431</v>
      </c>
      <c r="F492" s="65" t="str">
        <f t="shared" si="7"/>
        <v>Census Tract 24 Vanderburgh County</v>
      </c>
      <c r="G492" s="60" t="s">
        <v>155</v>
      </c>
      <c r="H492" s="60" t="s">
        <v>162</v>
      </c>
      <c r="I492" s="65">
        <v>38790</v>
      </c>
      <c r="J492" s="60">
        <v>1599</v>
      </c>
      <c r="K492" s="60">
        <v>3216335.75390625</v>
      </c>
      <c r="L492" s="60">
        <v>8020.9934832079571</v>
      </c>
    </row>
    <row r="493" spans="1:12">
      <c r="A493" s="60">
        <v>44044</v>
      </c>
      <c r="B493" s="60" t="s">
        <v>1760</v>
      </c>
      <c r="C493" s="60">
        <v>40031051</v>
      </c>
      <c r="D493" s="60">
        <v>533506</v>
      </c>
      <c r="E493" s="65" t="s">
        <v>432</v>
      </c>
      <c r="F493" s="65" t="str">
        <f t="shared" si="7"/>
        <v>Census Tract 24.01 Delaware County</v>
      </c>
      <c r="G493" s="60" t="s">
        <v>155</v>
      </c>
      <c r="H493" s="60" t="s">
        <v>164</v>
      </c>
      <c r="I493" s="65">
        <v>46721</v>
      </c>
      <c r="J493" s="60">
        <v>2190</v>
      </c>
      <c r="K493" s="60">
        <v>69541798.11328125</v>
      </c>
      <c r="L493" s="60">
        <v>40125.984967976729</v>
      </c>
    </row>
    <row r="494" spans="1:12">
      <c r="A494" s="60">
        <v>44045</v>
      </c>
      <c r="B494" s="60" t="s">
        <v>1761</v>
      </c>
      <c r="C494" s="60">
        <v>47255202</v>
      </c>
      <c r="D494" s="60">
        <v>98028</v>
      </c>
      <c r="E494" s="65" t="s">
        <v>433</v>
      </c>
      <c r="F494" s="65" t="str">
        <f t="shared" si="7"/>
        <v>Census Tract 24.02 Delaware County</v>
      </c>
      <c r="G494" s="60" t="s">
        <v>155</v>
      </c>
      <c r="H494" s="60" t="s">
        <v>164</v>
      </c>
      <c r="I494" s="65">
        <v>75824</v>
      </c>
      <c r="J494" s="60">
        <v>3559</v>
      </c>
      <c r="K494" s="60">
        <v>81261941.0546875</v>
      </c>
      <c r="L494" s="60">
        <v>41603.886268504633</v>
      </c>
    </row>
    <row r="495" spans="1:12">
      <c r="A495" s="60">
        <v>43930</v>
      </c>
      <c r="B495" s="60" t="s">
        <v>1762</v>
      </c>
      <c r="C495" s="60">
        <v>1193321</v>
      </c>
      <c r="D495" s="60">
        <v>0</v>
      </c>
      <c r="E495" s="65" t="s">
        <v>434</v>
      </c>
      <c r="F495" s="65" t="str">
        <f t="shared" si="7"/>
        <v>Census Tract 25 Allen County</v>
      </c>
      <c r="G495" s="60" t="s">
        <v>155</v>
      </c>
      <c r="H495" s="60" t="s">
        <v>156</v>
      </c>
      <c r="I495" s="65">
        <v>49009</v>
      </c>
      <c r="J495" s="60">
        <v>1300</v>
      </c>
      <c r="K495" s="60">
        <v>2100382.21875</v>
      </c>
      <c r="L495" s="60">
        <v>6407.0748464818726</v>
      </c>
    </row>
    <row r="496" spans="1:12">
      <c r="A496" s="60">
        <v>44046</v>
      </c>
      <c r="B496" s="60" t="s">
        <v>1763</v>
      </c>
      <c r="C496" s="60">
        <v>201071390</v>
      </c>
      <c r="D496" s="60">
        <v>716396</v>
      </c>
      <c r="E496" s="65" t="s">
        <v>434</v>
      </c>
      <c r="F496" s="65" t="str">
        <f t="shared" si="7"/>
        <v>Census Tract 25 Delaware County</v>
      </c>
      <c r="G496" s="60" t="s">
        <v>155</v>
      </c>
      <c r="H496" s="60" t="s">
        <v>164</v>
      </c>
      <c r="I496" s="65">
        <v>54637</v>
      </c>
      <c r="J496" s="60">
        <v>2110</v>
      </c>
      <c r="K496" s="60">
        <v>347292740.75390625</v>
      </c>
      <c r="L496" s="60">
        <v>76740.417312507445</v>
      </c>
    </row>
    <row r="497" spans="1:12">
      <c r="A497" s="60">
        <v>57722</v>
      </c>
      <c r="B497" s="60" t="s">
        <v>1764</v>
      </c>
      <c r="C497" s="60">
        <v>1243891</v>
      </c>
      <c r="D497" s="60">
        <v>0</v>
      </c>
      <c r="E497" s="65" t="s">
        <v>434</v>
      </c>
      <c r="F497" s="65" t="str">
        <f t="shared" si="7"/>
        <v>Census Tract 25 St. Joseph County</v>
      </c>
      <c r="G497" s="60" t="s">
        <v>155</v>
      </c>
      <c r="H497" s="60" t="s">
        <v>160</v>
      </c>
      <c r="I497" s="65">
        <v>43824</v>
      </c>
      <c r="J497" s="60">
        <v>776</v>
      </c>
      <c r="K497" s="60">
        <v>2231381.49609375</v>
      </c>
      <c r="L497" s="60">
        <v>6313.985108620268</v>
      </c>
    </row>
    <row r="498" spans="1:12">
      <c r="A498" s="60">
        <v>39168</v>
      </c>
      <c r="B498" s="60" t="s">
        <v>1765</v>
      </c>
      <c r="C498" s="60">
        <v>1330921</v>
      </c>
      <c r="D498" s="60">
        <v>33501</v>
      </c>
      <c r="E498" s="65" t="s">
        <v>434</v>
      </c>
      <c r="F498" s="65" t="str">
        <f t="shared" si="7"/>
        <v>Census Tract 25 Vanderburgh County</v>
      </c>
      <c r="G498" s="60" t="s">
        <v>155</v>
      </c>
      <c r="H498" s="60" t="s">
        <v>162</v>
      </c>
      <c r="I498" s="65">
        <v>27028</v>
      </c>
      <c r="J498" s="60">
        <v>713</v>
      </c>
      <c r="K498" s="60">
        <v>2184096.234375</v>
      </c>
      <c r="L498" s="60">
        <v>7231.2839939854057</v>
      </c>
    </row>
    <row r="499" spans="1:12">
      <c r="A499" s="60">
        <v>43931</v>
      </c>
      <c r="B499" s="60" t="s">
        <v>1766</v>
      </c>
      <c r="C499" s="60">
        <v>1127340</v>
      </c>
      <c r="D499" s="60">
        <v>0</v>
      </c>
      <c r="E499" s="65" t="s">
        <v>435</v>
      </c>
      <c r="F499" s="65" t="str">
        <f t="shared" si="7"/>
        <v>Census Tract 26 Allen County</v>
      </c>
      <c r="G499" s="60" t="s">
        <v>155</v>
      </c>
      <c r="H499" s="60" t="s">
        <v>156</v>
      </c>
      <c r="I499" s="65">
        <v>53240</v>
      </c>
      <c r="J499" s="60">
        <v>1219</v>
      </c>
      <c r="K499" s="60">
        <v>1984316.92578125</v>
      </c>
      <c r="L499" s="60">
        <v>6327.8696969178463</v>
      </c>
    </row>
    <row r="500" spans="1:12">
      <c r="A500" s="60">
        <v>57469</v>
      </c>
      <c r="B500" s="60" t="s">
        <v>1767</v>
      </c>
      <c r="C500" s="60">
        <v>1942940</v>
      </c>
      <c r="D500" s="60">
        <v>0</v>
      </c>
      <c r="E500" s="65" t="s">
        <v>435</v>
      </c>
      <c r="F500" s="65" t="str">
        <f t="shared" si="7"/>
        <v>Census Tract 26 Elkhart County</v>
      </c>
      <c r="G500" s="60" t="s">
        <v>155</v>
      </c>
      <c r="H500" s="60" t="s">
        <v>157</v>
      </c>
      <c r="I500" s="65">
        <v>26907</v>
      </c>
      <c r="J500" s="60">
        <v>1502</v>
      </c>
      <c r="K500" s="60">
        <v>3485216.4296875</v>
      </c>
      <c r="L500" s="60">
        <v>9540.2167090409312</v>
      </c>
    </row>
    <row r="501" spans="1:12">
      <c r="A501" s="60">
        <v>57723</v>
      </c>
      <c r="B501" s="60" t="s">
        <v>1768</v>
      </c>
      <c r="C501" s="60">
        <v>2773264</v>
      </c>
      <c r="D501" s="60">
        <v>0</v>
      </c>
      <c r="E501" s="65" t="s">
        <v>435</v>
      </c>
      <c r="F501" s="65" t="str">
        <f t="shared" si="7"/>
        <v>Census Tract 26 St. Joseph County</v>
      </c>
      <c r="G501" s="60" t="s">
        <v>155</v>
      </c>
      <c r="H501" s="60" t="s">
        <v>160</v>
      </c>
      <c r="I501" s="65">
        <v>28722</v>
      </c>
      <c r="J501" s="60">
        <v>1183</v>
      </c>
      <c r="K501" s="60">
        <v>4973214.01171875</v>
      </c>
      <c r="L501" s="60">
        <v>12416.998081076901</v>
      </c>
    </row>
    <row r="502" spans="1:12">
      <c r="A502" s="60">
        <v>39169</v>
      </c>
      <c r="B502" s="60" t="s">
        <v>1769</v>
      </c>
      <c r="C502" s="60">
        <v>2319466</v>
      </c>
      <c r="D502" s="60">
        <v>41632</v>
      </c>
      <c r="E502" s="65" t="s">
        <v>435</v>
      </c>
      <c r="F502" s="65" t="str">
        <f t="shared" si="7"/>
        <v>Census Tract 26 Vanderburgh County</v>
      </c>
      <c r="G502" s="60" t="s">
        <v>155</v>
      </c>
      <c r="H502" s="60" t="s">
        <v>162</v>
      </c>
      <c r="I502" s="65">
        <v>24977</v>
      </c>
      <c r="J502" s="60">
        <v>1377</v>
      </c>
      <c r="K502" s="60">
        <v>3744703.609375</v>
      </c>
      <c r="L502" s="60">
        <v>8343.3824046845111</v>
      </c>
    </row>
    <row r="503" spans="1:12">
      <c r="A503" s="60">
        <v>44047</v>
      </c>
      <c r="B503" s="60" t="s">
        <v>1770</v>
      </c>
      <c r="C503" s="60">
        <v>76914048</v>
      </c>
      <c r="D503" s="60">
        <v>193970</v>
      </c>
      <c r="E503" s="65" t="s">
        <v>436</v>
      </c>
      <c r="F503" s="65" t="str">
        <f t="shared" si="7"/>
        <v>Census Tract 26.01 Delaware County</v>
      </c>
      <c r="G503" s="60" t="s">
        <v>155</v>
      </c>
      <c r="H503" s="60" t="s">
        <v>164</v>
      </c>
      <c r="I503" s="65">
        <v>72154</v>
      </c>
      <c r="J503" s="60">
        <v>2863</v>
      </c>
      <c r="K503" s="60">
        <v>132594410.69921875</v>
      </c>
      <c r="L503" s="60">
        <v>46121.863584386869</v>
      </c>
    </row>
    <row r="504" spans="1:12">
      <c r="A504" s="60">
        <v>44048</v>
      </c>
      <c r="B504" s="60" t="s">
        <v>1771</v>
      </c>
      <c r="C504" s="60">
        <v>76002928</v>
      </c>
      <c r="D504" s="60">
        <v>789683</v>
      </c>
      <c r="E504" s="65" t="s">
        <v>437</v>
      </c>
      <c r="F504" s="65" t="str">
        <f t="shared" si="7"/>
        <v>Census Tract 26.02 Delaware County</v>
      </c>
      <c r="G504" s="60" t="s">
        <v>155</v>
      </c>
      <c r="H504" s="60" t="s">
        <v>164</v>
      </c>
      <c r="I504" s="65">
        <v>56458</v>
      </c>
      <c r="J504" s="60">
        <v>1114</v>
      </c>
      <c r="K504" s="60">
        <v>132333835.3046875</v>
      </c>
      <c r="L504" s="60">
        <v>46245.039596315735</v>
      </c>
    </row>
    <row r="505" spans="1:12">
      <c r="A505" s="60">
        <v>44049</v>
      </c>
      <c r="B505" s="60" t="s">
        <v>1772</v>
      </c>
      <c r="C505" s="60">
        <v>152243678</v>
      </c>
      <c r="D505" s="60">
        <v>978279</v>
      </c>
      <c r="E505" s="65" t="s">
        <v>438</v>
      </c>
      <c r="F505" s="65" t="str">
        <f t="shared" si="7"/>
        <v>Census Tract 27 Delaware County</v>
      </c>
      <c r="G505" s="60" t="s">
        <v>155</v>
      </c>
      <c r="H505" s="60" t="s">
        <v>164</v>
      </c>
      <c r="I505" s="65">
        <v>54602</v>
      </c>
      <c r="J505" s="60">
        <v>1845</v>
      </c>
      <c r="K505" s="60">
        <v>263761673.36328125</v>
      </c>
      <c r="L505" s="60">
        <v>67228.654003973279</v>
      </c>
    </row>
    <row r="506" spans="1:12">
      <c r="A506" s="60">
        <v>57470</v>
      </c>
      <c r="B506" s="60" t="s">
        <v>1773</v>
      </c>
      <c r="C506" s="60">
        <v>1040909</v>
      </c>
      <c r="D506" s="60">
        <v>54144</v>
      </c>
      <c r="E506" s="65" t="s">
        <v>438</v>
      </c>
      <c r="F506" s="65" t="str">
        <f t="shared" si="7"/>
        <v>Census Tract 27 Elkhart County</v>
      </c>
      <c r="G506" s="60" t="s">
        <v>155</v>
      </c>
      <c r="H506" s="60" t="s">
        <v>157</v>
      </c>
      <c r="I506" s="65">
        <v>27412</v>
      </c>
      <c r="J506" s="60">
        <v>671</v>
      </c>
      <c r="K506" s="60">
        <v>1867746.18359375</v>
      </c>
      <c r="L506" s="60">
        <v>7804.9962302829363</v>
      </c>
    </row>
    <row r="507" spans="1:12">
      <c r="A507" s="60">
        <v>57724</v>
      </c>
      <c r="B507" s="60" t="s">
        <v>1774</v>
      </c>
      <c r="C507" s="60">
        <v>3762576</v>
      </c>
      <c r="D507" s="60">
        <v>0</v>
      </c>
      <c r="E507" s="65" t="s">
        <v>438</v>
      </c>
      <c r="F507" s="65" t="str">
        <f t="shared" si="7"/>
        <v>Census Tract 27 St. Joseph County</v>
      </c>
      <c r="G507" s="60" t="s">
        <v>155</v>
      </c>
      <c r="H507" s="60" t="s">
        <v>160</v>
      </c>
      <c r="I507" s="65">
        <v>21429</v>
      </c>
      <c r="J507" s="60">
        <v>312</v>
      </c>
      <c r="K507" s="60">
        <v>6746967.67578125</v>
      </c>
      <c r="L507" s="60">
        <v>14207.220550229749</v>
      </c>
    </row>
    <row r="508" spans="1:12">
      <c r="A508" s="60">
        <v>43932</v>
      </c>
      <c r="B508" s="60" t="s">
        <v>1775</v>
      </c>
      <c r="C508" s="60">
        <v>963391</v>
      </c>
      <c r="D508" s="60">
        <v>0</v>
      </c>
      <c r="E508" s="65" t="s">
        <v>439</v>
      </c>
      <c r="F508" s="65" t="str">
        <f t="shared" si="7"/>
        <v>Census Tract 28 Allen County</v>
      </c>
      <c r="G508" s="60" t="s">
        <v>155</v>
      </c>
      <c r="H508" s="60" t="s">
        <v>156</v>
      </c>
      <c r="I508" s="65">
        <v>27833</v>
      </c>
      <c r="J508" s="60">
        <v>772</v>
      </c>
      <c r="K508" s="60">
        <v>1695896.1640625</v>
      </c>
      <c r="L508" s="60">
        <v>5291.1502445829719</v>
      </c>
    </row>
    <row r="509" spans="1:12">
      <c r="A509" s="60">
        <v>44050</v>
      </c>
      <c r="B509" s="60" t="s">
        <v>1776</v>
      </c>
      <c r="C509" s="60">
        <v>2366528</v>
      </c>
      <c r="D509" s="60">
        <v>83809</v>
      </c>
      <c r="E509" s="65" t="s">
        <v>439</v>
      </c>
      <c r="F509" s="65" t="str">
        <f t="shared" si="7"/>
        <v>Census Tract 28 Delaware County</v>
      </c>
      <c r="G509" s="60" t="s">
        <v>155</v>
      </c>
      <c r="H509" s="60" t="s">
        <v>164</v>
      </c>
      <c r="I509" s="65">
        <v>25685</v>
      </c>
      <c r="J509" s="60">
        <v>955</v>
      </c>
      <c r="K509" s="60">
        <v>4204424.28125</v>
      </c>
      <c r="L509" s="60">
        <v>9659.0612934234523</v>
      </c>
    </row>
    <row r="510" spans="1:12">
      <c r="A510" s="60">
        <v>57725</v>
      </c>
      <c r="B510" s="60" t="s">
        <v>1777</v>
      </c>
      <c r="C510" s="60">
        <v>4782983</v>
      </c>
      <c r="D510" s="60">
        <v>0</v>
      </c>
      <c r="E510" s="65" t="s">
        <v>439</v>
      </c>
      <c r="F510" s="65" t="str">
        <f t="shared" si="7"/>
        <v>Census Tract 28 St. Joseph County</v>
      </c>
      <c r="G510" s="60" t="s">
        <v>155</v>
      </c>
      <c r="H510" s="60" t="s">
        <v>160</v>
      </c>
      <c r="I510" s="65">
        <v>39893</v>
      </c>
      <c r="J510" s="60">
        <v>889</v>
      </c>
      <c r="K510" s="60">
        <v>8573888.81640625</v>
      </c>
      <c r="L510" s="60">
        <v>14941.144744644211</v>
      </c>
    </row>
    <row r="511" spans="1:12">
      <c r="A511" s="60">
        <v>39170</v>
      </c>
      <c r="B511" s="60" t="s">
        <v>1778</v>
      </c>
      <c r="C511" s="60">
        <v>4887147</v>
      </c>
      <c r="D511" s="60">
        <v>95428</v>
      </c>
      <c r="E511" s="65" t="s">
        <v>439</v>
      </c>
      <c r="F511" s="65" t="str">
        <f t="shared" si="7"/>
        <v>Census Tract 28 Vanderburgh County</v>
      </c>
      <c r="G511" s="60" t="s">
        <v>155</v>
      </c>
      <c r="H511" s="60" t="s">
        <v>162</v>
      </c>
      <c r="I511" s="65">
        <v>34405</v>
      </c>
      <c r="J511" s="60">
        <v>1360</v>
      </c>
      <c r="K511" s="60">
        <v>7962811.33984375</v>
      </c>
      <c r="L511" s="60">
        <v>14745.622959932998</v>
      </c>
    </row>
    <row r="512" spans="1:12">
      <c r="A512" s="60">
        <v>43933</v>
      </c>
      <c r="B512" s="60" t="s">
        <v>1779</v>
      </c>
      <c r="C512" s="60">
        <v>1607743</v>
      </c>
      <c r="D512" s="60">
        <v>0</v>
      </c>
      <c r="E512" s="65" t="s">
        <v>440</v>
      </c>
      <c r="F512" s="65" t="str">
        <f t="shared" si="7"/>
        <v>Census Tract 29 Allen County</v>
      </c>
      <c r="G512" s="60" t="s">
        <v>155</v>
      </c>
      <c r="H512" s="60" t="s">
        <v>156</v>
      </c>
      <c r="I512" s="65">
        <v>28906</v>
      </c>
      <c r="J512" s="60">
        <v>859</v>
      </c>
      <c r="K512" s="60">
        <v>2830192.25</v>
      </c>
      <c r="L512" s="60">
        <v>9426.9673898727378</v>
      </c>
    </row>
    <row r="513" spans="1:12">
      <c r="A513" s="60">
        <v>44051</v>
      </c>
      <c r="B513" s="60" t="s">
        <v>1780</v>
      </c>
      <c r="C513" s="60">
        <v>4384996</v>
      </c>
      <c r="D513" s="60">
        <v>0</v>
      </c>
      <c r="E513" s="65" t="s">
        <v>440</v>
      </c>
      <c r="F513" s="65" t="str">
        <f t="shared" si="7"/>
        <v>Census Tract 29 Delaware County</v>
      </c>
      <c r="G513" s="60" t="s">
        <v>155</v>
      </c>
      <c r="H513" s="60" t="s">
        <v>164</v>
      </c>
      <c r="I513" s="65">
        <v>56202</v>
      </c>
      <c r="J513" s="60">
        <v>2071</v>
      </c>
      <c r="K513" s="60">
        <v>7530466.4453125</v>
      </c>
      <c r="L513" s="60">
        <v>12394.192425004398</v>
      </c>
    </row>
    <row r="514" spans="1:12">
      <c r="A514" s="60">
        <v>57471</v>
      </c>
      <c r="B514" s="60" t="s">
        <v>1781</v>
      </c>
      <c r="C514" s="60">
        <v>4201558</v>
      </c>
      <c r="D514" s="60">
        <v>703565</v>
      </c>
      <c r="E514" s="65" t="s">
        <v>440</v>
      </c>
      <c r="F514" s="65" t="str">
        <f t="shared" ref="F514:F577" si="8">E514&amp;" "&amp;H514</f>
        <v>Census Tract 29 Elkhart County</v>
      </c>
      <c r="G514" s="60" t="s">
        <v>155</v>
      </c>
      <c r="H514" s="60" t="s">
        <v>157</v>
      </c>
      <c r="I514" s="65">
        <v>43242</v>
      </c>
      <c r="J514" s="60">
        <v>2118</v>
      </c>
      <c r="K514" s="60">
        <v>7540334.39453125</v>
      </c>
      <c r="L514" s="60">
        <v>25514.236811977367</v>
      </c>
    </row>
    <row r="515" spans="1:12">
      <c r="A515" s="60">
        <v>57726</v>
      </c>
      <c r="B515" s="60" t="s">
        <v>1782</v>
      </c>
      <c r="C515" s="60">
        <v>981962</v>
      </c>
      <c r="D515" s="60">
        <v>7687</v>
      </c>
      <c r="E515" s="65" t="s">
        <v>440</v>
      </c>
      <c r="F515" s="65" t="str">
        <f t="shared" si="8"/>
        <v>Census Tract 29 St. Joseph County</v>
      </c>
      <c r="G515" s="60" t="s">
        <v>155</v>
      </c>
      <c r="H515" s="60" t="s">
        <v>160</v>
      </c>
      <c r="I515" s="65">
        <v>39153</v>
      </c>
      <c r="J515" s="60">
        <v>322</v>
      </c>
      <c r="K515" s="60">
        <v>1760754.75</v>
      </c>
      <c r="L515" s="60">
        <v>5450.2976320177386</v>
      </c>
    </row>
    <row r="516" spans="1:12">
      <c r="A516" s="60">
        <v>39171</v>
      </c>
      <c r="B516" s="60" t="s">
        <v>1783</v>
      </c>
      <c r="C516" s="60">
        <v>976095</v>
      </c>
      <c r="D516" s="60">
        <v>0</v>
      </c>
      <c r="E516" s="65" t="s">
        <v>440</v>
      </c>
      <c r="F516" s="65" t="str">
        <f t="shared" si="8"/>
        <v>Census Tract 29 Vanderburgh County</v>
      </c>
      <c r="G516" s="60" t="s">
        <v>155</v>
      </c>
      <c r="H516" s="60" t="s">
        <v>162</v>
      </c>
      <c r="I516" s="65">
        <v>52679</v>
      </c>
      <c r="J516" s="60">
        <v>465</v>
      </c>
      <c r="K516" s="60">
        <v>1573311.0078125</v>
      </c>
      <c r="L516" s="60">
        <v>5835.7033819043709</v>
      </c>
    </row>
    <row r="517" spans="1:12">
      <c r="A517" s="60">
        <v>43912</v>
      </c>
      <c r="B517" s="60" t="s">
        <v>1784</v>
      </c>
      <c r="C517" s="60">
        <v>1325344</v>
      </c>
      <c r="D517" s="60">
        <v>0</v>
      </c>
      <c r="E517" s="65" t="s">
        <v>441</v>
      </c>
      <c r="F517" s="65" t="str">
        <f t="shared" si="8"/>
        <v>Census Tract 3 Allen County</v>
      </c>
      <c r="G517" s="60" t="s">
        <v>155</v>
      </c>
      <c r="H517" s="60" t="s">
        <v>156</v>
      </c>
      <c r="I517" s="65">
        <v>63722</v>
      </c>
      <c r="J517" s="60">
        <v>1334</v>
      </c>
      <c r="K517" s="60">
        <v>2335625.01171875</v>
      </c>
      <c r="L517" s="60">
        <v>7432.2734896083193</v>
      </c>
    </row>
    <row r="518" spans="1:12">
      <c r="A518" s="60">
        <v>44022</v>
      </c>
      <c r="B518" s="60" t="s">
        <v>1785</v>
      </c>
      <c r="C518" s="60">
        <v>1130202</v>
      </c>
      <c r="D518" s="60">
        <v>0</v>
      </c>
      <c r="E518" s="65" t="s">
        <v>441</v>
      </c>
      <c r="F518" s="65" t="str">
        <f t="shared" si="8"/>
        <v>Census Tract 3 Delaware County</v>
      </c>
      <c r="G518" s="60" t="s">
        <v>155</v>
      </c>
      <c r="H518" s="60" t="s">
        <v>164</v>
      </c>
      <c r="I518" s="65">
        <v>25238</v>
      </c>
      <c r="J518" s="60">
        <v>642</v>
      </c>
      <c r="K518" s="60">
        <v>1938711.8046875</v>
      </c>
      <c r="L518" s="60">
        <v>5509.9087353945779</v>
      </c>
    </row>
    <row r="519" spans="1:12">
      <c r="A519" s="60">
        <v>44170</v>
      </c>
      <c r="B519" s="60" t="s">
        <v>1786</v>
      </c>
      <c r="C519" s="60">
        <v>3916999</v>
      </c>
      <c r="D519" s="60">
        <v>0</v>
      </c>
      <c r="E519" s="65" t="s">
        <v>441</v>
      </c>
      <c r="F519" s="65" t="str">
        <f t="shared" si="8"/>
        <v>Census Tract 3 Howard County</v>
      </c>
      <c r="G519" s="60" t="s">
        <v>155</v>
      </c>
      <c r="H519" s="60" t="s">
        <v>165</v>
      </c>
      <c r="I519" s="65">
        <v>33640</v>
      </c>
      <c r="J519" s="60">
        <v>1361</v>
      </c>
      <c r="K519" s="60">
        <v>6783362.53125</v>
      </c>
      <c r="L519" s="60">
        <v>11690.668543867348</v>
      </c>
    </row>
    <row r="520" spans="1:12">
      <c r="A520" s="60">
        <v>44227</v>
      </c>
      <c r="B520" s="60" t="s">
        <v>1787</v>
      </c>
      <c r="C520" s="60">
        <v>2429090</v>
      </c>
      <c r="D520" s="60">
        <v>0</v>
      </c>
      <c r="E520" s="65" t="s">
        <v>441</v>
      </c>
      <c r="F520" s="65" t="str">
        <f t="shared" si="8"/>
        <v>Census Tract 3 Madison County</v>
      </c>
      <c r="G520" s="60" t="s">
        <v>155</v>
      </c>
      <c r="H520" s="60" t="s">
        <v>166</v>
      </c>
      <c r="I520" s="65">
        <v>31703</v>
      </c>
      <c r="J520" s="60">
        <v>1050</v>
      </c>
      <c r="K520" s="60">
        <v>4157918.55859375</v>
      </c>
      <c r="L520" s="60">
        <v>11163.349976379004</v>
      </c>
    </row>
    <row r="521" spans="1:12">
      <c r="A521" s="60">
        <v>44556</v>
      </c>
      <c r="B521" s="60" t="s">
        <v>1788</v>
      </c>
      <c r="C521" s="60">
        <v>2001733</v>
      </c>
      <c r="D521" s="60">
        <v>0</v>
      </c>
      <c r="E521" s="65" t="s">
        <v>441</v>
      </c>
      <c r="F521" s="65" t="str">
        <f t="shared" si="8"/>
        <v>Census Tract 3 Tippecanoe County</v>
      </c>
      <c r="G521" s="60" t="s">
        <v>155</v>
      </c>
      <c r="H521" s="60" t="s">
        <v>161</v>
      </c>
      <c r="I521" s="65">
        <v>51094</v>
      </c>
      <c r="J521" s="60">
        <v>1372</v>
      </c>
      <c r="K521" s="60">
        <v>3458544.4921875</v>
      </c>
      <c r="L521" s="60">
        <v>7708.0771947833891</v>
      </c>
    </row>
    <row r="522" spans="1:12">
      <c r="A522" s="60">
        <v>39149</v>
      </c>
      <c r="B522" s="60" t="s">
        <v>1789</v>
      </c>
      <c r="C522" s="60">
        <v>1721044</v>
      </c>
      <c r="D522" s="60">
        <v>0</v>
      </c>
      <c r="E522" s="65" t="s">
        <v>441</v>
      </c>
      <c r="F522" s="65" t="str">
        <f t="shared" si="8"/>
        <v>Census Tract 3 Vanderburgh County</v>
      </c>
      <c r="G522" s="60" t="s">
        <v>155</v>
      </c>
      <c r="H522" s="60" t="s">
        <v>162</v>
      </c>
      <c r="I522" s="65">
        <v>37989</v>
      </c>
      <c r="J522" s="60">
        <v>1241</v>
      </c>
      <c r="K522" s="60">
        <v>2774432.1171875</v>
      </c>
      <c r="L522" s="60">
        <v>8139.7430757834209</v>
      </c>
    </row>
    <row r="523" spans="1:12">
      <c r="A523" s="60">
        <v>44602</v>
      </c>
      <c r="B523" s="60" t="s">
        <v>1790</v>
      </c>
      <c r="C523" s="60">
        <v>2382657</v>
      </c>
      <c r="D523" s="60">
        <v>122765</v>
      </c>
      <c r="E523" s="65" t="s">
        <v>441</v>
      </c>
      <c r="F523" s="65" t="str">
        <f t="shared" si="8"/>
        <v>Census Tract 3 Vigo County</v>
      </c>
      <c r="G523" s="60" t="s">
        <v>155</v>
      </c>
      <c r="H523" s="60" t="s">
        <v>167</v>
      </c>
      <c r="I523" s="65">
        <v>20893</v>
      </c>
      <c r="J523" s="60">
        <v>831</v>
      </c>
      <c r="K523" s="60">
        <v>4210801.2265625</v>
      </c>
      <c r="L523" s="60">
        <v>10971.913818896872</v>
      </c>
    </row>
    <row r="524" spans="1:12">
      <c r="A524" s="60">
        <v>57438</v>
      </c>
      <c r="B524" s="60" t="s">
        <v>1791</v>
      </c>
      <c r="C524" s="60">
        <v>14899619</v>
      </c>
      <c r="D524" s="60">
        <v>0</v>
      </c>
      <c r="E524" s="65" t="s">
        <v>442</v>
      </c>
      <c r="F524" s="65" t="str">
        <f t="shared" si="8"/>
        <v>Census Tract 3.01 Elkhart County</v>
      </c>
      <c r="G524" s="60" t="s">
        <v>155</v>
      </c>
      <c r="H524" s="60" t="s">
        <v>157</v>
      </c>
      <c r="I524" s="65">
        <v>74189</v>
      </c>
      <c r="J524" s="60">
        <v>1334</v>
      </c>
      <c r="K524" s="60">
        <v>26614512.640625</v>
      </c>
      <c r="L524" s="60">
        <v>21144.991501775996</v>
      </c>
    </row>
    <row r="525" spans="1:12">
      <c r="A525" s="60">
        <v>39068</v>
      </c>
      <c r="B525" s="60" t="s">
        <v>1792</v>
      </c>
      <c r="C525" s="60">
        <v>1831675</v>
      </c>
      <c r="D525" s="60">
        <v>0</v>
      </c>
      <c r="E525" s="65" t="s">
        <v>442</v>
      </c>
      <c r="F525" s="65" t="str">
        <f t="shared" si="8"/>
        <v>Census Tract 3.01 Monroe County</v>
      </c>
      <c r="G525" s="60" t="s">
        <v>155</v>
      </c>
      <c r="H525" s="60" t="s">
        <v>159</v>
      </c>
      <c r="I525" s="65">
        <v>33241</v>
      </c>
      <c r="J525" s="60">
        <v>1942</v>
      </c>
      <c r="K525" s="60">
        <v>3050468.11328125</v>
      </c>
      <c r="L525" s="60">
        <v>8781.7924498463726</v>
      </c>
    </row>
    <row r="526" spans="1:12">
      <c r="A526" s="60">
        <v>57700</v>
      </c>
      <c r="B526" s="60" t="s">
        <v>1793</v>
      </c>
      <c r="C526" s="60">
        <v>1538031</v>
      </c>
      <c r="D526" s="60">
        <v>121333</v>
      </c>
      <c r="E526" s="65" t="s">
        <v>442</v>
      </c>
      <c r="F526" s="65" t="str">
        <f t="shared" si="8"/>
        <v>Census Tract 3.01 St. Joseph County</v>
      </c>
      <c r="G526" s="60" t="s">
        <v>155</v>
      </c>
      <c r="H526" s="60" t="s">
        <v>160</v>
      </c>
      <c r="I526" s="65">
        <v>40391</v>
      </c>
      <c r="J526" s="60">
        <v>997</v>
      </c>
      <c r="K526" s="60">
        <v>2798694.546875</v>
      </c>
      <c r="L526" s="60">
        <v>7826.0483995728273</v>
      </c>
    </row>
    <row r="527" spans="1:12">
      <c r="A527" s="60">
        <v>57439</v>
      </c>
      <c r="B527" s="60" t="s">
        <v>1794</v>
      </c>
      <c r="C527" s="60">
        <v>14840342</v>
      </c>
      <c r="D527" s="60">
        <v>298998</v>
      </c>
      <c r="E527" s="65" t="s">
        <v>443</v>
      </c>
      <c r="F527" s="65" t="str">
        <f t="shared" si="8"/>
        <v>Census Tract 3.02 Elkhart County</v>
      </c>
      <c r="G527" s="60" t="s">
        <v>155</v>
      </c>
      <c r="H527" s="60" t="s">
        <v>157</v>
      </c>
      <c r="I527" s="65">
        <v>47165</v>
      </c>
      <c r="J527" s="60">
        <v>2839</v>
      </c>
      <c r="K527" s="60">
        <v>27067129.50390625</v>
      </c>
      <c r="L527" s="60">
        <v>22016.567579429375</v>
      </c>
    </row>
    <row r="528" spans="1:12">
      <c r="A528" s="60">
        <v>39069</v>
      </c>
      <c r="B528" s="60" t="s">
        <v>1795</v>
      </c>
      <c r="C528" s="60">
        <v>1868389</v>
      </c>
      <c r="D528" s="60">
        <v>0</v>
      </c>
      <c r="E528" s="65" t="s">
        <v>443</v>
      </c>
      <c r="F528" s="65" t="str">
        <f t="shared" si="8"/>
        <v>Census Tract 3.02 Monroe County</v>
      </c>
      <c r="G528" s="60" t="s">
        <v>155</v>
      </c>
      <c r="H528" s="60" t="s">
        <v>159</v>
      </c>
      <c r="I528" s="65">
        <v>65833</v>
      </c>
      <c r="J528" s="60">
        <v>1228</v>
      </c>
      <c r="K528" s="60">
        <v>3111682.7265625</v>
      </c>
      <c r="L528" s="60">
        <v>7111.1166308386719</v>
      </c>
    </row>
    <row r="529" spans="1:12">
      <c r="A529" s="60">
        <v>57701</v>
      </c>
      <c r="B529" s="60" t="s">
        <v>1796</v>
      </c>
      <c r="C529" s="60">
        <v>3316854</v>
      </c>
      <c r="D529" s="60">
        <v>162312</v>
      </c>
      <c r="E529" s="65" t="s">
        <v>443</v>
      </c>
      <c r="F529" s="65" t="str">
        <f t="shared" si="8"/>
        <v>Census Tract 3.02 St. Joseph County</v>
      </c>
      <c r="G529" s="60" t="s">
        <v>155</v>
      </c>
      <c r="H529" s="60" t="s">
        <v>160</v>
      </c>
      <c r="I529" s="65">
        <v>37133</v>
      </c>
      <c r="J529" s="60">
        <v>1049</v>
      </c>
      <c r="K529" s="60">
        <v>6130362.38671875</v>
      </c>
      <c r="L529" s="60">
        <v>10363.196876359087</v>
      </c>
    </row>
    <row r="530" spans="1:12">
      <c r="A530" s="60">
        <v>43934</v>
      </c>
      <c r="B530" s="60" t="s">
        <v>1797</v>
      </c>
      <c r="C530" s="60">
        <v>2105035</v>
      </c>
      <c r="D530" s="60">
        <v>0</v>
      </c>
      <c r="E530" s="65" t="s">
        <v>444</v>
      </c>
      <c r="F530" s="65" t="str">
        <f t="shared" si="8"/>
        <v>Census Tract 30 Allen County</v>
      </c>
      <c r="G530" s="60" t="s">
        <v>155</v>
      </c>
      <c r="H530" s="60" t="s">
        <v>156</v>
      </c>
      <c r="I530" s="65">
        <v>28571</v>
      </c>
      <c r="J530" s="60">
        <v>1334</v>
      </c>
      <c r="K530" s="60">
        <v>3704815.15625</v>
      </c>
      <c r="L530" s="60">
        <v>9079.2619436650275</v>
      </c>
    </row>
    <row r="531" spans="1:12">
      <c r="A531" s="60">
        <v>57727</v>
      </c>
      <c r="B531" s="60" t="s">
        <v>1798</v>
      </c>
      <c r="C531" s="60">
        <v>1106621</v>
      </c>
      <c r="D531" s="60">
        <v>0</v>
      </c>
      <c r="E531" s="65" t="s">
        <v>444</v>
      </c>
      <c r="F531" s="65" t="str">
        <f t="shared" si="8"/>
        <v>Census Tract 30 St. Joseph County</v>
      </c>
      <c r="G531" s="60" t="s">
        <v>155</v>
      </c>
      <c r="H531" s="60" t="s">
        <v>160</v>
      </c>
      <c r="I531" s="65">
        <v>25197</v>
      </c>
      <c r="J531" s="60">
        <v>591</v>
      </c>
      <c r="K531" s="60">
        <v>1983848.0234375</v>
      </c>
      <c r="L531" s="60">
        <v>5836.9033997666165</v>
      </c>
    </row>
    <row r="532" spans="1:12">
      <c r="A532" s="60">
        <v>39172</v>
      </c>
      <c r="B532" s="60" t="s">
        <v>1799</v>
      </c>
      <c r="C532" s="60">
        <v>3861298</v>
      </c>
      <c r="D532" s="60">
        <v>55675</v>
      </c>
      <c r="E532" s="65" t="s">
        <v>444</v>
      </c>
      <c r="F532" s="65" t="str">
        <f t="shared" si="8"/>
        <v>Census Tract 30 Vanderburgh County</v>
      </c>
      <c r="G532" s="60" t="s">
        <v>155</v>
      </c>
      <c r="H532" s="60" t="s">
        <v>162</v>
      </c>
      <c r="I532" s="65">
        <v>45506</v>
      </c>
      <c r="J532" s="60">
        <v>2083</v>
      </c>
      <c r="K532" s="60">
        <v>6316153.6484375</v>
      </c>
      <c r="L532" s="60">
        <v>11092.035498308287</v>
      </c>
    </row>
    <row r="533" spans="1:12">
      <c r="A533" s="60">
        <v>43904</v>
      </c>
      <c r="B533" s="60" t="s">
        <v>1800</v>
      </c>
      <c r="C533" s="60">
        <v>201082228</v>
      </c>
      <c r="D533" s="60">
        <v>343886</v>
      </c>
      <c r="E533" s="65" t="s">
        <v>445</v>
      </c>
      <c r="F533" s="65" t="str">
        <f t="shared" si="8"/>
        <v>Census Tract 301 Adams County</v>
      </c>
      <c r="G533" s="60" t="s">
        <v>155</v>
      </c>
      <c r="H533" s="60" t="s">
        <v>446</v>
      </c>
      <c r="I533" s="65">
        <v>76443</v>
      </c>
      <c r="J533" s="60">
        <v>1843</v>
      </c>
      <c r="K533" s="60">
        <v>352684492.7578125</v>
      </c>
      <c r="L533" s="60">
        <v>95222.042188402978</v>
      </c>
    </row>
    <row r="534" spans="1:12">
      <c r="A534" s="60">
        <v>57547</v>
      </c>
      <c r="B534" s="60" t="s">
        <v>1801</v>
      </c>
      <c r="C534" s="60">
        <v>637171</v>
      </c>
      <c r="D534" s="60">
        <v>17042</v>
      </c>
      <c r="E534" s="65" t="s">
        <v>445</v>
      </c>
      <c r="F534" s="65" t="str">
        <f t="shared" si="8"/>
        <v>Census Tract 301 Lake County</v>
      </c>
      <c r="G534" s="60" t="s">
        <v>155</v>
      </c>
      <c r="H534" s="60" t="s">
        <v>186</v>
      </c>
      <c r="I534" s="65">
        <v>9645</v>
      </c>
      <c r="J534" s="60">
        <v>541</v>
      </c>
      <c r="K534" s="60">
        <v>1172561.3828125</v>
      </c>
      <c r="L534" s="60">
        <v>5310.4980469380007</v>
      </c>
    </row>
    <row r="535" spans="1:12">
      <c r="A535" s="60">
        <v>44519</v>
      </c>
      <c r="B535" s="60" t="s">
        <v>1802</v>
      </c>
      <c r="C535" s="60">
        <v>484868357</v>
      </c>
      <c r="D535" s="60">
        <v>2332356</v>
      </c>
      <c r="E535" s="65" t="s">
        <v>445</v>
      </c>
      <c r="F535" s="65" t="str">
        <f t="shared" si="8"/>
        <v>Census Tract 301 Parke County</v>
      </c>
      <c r="G535" s="60" t="s">
        <v>155</v>
      </c>
      <c r="H535" s="60" t="s">
        <v>447</v>
      </c>
      <c r="I535" s="65">
        <v>61650</v>
      </c>
      <c r="J535" s="60">
        <v>1389</v>
      </c>
      <c r="K535" s="60">
        <v>828109227.4375</v>
      </c>
      <c r="L535" s="60">
        <v>157615.07877477282</v>
      </c>
    </row>
    <row r="536" spans="1:12">
      <c r="A536" s="60">
        <v>39195</v>
      </c>
      <c r="B536" s="60" t="s">
        <v>1803</v>
      </c>
      <c r="C536" s="60">
        <v>333058007</v>
      </c>
      <c r="D536" s="60">
        <v>3247203</v>
      </c>
      <c r="E536" s="65" t="s">
        <v>445</v>
      </c>
      <c r="F536" s="65" t="str">
        <f t="shared" si="8"/>
        <v>Census Tract 301 Warrick County</v>
      </c>
      <c r="G536" s="60" t="s">
        <v>155</v>
      </c>
      <c r="H536" s="60" t="s">
        <v>448</v>
      </c>
      <c r="I536" s="65">
        <v>62727</v>
      </c>
      <c r="J536" s="60">
        <v>1390</v>
      </c>
      <c r="K536" s="60">
        <v>543810680.58984375</v>
      </c>
      <c r="L536" s="60">
        <v>119922.78289615842</v>
      </c>
    </row>
    <row r="537" spans="1:12">
      <c r="A537" s="60">
        <v>43905</v>
      </c>
      <c r="B537" s="60" t="s">
        <v>1804</v>
      </c>
      <c r="C537" s="60">
        <v>24308703</v>
      </c>
      <c r="D537" s="60">
        <v>178130</v>
      </c>
      <c r="E537" s="65" t="s">
        <v>449</v>
      </c>
      <c r="F537" s="65" t="str">
        <f t="shared" si="8"/>
        <v>Census Tract 302 Adams County</v>
      </c>
      <c r="G537" s="60" t="s">
        <v>155</v>
      </c>
      <c r="H537" s="60" t="s">
        <v>446</v>
      </c>
      <c r="I537" s="65">
        <v>36250</v>
      </c>
      <c r="J537" s="60">
        <v>2331</v>
      </c>
      <c r="K537" s="60">
        <v>42820318.3828125</v>
      </c>
      <c r="L537" s="60">
        <v>35010.807392396491</v>
      </c>
    </row>
    <row r="538" spans="1:12">
      <c r="A538" s="60">
        <v>57548</v>
      </c>
      <c r="B538" s="60" t="s">
        <v>1805</v>
      </c>
      <c r="C538" s="60">
        <v>464867</v>
      </c>
      <c r="D538" s="60">
        <v>0</v>
      </c>
      <c r="E538" s="65" t="s">
        <v>449</v>
      </c>
      <c r="F538" s="65" t="str">
        <f t="shared" si="8"/>
        <v>Census Tract 302 Lake County</v>
      </c>
      <c r="G538" s="60" t="s">
        <v>155</v>
      </c>
      <c r="H538" s="60" t="s">
        <v>186</v>
      </c>
      <c r="I538" s="65">
        <v>26944</v>
      </c>
      <c r="J538" s="60">
        <v>452</v>
      </c>
      <c r="K538" s="60">
        <v>833251.01953125</v>
      </c>
      <c r="L538" s="60">
        <v>5036.0047874511238</v>
      </c>
    </row>
    <row r="539" spans="1:12">
      <c r="A539" s="60">
        <v>44520</v>
      </c>
      <c r="B539" s="60" t="s">
        <v>1806</v>
      </c>
      <c r="C539" s="60">
        <v>177024678</v>
      </c>
      <c r="D539" s="60">
        <v>1800658</v>
      </c>
      <c r="E539" s="65" t="s">
        <v>449</v>
      </c>
      <c r="F539" s="65" t="str">
        <f t="shared" si="8"/>
        <v>Census Tract 302 Parke County</v>
      </c>
      <c r="G539" s="60" t="s">
        <v>155</v>
      </c>
      <c r="H539" s="60" t="s">
        <v>447</v>
      </c>
      <c r="I539" s="65">
        <v>53807</v>
      </c>
      <c r="J539" s="60">
        <v>1258</v>
      </c>
      <c r="K539" s="60">
        <v>302651915.3828125</v>
      </c>
      <c r="L539" s="60">
        <v>98911.138865600573</v>
      </c>
    </row>
    <row r="540" spans="1:12">
      <c r="A540" s="60">
        <v>39196</v>
      </c>
      <c r="B540" s="60" t="s">
        <v>1807</v>
      </c>
      <c r="C540" s="60">
        <v>177154498</v>
      </c>
      <c r="D540" s="60">
        <v>2942378</v>
      </c>
      <c r="E540" s="65" t="s">
        <v>449</v>
      </c>
      <c r="F540" s="65" t="str">
        <f t="shared" si="8"/>
        <v>Census Tract 302 Warrick County</v>
      </c>
      <c r="G540" s="60" t="s">
        <v>155</v>
      </c>
      <c r="H540" s="60" t="s">
        <v>448</v>
      </c>
      <c r="I540" s="65">
        <v>76719</v>
      </c>
      <c r="J540" s="60">
        <v>1486</v>
      </c>
      <c r="K540" s="60">
        <v>291866474.53125</v>
      </c>
      <c r="L540" s="60">
        <v>87497.445765144643</v>
      </c>
    </row>
    <row r="541" spans="1:12">
      <c r="A541" s="60">
        <v>43906</v>
      </c>
      <c r="B541" s="60" t="s">
        <v>1808</v>
      </c>
      <c r="C541" s="60">
        <v>24641573</v>
      </c>
      <c r="D541" s="60">
        <v>52005</v>
      </c>
      <c r="E541" s="65" t="s">
        <v>450</v>
      </c>
      <c r="F541" s="65" t="str">
        <f t="shared" si="8"/>
        <v>Census Tract 303 Adams County</v>
      </c>
      <c r="G541" s="60" t="s">
        <v>155</v>
      </c>
      <c r="H541" s="60" t="s">
        <v>446</v>
      </c>
      <c r="I541" s="65">
        <v>49557</v>
      </c>
      <c r="J541" s="60">
        <v>2267</v>
      </c>
      <c r="K541" s="60">
        <v>43154713.1953125</v>
      </c>
      <c r="L541" s="60">
        <v>35033.963604240002</v>
      </c>
    </row>
    <row r="542" spans="1:12">
      <c r="A542" s="60">
        <v>57549</v>
      </c>
      <c r="B542" s="60" t="s">
        <v>1809</v>
      </c>
      <c r="C542" s="60">
        <v>11225146</v>
      </c>
      <c r="D542" s="60">
        <v>2479218</v>
      </c>
      <c r="E542" s="65" t="s">
        <v>450</v>
      </c>
      <c r="F542" s="65" t="str">
        <f t="shared" si="8"/>
        <v>Census Tract 303 Lake County</v>
      </c>
      <c r="G542" s="60" t="s">
        <v>155</v>
      </c>
      <c r="H542" s="60" t="s">
        <v>186</v>
      </c>
      <c r="I542" s="65">
        <v>25357</v>
      </c>
      <c r="J542" s="60">
        <v>602</v>
      </c>
      <c r="K542" s="60">
        <v>20324652.86328125</v>
      </c>
      <c r="L542" s="60">
        <v>38250.00077746655</v>
      </c>
    </row>
    <row r="543" spans="1:12">
      <c r="A543" s="60">
        <v>44521</v>
      </c>
      <c r="B543" s="60" t="s">
        <v>1810</v>
      </c>
      <c r="C543" s="60">
        <v>67008909</v>
      </c>
      <c r="D543" s="60">
        <v>529329</v>
      </c>
      <c r="E543" s="65" t="s">
        <v>450</v>
      </c>
      <c r="F543" s="65" t="str">
        <f t="shared" si="8"/>
        <v>Census Tract 303 Parke County</v>
      </c>
      <c r="G543" s="60" t="s">
        <v>155</v>
      </c>
      <c r="H543" s="60" t="s">
        <v>447</v>
      </c>
      <c r="I543" s="65">
        <v>42500</v>
      </c>
      <c r="J543" s="60">
        <v>1458</v>
      </c>
      <c r="K543" s="60">
        <v>114445224.8125</v>
      </c>
      <c r="L543" s="60">
        <v>61391.653143295371</v>
      </c>
    </row>
    <row r="544" spans="1:12">
      <c r="A544" s="60">
        <v>39197</v>
      </c>
      <c r="B544" s="60" t="s">
        <v>1811</v>
      </c>
      <c r="C544" s="60">
        <v>148213097</v>
      </c>
      <c r="D544" s="60">
        <v>1885586</v>
      </c>
      <c r="E544" s="65" t="s">
        <v>450</v>
      </c>
      <c r="F544" s="65" t="str">
        <f t="shared" si="8"/>
        <v>Census Tract 303 Warrick County</v>
      </c>
      <c r="G544" s="60" t="s">
        <v>155</v>
      </c>
      <c r="H544" s="60" t="s">
        <v>448</v>
      </c>
      <c r="I544" s="65">
        <v>73125</v>
      </c>
      <c r="J544" s="60">
        <v>2072</v>
      </c>
      <c r="K544" s="60">
        <v>242539191.67578125</v>
      </c>
      <c r="L544" s="60">
        <v>81117.750185950848</v>
      </c>
    </row>
    <row r="545" spans="1:12">
      <c r="A545" s="60">
        <v>43907</v>
      </c>
      <c r="B545" s="60" t="s">
        <v>1812</v>
      </c>
      <c r="C545" s="60">
        <v>187280589</v>
      </c>
      <c r="D545" s="60">
        <v>66399</v>
      </c>
      <c r="E545" s="65" t="s">
        <v>451</v>
      </c>
      <c r="F545" s="65" t="str">
        <f t="shared" si="8"/>
        <v>Census Tract 304 Adams County</v>
      </c>
      <c r="G545" s="60" t="s">
        <v>155</v>
      </c>
      <c r="H545" s="60" t="s">
        <v>446</v>
      </c>
      <c r="I545" s="65">
        <v>60078</v>
      </c>
      <c r="J545" s="60">
        <v>1161</v>
      </c>
      <c r="K545" s="60">
        <v>327125876.1640625</v>
      </c>
      <c r="L545" s="60">
        <v>105368.14711430337</v>
      </c>
    </row>
    <row r="546" spans="1:12">
      <c r="A546" s="60">
        <v>57550</v>
      </c>
      <c r="B546" s="60" t="s">
        <v>1813</v>
      </c>
      <c r="C546" s="60">
        <v>12309646</v>
      </c>
      <c r="D546" s="60">
        <v>2675492</v>
      </c>
      <c r="E546" s="65" t="s">
        <v>451</v>
      </c>
      <c r="F546" s="65" t="str">
        <f t="shared" si="8"/>
        <v>Census Tract 304 Lake County</v>
      </c>
      <c r="G546" s="60" t="s">
        <v>155</v>
      </c>
      <c r="H546" s="60" t="s">
        <v>186</v>
      </c>
      <c r="I546" s="65">
        <v>30918</v>
      </c>
      <c r="J546" s="60">
        <v>1215</v>
      </c>
      <c r="K546" s="60">
        <v>22460242.8203125</v>
      </c>
      <c r="L546" s="60">
        <v>39936.785303476092</v>
      </c>
    </row>
    <row r="547" spans="1:12">
      <c r="A547" s="60">
        <v>44522</v>
      </c>
      <c r="B547" s="60" t="s">
        <v>1814</v>
      </c>
      <c r="C547" s="60">
        <v>422920326</v>
      </c>
      <c r="D547" s="60">
        <v>8992859</v>
      </c>
      <c r="E547" s="65" t="s">
        <v>451</v>
      </c>
      <c r="F547" s="65" t="str">
        <f t="shared" si="8"/>
        <v>Census Tract 304 Parke County</v>
      </c>
      <c r="G547" s="60" t="s">
        <v>155</v>
      </c>
      <c r="H547" s="60" t="s">
        <v>447</v>
      </c>
      <c r="I547" s="65">
        <v>58534</v>
      </c>
      <c r="J547" s="60">
        <v>1952</v>
      </c>
      <c r="K547" s="60">
        <v>730234737.9765625</v>
      </c>
      <c r="L547" s="60">
        <v>125320.8683054686</v>
      </c>
    </row>
    <row r="548" spans="1:12">
      <c r="A548" s="60">
        <v>39198</v>
      </c>
      <c r="B548" s="60" t="s">
        <v>1815</v>
      </c>
      <c r="C548" s="60">
        <v>8026627</v>
      </c>
      <c r="D548" s="60">
        <v>0</v>
      </c>
      <c r="E548" s="65" t="s">
        <v>451</v>
      </c>
      <c r="F548" s="65" t="str">
        <f t="shared" si="8"/>
        <v>Census Tract 304 Warrick County</v>
      </c>
      <c r="G548" s="60" t="s">
        <v>155</v>
      </c>
      <c r="H548" s="60" t="s">
        <v>448</v>
      </c>
      <c r="I548" s="65">
        <v>49493</v>
      </c>
      <c r="J548" s="60">
        <v>1129</v>
      </c>
      <c r="K548" s="60">
        <v>12960434.86328125</v>
      </c>
      <c r="L548" s="60">
        <v>15388.479278990504</v>
      </c>
    </row>
    <row r="549" spans="1:12">
      <c r="A549" s="60">
        <v>43908</v>
      </c>
      <c r="B549" s="60" t="s">
        <v>1816</v>
      </c>
      <c r="C549" s="60">
        <v>217367767</v>
      </c>
      <c r="D549" s="60">
        <v>336239</v>
      </c>
      <c r="E549" s="65" t="s">
        <v>452</v>
      </c>
      <c r="F549" s="65" t="str">
        <f t="shared" si="8"/>
        <v>Census Tract 305 Adams County</v>
      </c>
      <c r="G549" s="60" t="s">
        <v>155</v>
      </c>
      <c r="H549" s="60" t="s">
        <v>446</v>
      </c>
      <c r="I549" s="65">
        <v>64549</v>
      </c>
      <c r="J549" s="60">
        <v>1515</v>
      </c>
      <c r="K549" s="60">
        <v>379190997.875</v>
      </c>
      <c r="L549" s="60">
        <v>92750.570075850861</v>
      </c>
    </row>
    <row r="550" spans="1:12">
      <c r="A550" s="60">
        <v>57551</v>
      </c>
      <c r="B550" s="60" t="s">
        <v>1817</v>
      </c>
      <c r="C550" s="60">
        <v>1232421</v>
      </c>
      <c r="D550" s="60">
        <v>0</v>
      </c>
      <c r="E550" s="65" t="s">
        <v>452</v>
      </c>
      <c r="F550" s="65" t="str">
        <f t="shared" si="8"/>
        <v>Census Tract 305 Lake County</v>
      </c>
      <c r="G550" s="60" t="s">
        <v>155</v>
      </c>
      <c r="H550" s="60" t="s">
        <v>186</v>
      </c>
      <c r="I550" s="65">
        <v>32147</v>
      </c>
      <c r="J550" s="60">
        <v>1533</v>
      </c>
      <c r="K550" s="60">
        <v>2207970.34375</v>
      </c>
      <c r="L550" s="60">
        <v>6803.0507335121565</v>
      </c>
    </row>
    <row r="551" spans="1:12">
      <c r="A551" s="60">
        <v>39199</v>
      </c>
      <c r="B551" s="60" t="s">
        <v>1818</v>
      </c>
      <c r="C551" s="60">
        <v>242391741</v>
      </c>
      <c r="D551" s="60">
        <v>6569616</v>
      </c>
      <c r="E551" s="65" t="s">
        <v>452</v>
      </c>
      <c r="F551" s="65" t="str">
        <f t="shared" si="8"/>
        <v>Census Tract 305 Warrick County</v>
      </c>
      <c r="G551" s="60" t="s">
        <v>155</v>
      </c>
      <c r="H551" s="60" t="s">
        <v>448</v>
      </c>
      <c r="I551" s="65">
        <v>66000</v>
      </c>
      <c r="J551" s="60">
        <v>2928</v>
      </c>
      <c r="K551" s="60">
        <v>396773749.5546875</v>
      </c>
      <c r="L551" s="60">
        <v>197682.19881994239</v>
      </c>
    </row>
    <row r="552" spans="1:12">
      <c r="A552" s="60">
        <v>43909</v>
      </c>
      <c r="B552" s="60" t="s">
        <v>1819</v>
      </c>
      <c r="C552" s="60">
        <v>9182289</v>
      </c>
      <c r="D552" s="60">
        <v>23133</v>
      </c>
      <c r="E552" s="65" t="s">
        <v>453</v>
      </c>
      <c r="F552" s="65" t="str">
        <f t="shared" si="8"/>
        <v>Census Tract 306 Adams County</v>
      </c>
      <c r="G552" s="60" t="s">
        <v>155</v>
      </c>
      <c r="H552" s="60" t="s">
        <v>446</v>
      </c>
      <c r="I552" s="65">
        <v>48534</v>
      </c>
      <c r="J552" s="60">
        <v>1458</v>
      </c>
      <c r="K552" s="60">
        <v>16012540.75</v>
      </c>
      <c r="L552" s="60">
        <v>17253.435962825417</v>
      </c>
    </row>
    <row r="553" spans="1:12">
      <c r="A553" s="60">
        <v>57552</v>
      </c>
      <c r="B553" s="60" t="s">
        <v>1820</v>
      </c>
      <c r="C553" s="60">
        <v>2374743</v>
      </c>
      <c r="D553" s="60">
        <v>68335</v>
      </c>
      <c r="E553" s="65" t="s">
        <v>453</v>
      </c>
      <c r="F553" s="65" t="str">
        <f t="shared" si="8"/>
        <v>Census Tract 306 Lake County</v>
      </c>
      <c r="G553" s="60" t="s">
        <v>155</v>
      </c>
      <c r="H553" s="60" t="s">
        <v>186</v>
      </c>
      <c r="I553" s="65">
        <v>35056</v>
      </c>
      <c r="J553" s="60">
        <v>1676</v>
      </c>
      <c r="K553" s="60">
        <v>4374639.7421875</v>
      </c>
      <c r="L553" s="60">
        <v>12281.840989365144</v>
      </c>
    </row>
    <row r="554" spans="1:12">
      <c r="A554" s="60">
        <v>39200</v>
      </c>
      <c r="B554" s="60" t="s">
        <v>1821</v>
      </c>
      <c r="C554" s="60">
        <v>22275835</v>
      </c>
      <c r="D554" s="60">
        <v>869035</v>
      </c>
      <c r="E554" s="65" t="s">
        <v>453</v>
      </c>
      <c r="F554" s="65" t="str">
        <f t="shared" si="8"/>
        <v>Census Tract 306 Warrick County</v>
      </c>
      <c r="G554" s="60" t="s">
        <v>155</v>
      </c>
      <c r="H554" s="60" t="s">
        <v>448</v>
      </c>
      <c r="I554" s="65">
        <v>50042</v>
      </c>
      <c r="J554" s="60">
        <v>2657</v>
      </c>
      <c r="K554" s="60">
        <v>37390982.1015625</v>
      </c>
      <c r="L554" s="60">
        <v>35997.627659085614</v>
      </c>
    </row>
    <row r="555" spans="1:12">
      <c r="A555" s="60">
        <v>43910</v>
      </c>
      <c r="B555" s="60" t="s">
        <v>1822</v>
      </c>
      <c r="C555" s="60">
        <v>213952350</v>
      </c>
      <c r="D555" s="60">
        <v>1694132</v>
      </c>
      <c r="E555" s="65" t="s">
        <v>454</v>
      </c>
      <c r="F555" s="65" t="str">
        <f t="shared" si="8"/>
        <v>Census Tract 307 Adams County</v>
      </c>
      <c r="G555" s="60" t="s">
        <v>155</v>
      </c>
      <c r="H555" s="60" t="s">
        <v>446</v>
      </c>
      <c r="I555" s="65">
        <v>48253</v>
      </c>
      <c r="J555" s="60">
        <v>1906</v>
      </c>
      <c r="K555" s="60">
        <v>374606069.4375</v>
      </c>
      <c r="L555" s="60">
        <v>89455.58670679944</v>
      </c>
    </row>
    <row r="556" spans="1:12">
      <c r="A556" s="60">
        <v>57553</v>
      </c>
      <c r="B556" s="60" t="s">
        <v>1823</v>
      </c>
      <c r="C556" s="60">
        <v>4987433</v>
      </c>
      <c r="D556" s="60">
        <v>110583</v>
      </c>
      <c r="E556" s="65" t="s">
        <v>454</v>
      </c>
      <c r="F556" s="65" t="str">
        <f t="shared" si="8"/>
        <v>Census Tract 307 Lake County</v>
      </c>
      <c r="G556" s="60" t="s">
        <v>155</v>
      </c>
      <c r="H556" s="60" t="s">
        <v>186</v>
      </c>
      <c r="I556" s="65">
        <v>40037</v>
      </c>
      <c r="J556" s="60">
        <v>775</v>
      </c>
      <c r="K556" s="60">
        <v>9130396.0625</v>
      </c>
      <c r="L556" s="60">
        <v>15787.930158499368</v>
      </c>
    </row>
    <row r="557" spans="1:12">
      <c r="A557" s="60">
        <v>39201</v>
      </c>
      <c r="B557" s="60" t="s">
        <v>1824</v>
      </c>
      <c r="C557" s="60">
        <v>9587366</v>
      </c>
      <c r="D557" s="60">
        <v>3510</v>
      </c>
      <c r="E557" s="65" t="s">
        <v>455</v>
      </c>
      <c r="F557" s="65" t="str">
        <f t="shared" si="8"/>
        <v>Census Tract 307.02 Warrick County</v>
      </c>
      <c r="G557" s="60" t="s">
        <v>155</v>
      </c>
      <c r="H557" s="60" t="s">
        <v>448</v>
      </c>
      <c r="I557" s="65">
        <v>92146</v>
      </c>
      <c r="J557" s="60">
        <v>2763</v>
      </c>
      <c r="K557" s="60">
        <v>15456532.77734375</v>
      </c>
      <c r="L557" s="60">
        <v>23380.685146610038</v>
      </c>
    </row>
    <row r="558" spans="1:12">
      <c r="A558" s="60">
        <v>39202</v>
      </c>
      <c r="B558" s="60" t="s">
        <v>1825</v>
      </c>
      <c r="C558" s="60">
        <v>4673992</v>
      </c>
      <c r="D558" s="60">
        <v>0</v>
      </c>
      <c r="E558" s="65" t="s">
        <v>456</v>
      </c>
      <c r="F558" s="65" t="str">
        <f t="shared" si="8"/>
        <v>Census Tract 307.03 Warrick County</v>
      </c>
      <c r="G558" s="60" t="s">
        <v>155</v>
      </c>
      <c r="H558" s="60" t="s">
        <v>448</v>
      </c>
      <c r="I558" s="65">
        <v>77979</v>
      </c>
      <c r="J558" s="60">
        <v>2101</v>
      </c>
      <c r="K558" s="60">
        <v>7531581.09765625</v>
      </c>
      <c r="L558" s="60">
        <v>11742.210926554017</v>
      </c>
    </row>
    <row r="559" spans="1:12">
      <c r="A559" s="60">
        <v>39203</v>
      </c>
      <c r="B559" s="60" t="s">
        <v>1826</v>
      </c>
      <c r="C559" s="60">
        <v>27872611</v>
      </c>
      <c r="D559" s="60">
        <v>421660</v>
      </c>
      <c r="E559" s="65" t="s">
        <v>457</v>
      </c>
      <c r="F559" s="65" t="str">
        <f t="shared" si="8"/>
        <v>Census Tract 307.04 Warrick County</v>
      </c>
      <c r="G559" s="60" t="s">
        <v>155</v>
      </c>
      <c r="H559" s="60" t="s">
        <v>448</v>
      </c>
      <c r="I559" s="65">
        <v>94879</v>
      </c>
      <c r="J559" s="60">
        <v>1781</v>
      </c>
      <c r="K559" s="60">
        <v>45595831.22265625</v>
      </c>
      <c r="L559" s="60">
        <v>36726.441698873576</v>
      </c>
    </row>
    <row r="560" spans="1:12">
      <c r="A560" s="60">
        <v>39204</v>
      </c>
      <c r="B560" s="60" t="s">
        <v>1827</v>
      </c>
      <c r="C560" s="60">
        <v>13598771</v>
      </c>
      <c r="D560" s="60">
        <v>161661</v>
      </c>
      <c r="E560" s="65" t="s">
        <v>458</v>
      </c>
      <c r="F560" s="65" t="str">
        <f t="shared" si="8"/>
        <v>Census Tract 307.05 Warrick County</v>
      </c>
      <c r="G560" s="60" t="s">
        <v>155</v>
      </c>
      <c r="H560" s="60" t="s">
        <v>448</v>
      </c>
      <c r="I560" s="65">
        <v>90000</v>
      </c>
      <c r="J560" s="60">
        <v>3386</v>
      </c>
      <c r="K560" s="60">
        <v>22197378.6953125</v>
      </c>
      <c r="L560" s="60">
        <v>23702.510895824194</v>
      </c>
    </row>
    <row r="561" spans="1:12">
      <c r="A561" s="60">
        <v>57554</v>
      </c>
      <c r="B561" s="60" t="s">
        <v>1828</v>
      </c>
      <c r="C561" s="60">
        <v>941893</v>
      </c>
      <c r="D561" s="60">
        <v>0</v>
      </c>
      <c r="E561" s="65" t="s">
        <v>459</v>
      </c>
      <c r="F561" s="65" t="str">
        <f t="shared" si="8"/>
        <v>Census Tract 308 Lake County</v>
      </c>
      <c r="G561" s="60" t="s">
        <v>155</v>
      </c>
      <c r="H561" s="60" t="s">
        <v>186</v>
      </c>
      <c r="I561" s="65">
        <v>40250</v>
      </c>
      <c r="J561" s="60">
        <v>1590</v>
      </c>
      <c r="K561" s="60">
        <v>1687799.4921875</v>
      </c>
      <c r="L561" s="60">
        <v>6124.1169168681399</v>
      </c>
    </row>
    <row r="562" spans="1:12">
      <c r="A562" s="60">
        <v>39205</v>
      </c>
      <c r="B562" s="60" t="s">
        <v>1829</v>
      </c>
      <c r="C562" s="60">
        <v>9812166</v>
      </c>
      <c r="D562" s="60">
        <v>54930</v>
      </c>
      <c r="E562" s="65" t="s">
        <v>459</v>
      </c>
      <c r="F562" s="65" t="str">
        <f t="shared" si="8"/>
        <v>Census Tract 308 Warrick County</v>
      </c>
      <c r="G562" s="60" t="s">
        <v>155</v>
      </c>
      <c r="H562" s="60" t="s">
        <v>448</v>
      </c>
      <c r="I562" s="65">
        <v>70192</v>
      </c>
      <c r="J562" s="60">
        <v>2821</v>
      </c>
      <c r="K562" s="60">
        <v>15894469.21875</v>
      </c>
      <c r="L562" s="60">
        <v>28678.788507459434</v>
      </c>
    </row>
    <row r="563" spans="1:12">
      <c r="A563" s="60">
        <v>57555</v>
      </c>
      <c r="B563" s="60" t="s">
        <v>1830</v>
      </c>
      <c r="C563" s="60">
        <v>1945376</v>
      </c>
      <c r="D563" s="60">
        <v>0</v>
      </c>
      <c r="E563" s="65" t="s">
        <v>460</v>
      </c>
      <c r="F563" s="65" t="str">
        <f t="shared" si="8"/>
        <v>Census Tract 309 Lake County</v>
      </c>
      <c r="G563" s="60" t="s">
        <v>155</v>
      </c>
      <c r="H563" s="60" t="s">
        <v>186</v>
      </c>
      <c r="I563" s="65">
        <v>49130</v>
      </c>
      <c r="J563" s="60">
        <v>1382</v>
      </c>
      <c r="K563" s="60">
        <v>3485519.09765625</v>
      </c>
      <c r="L563" s="60">
        <v>9553.6105809297987</v>
      </c>
    </row>
    <row r="564" spans="1:12">
      <c r="A564" s="60">
        <v>43935</v>
      </c>
      <c r="B564" s="60" t="s">
        <v>1831</v>
      </c>
      <c r="C564" s="60">
        <v>1647996</v>
      </c>
      <c r="D564" s="60">
        <v>0</v>
      </c>
      <c r="E564" s="65" t="s">
        <v>461</v>
      </c>
      <c r="F564" s="65" t="str">
        <f t="shared" si="8"/>
        <v>Census Tract 31 Allen County</v>
      </c>
      <c r="G564" s="60" t="s">
        <v>155</v>
      </c>
      <c r="H564" s="60" t="s">
        <v>156</v>
      </c>
      <c r="I564" s="65">
        <v>31667</v>
      </c>
      <c r="J564" s="60">
        <v>1084</v>
      </c>
      <c r="K564" s="60">
        <v>2899633.6015625</v>
      </c>
      <c r="L564" s="60">
        <v>7686.3729959600432</v>
      </c>
    </row>
    <row r="565" spans="1:12">
      <c r="A565" s="60">
        <v>57728</v>
      </c>
      <c r="B565" s="60" t="s">
        <v>1832</v>
      </c>
      <c r="C565" s="60">
        <v>1645305</v>
      </c>
      <c r="D565" s="60">
        <v>100661</v>
      </c>
      <c r="E565" s="65" t="s">
        <v>461</v>
      </c>
      <c r="F565" s="65" t="str">
        <f t="shared" si="8"/>
        <v>Census Tract 31 St. Joseph County</v>
      </c>
      <c r="G565" s="60" t="s">
        <v>155</v>
      </c>
      <c r="H565" s="60" t="s">
        <v>160</v>
      </c>
      <c r="I565" s="65">
        <v>39112</v>
      </c>
      <c r="J565" s="60">
        <v>1214</v>
      </c>
      <c r="K565" s="60">
        <v>2949703.0390625</v>
      </c>
      <c r="L565" s="60">
        <v>8107.0199676912262</v>
      </c>
    </row>
    <row r="566" spans="1:12">
      <c r="A566" s="60">
        <v>39173</v>
      </c>
      <c r="B566" s="60" t="s">
        <v>1833</v>
      </c>
      <c r="C566" s="60">
        <v>2398575</v>
      </c>
      <c r="D566" s="60">
        <v>25663</v>
      </c>
      <c r="E566" s="65" t="s">
        <v>461</v>
      </c>
      <c r="F566" s="65" t="str">
        <f t="shared" si="8"/>
        <v>Census Tract 31 Vanderburgh County</v>
      </c>
      <c r="G566" s="60" t="s">
        <v>155</v>
      </c>
      <c r="H566" s="60" t="s">
        <v>162</v>
      </c>
      <c r="I566" s="65">
        <v>50363</v>
      </c>
      <c r="J566" s="60">
        <v>1037</v>
      </c>
      <c r="K566" s="60">
        <v>3906771.1953125</v>
      </c>
      <c r="L566" s="60">
        <v>10251.228281040121</v>
      </c>
    </row>
    <row r="567" spans="1:12">
      <c r="A567" s="60">
        <v>57556</v>
      </c>
      <c r="B567" s="60" t="s">
        <v>1834</v>
      </c>
      <c r="C567" s="60">
        <v>376581</v>
      </c>
      <c r="D567" s="60">
        <v>0</v>
      </c>
      <c r="E567" s="65" t="s">
        <v>462</v>
      </c>
      <c r="F567" s="65" t="str">
        <f t="shared" si="8"/>
        <v>Census Tract 310 Lake County</v>
      </c>
      <c r="G567" s="60" t="s">
        <v>155</v>
      </c>
      <c r="H567" s="60" t="s">
        <v>186</v>
      </c>
      <c r="I567" s="65">
        <v>21760</v>
      </c>
      <c r="J567" s="60">
        <v>599</v>
      </c>
      <c r="K567" s="60">
        <v>674895.09375</v>
      </c>
      <c r="L567" s="60">
        <v>4790.2771972198834</v>
      </c>
    </row>
    <row r="568" spans="1:12">
      <c r="A568" s="60">
        <v>44264</v>
      </c>
      <c r="B568" s="60" t="s">
        <v>1835</v>
      </c>
      <c r="C568" s="60">
        <v>35241491</v>
      </c>
      <c r="D568" s="60">
        <v>2891906</v>
      </c>
      <c r="E568" s="65" t="s">
        <v>463</v>
      </c>
      <c r="F568" s="65" t="str">
        <f t="shared" si="8"/>
        <v>Census Tract 3101.03 Marion County</v>
      </c>
      <c r="G568" s="60" t="s">
        <v>155</v>
      </c>
      <c r="H568" s="60" t="s">
        <v>464</v>
      </c>
      <c r="I568" s="65">
        <v>128789</v>
      </c>
      <c r="J568" s="60">
        <v>2691</v>
      </c>
      <c r="K568" s="60">
        <v>64850016.33203125</v>
      </c>
      <c r="L568" s="60">
        <v>33764.081966255559</v>
      </c>
    </row>
    <row r="569" spans="1:12">
      <c r="A569" s="60">
        <v>44265</v>
      </c>
      <c r="B569" s="60" t="s">
        <v>1836</v>
      </c>
      <c r="C569" s="60">
        <v>9115608</v>
      </c>
      <c r="D569" s="60">
        <v>70590</v>
      </c>
      <c r="E569" s="65" t="s">
        <v>465</v>
      </c>
      <c r="F569" s="65" t="str">
        <f t="shared" si="8"/>
        <v>Census Tract 3101.04 Marion County</v>
      </c>
      <c r="G569" s="60" t="s">
        <v>155</v>
      </c>
      <c r="H569" s="60" t="s">
        <v>464</v>
      </c>
      <c r="I569" s="65">
        <v>52639</v>
      </c>
      <c r="J569" s="60">
        <v>1845</v>
      </c>
      <c r="K569" s="60">
        <v>15635570.76171875</v>
      </c>
      <c r="L569" s="60">
        <v>18978.872423947902</v>
      </c>
    </row>
    <row r="570" spans="1:12">
      <c r="A570" s="60">
        <v>44266</v>
      </c>
      <c r="B570" s="60" t="s">
        <v>1837</v>
      </c>
      <c r="C570" s="60">
        <v>7035322</v>
      </c>
      <c r="D570" s="60">
        <v>0</v>
      </c>
      <c r="E570" s="65" t="s">
        <v>466</v>
      </c>
      <c r="F570" s="65" t="str">
        <f t="shared" si="8"/>
        <v>Census Tract 3101.05 Marion County</v>
      </c>
      <c r="G570" s="60" t="s">
        <v>155</v>
      </c>
      <c r="H570" s="60" t="s">
        <v>464</v>
      </c>
      <c r="I570" s="65">
        <v>59135</v>
      </c>
      <c r="J570" s="60">
        <v>1571</v>
      </c>
      <c r="K570" s="60">
        <v>11969465.515625</v>
      </c>
      <c r="L570" s="60">
        <v>15650.21051271392</v>
      </c>
    </row>
    <row r="571" spans="1:12">
      <c r="A571" s="60">
        <v>44267</v>
      </c>
      <c r="B571" s="60" t="s">
        <v>1838</v>
      </c>
      <c r="C571" s="60">
        <v>2247921</v>
      </c>
      <c r="D571" s="60">
        <v>0</v>
      </c>
      <c r="E571" s="65" t="s">
        <v>467</v>
      </c>
      <c r="F571" s="65" t="str">
        <f t="shared" si="8"/>
        <v>Census Tract 3101.06 Marion County</v>
      </c>
      <c r="G571" s="60" t="s">
        <v>155</v>
      </c>
      <c r="H571" s="60" t="s">
        <v>464</v>
      </c>
      <c r="I571" s="65">
        <v>41153</v>
      </c>
      <c r="J571" s="60">
        <v>2121</v>
      </c>
      <c r="K571" s="60">
        <v>3824619.4609375</v>
      </c>
      <c r="L571" s="60">
        <v>7970.1453702046047</v>
      </c>
    </row>
    <row r="572" spans="1:12">
      <c r="A572" s="60">
        <v>44268</v>
      </c>
      <c r="B572" s="60" t="s">
        <v>1839</v>
      </c>
      <c r="C572" s="60">
        <v>6599014</v>
      </c>
      <c r="D572" s="60">
        <v>2884364</v>
      </c>
      <c r="E572" s="65" t="s">
        <v>468</v>
      </c>
      <c r="F572" s="65" t="str">
        <f t="shared" si="8"/>
        <v>Census Tract 3101.08 Marion County</v>
      </c>
      <c r="G572" s="60" t="s">
        <v>155</v>
      </c>
      <c r="H572" s="60" t="s">
        <v>464</v>
      </c>
      <c r="I572" s="65">
        <v>103304</v>
      </c>
      <c r="J572" s="60">
        <v>1401</v>
      </c>
      <c r="K572" s="60">
        <v>16104037.0546875</v>
      </c>
      <c r="L572" s="60">
        <v>16818.837059356945</v>
      </c>
    </row>
    <row r="573" spans="1:12">
      <c r="A573" s="60">
        <v>44269</v>
      </c>
      <c r="B573" s="60" t="s">
        <v>1840</v>
      </c>
      <c r="C573" s="60">
        <v>1889722</v>
      </c>
      <c r="D573" s="60">
        <v>0</v>
      </c>
      <c r="E573" s="65" t="s">
        <v>469</v>
      </c>
      <c r="F573" s="65" t="str">
        <f t="shared" si="8"/>
        <v>Census Tract 3101.10 Marion County</v>
      </c>
      <c r="G573" s="60" t="s">
        <v>155</v>
      </c>
      <c r="H573" s="60" t="s">
        <v>464</v>
      </c>
      <c r="I573" s="65">
        <v>49698</v>
      </c>
      <c r="J573" s="60">
        <v>1427</v>
      </c>
      <c r="K573" s="60">
        <v>3209621.18359375</v>
      </c>
      <c r="L573" s="60">
        <v>7266.9709259876799</v>
      </c>
    </row>
    <row r="574" spans="1:12">
      <c r="A574" s="60">
        <v>44270</v>
      </c>
      <c r="B574" s="60" t="s">
        <v>1841</v>
      </c>
      <c r="C574" s="60">
        <v>2980848</v>
      </c>
      <c r="D574" s="60">
        <v>0</v>
      </c>
      <c r="E574" s="65" t="s">
        <v>470</v>
      </c>
      <c r="F574" s="65" t="str">
        <f t="shared" si="8"/>
        <v>Census Tract 3101.11 Marion County</v>
      </c>
      <c r="G574" s="60" t="s">
        <v>155</v>
      </c>
      <c r="H574" s="60" t="s">
        <v>464</v>
      </c>
      <c r="I574" s="65">
        <v>42475</v>
      </c>
      <c r="J574" s="60">
        <v>1777</v>
      </c>
      <c r="K574" s="60">
        <v>5060667.8125</v>
      </c>
      <c r="L574" s="60">
        <v>9040.503238626161</v>
      </c>
    </row>
    <row r="575" spans="1:12">
      <c r="A575" s="60">
        <v>44271</v>
      </c>
      <c r="B575" s="60" t="s">
        <v>1842</v>
      </c>
      <c r="C575" s="60">
        <v>8914074</v>
      </c>
      <c r="D575" s="60">
        <v>0</v>
      </c>
      <c r="E575" s="65" t="s">
        <v>471</v>
      </c>
      <c r="F575" s="65" t="str">
        <f t="shared" si="8"/>
        <v>Census Tract 3102.01 Marion County</v>
      </c>
      <c r="G575" s="60" t="s">
        <v>155</v>
      </c>
      <c r="H575" s="60" t="s">
        <v>464</v>
      </c>
      <c r="I575" s="65">
        <v>63324</v>
      </c>
      <c r="J575" s="60">
        <v>1433</v>
      </c>
      <c r="K575" s="60">
        <v>15159669.8828125</v>
      </c>
      <c r="L575" s="60">
        <v>18598.838760486331</v>
      </c>
    </row>
    <row r="576" spans="1:12">
      <c r="A576" s="60">
        <v>44272</v>
      </c>
      <c r="B576" s="60" t="s">
        <v>1843</v>
      </c>
      <c r="C576" s="60">
        <v>3901561</v>
      </c>
      <c r="D576" s="60">
        <v>5301</v>
      </c>
      <c r="E576" s="65" t="s">
        <v>472</v>
      </c>
      <c r="F576" s="65" t="str">
        <f t="shared" si="8"/>
        <v>Census Tract 3102.03 Marion County</v>
      </c>
      <c r="G576" s="60" t="s">
        <v>155</v>
      </c>
      <c r="H576" s="60" t="s">
        <v>464</v>
      </c>
      <c r="I576" s="65">
        <v>53566</v>
      </c>
      <c r="J576" s="60">
        <v>2226</v>
      </c>
      <c r="K576" s="60">
        <v>6641280.6328125</v>
      </c>
      <c r="L576" s="60">
        <v>10806.790697840523</v>
      </c>
    </row>
    <row r="577" spans="1:12">
      <c r="A577" s="60">
        <v>44273</v>
      </c>
      <c r="B577" s="60" t="s">
        <v>1844</v>
      </c>
      <c r="C577" s="60">
        <v>5579746</v>
      </c>
      <c r="D577" s="60">
        <v>0</v>
      </c>
      <c r="E577" s="65" t="s">
        <v>473</v>
      </c>
      <c r="F577" s="65" t="str">
        <f t="shared" si="8"/>
        <v>Census Tract 3102.04 Marion County</v>
      </c>
      <c r="G577" s="60" t="s">
        <v>155</v>
      </c>
      <c r="H577" s="60" t="s">
        <v>464</v>
      </c>
      <c r="I577" s="65">
        <v>62352</v>
      </c>
      <c r="J577" s="60">
        <v>1845</v>
      </c>
      <c r="K577" s="60">
        <v>9485302.9375</v>
      </c>
      <c r="L577" s="60">
        <v>13356.810647019533</v>
      </c>
    </row>
    <row r="578" spans="1:12">
      <c r="A578" s="60">
        <v>44274</v>
      </c>
      <c r="B578" s="60" t="s">
        <v>1845</v>
      </c>
      <c r="C578" s="60">
        <v>3741175</v>
      </c>
      <c r="D578" s="60">
        <v>0</v>
      </c>
      <c r="E578" s="65" t="s">
        <v>474</v>
      </c>
      <c r="F578" s="65" t="str">
        <f t="shared" ref="F578:F641" si="9">E578&amp;" "&amp;H578</f>
        <v>Census Tract 3103.05 Marion County</v>
      </c>
      <c r="G578" s="60" t="s">
        <v>155</v>
      </c>
      <c r="H578" s="60" t="s">
        <v>464</v>
      </c>
      <c r="I578" s="65">
        <v>39355</v>
      </c>
      <c r="J578" s="60">
        <v>2517</v>
      </c>
      <c r="K578" s="60">
        <v>6354081.06640625</v>
      </c>
      <c r="L578" s="60">
        <v>14512.279098857613</v>
      </c>
    </row>
    <row r="579" spans="1:12">
      <c r="A579" s="60">
        <v>44275</v>
      </c>
      <c r="B579" s="60" t="s">
        <v>1846</v>
      </c>
      <c r="C579" s="60">
        <v>5193429</v>
      </c>
      <c r="D579" s="60">
        <v>0</v>
      </c>
      <c r="E579" s="65" t="s">
        <v>475</v>
      </c>
      <c r="F579" s="65" t="str">
        <f t="shared" si="9"/>
        <v>Census Tract 3103.06 Marion County</v>
      </c>
      <c r="G579" s="60" t="s">
        <v>155</v>
      </c>
      <c r="H579" s="60" t="s">
        <v>464</v>
      </c>
      <c r="I579" s="65">
        <v>32071</v>
      </c>
      <c r="J579" s="60">
        <v>2138</v>
      </c>
      <c r="K579" s="60">
        <v>8817289.453125</v>
      </c>
      <c r="L579" s="60">
        <v>13796.386078640908</v>
      </c>
    </row>
    <row r="580" spans="1:12">
      <c r="A580" s="60">
        <v>44276</v>
      </c>
      <c r="B580" s="60" t="s">
        <v>1847</v>
      </c>
      <c r="C580" s="60">
        <v>3356463</v>
      </c>
      <c r="D580" s="60">
        <v>0</v>
      </c>
      <c r="E580" s="65" t="s">
        <v>476</v>
      </c>
      <c r="F580" s="65" t="str">
        <f t="shared" si="9"/>
        <v>Census Tract 3103.08 Marion County</v>
      </c>
      <c r="G580" s="60" t="s">
        <v>155</v>
      </c>
      <c r="H580" s="60" t="s">
        <v>464</v>
      </c>
      <c r="I580" s="65">
        <v>58106</v>
      </c>
      <c r="J580" s="60">
        <v>1154</v>
      </c>
      <c r="K580" s="60">
        <v>5703386.2265625</v>
      </c>
      <c r="L580" s="60">
        <v>9820.7919917276758</v>
      </c>
    </row>
    <row r="581" spans="1:12">
      <c r="A581" s="60">
        <v>44277</v>
      </c>
      <c r="B581" s="60" t="s">
        <v>1848</v>
      </c>
      <c r="C581" s="60">
        <v>1719538</v>
      </c>
      <c r="D581" s="60">
        <v>0</v>
      </c>
      <c r="E581" s="65" t="s">
        <v>477</v>
      </c>
      <c r="F581" s="65" t="str">
        <f t="shared" si="9"/>
        <v>Census Tract 3103.09 Marion County</v>
      </c>
      <c r="G581" s="60" t="s">
        <v>155</v>
      </c>
      <c r="H581" s="60" t="s">
        <v>464</v>
      </c>
      <c r="I581" s="65">
        <v>40632</v>
      </c>
      <c r="J581" s="60">
        <v>1603</v>
      </c>
      <c r="K581" s="60">
        <v>2921801.33984375</v>
      </c>
      <c r="L581" s="60">
        <v>6936.6004578629936</v>
      </c>
    </row>
    <row r="582" spans="1:12">
      <c r="A582" s="60">
        <v>44278</v>
      </c>
      <c r="B582" s="60" t="s">
        <v>1849</v>
      </c>
      <c r="C582" s="60">
        <v>2119583</v>
      </c>
      <c r="D582" s="60">
        <v>0</v>
      </c>
      <c r="E582" s="65" t="s">
        <v>478</v>
      </c>
      <c r="F582" s="65" t="str">
        <f t="shared" si="9"/>
        <v>Census Tract 3103.10 Marion County</v>
      </c>
      <c r="G582" s="60" t="s">
        <v>155</v>
      </c>
      <c r="H582" s="60" t="s">
        <v>464</v>
      </c>
      <c r="I582" s="65">
        <v>67796</v>
      </c>
      <c r="J582" s="60">
        <v>1623</v>
      </c>
      <c r="K582" s="60">
        <v>3601644.3828125</v>
      </c>
      <c r="L582" s="60">
        <v>7572.3442831614811</v>
      </c>
    </row>
    <row r="583" spans="1:12">
      <c r="A583" s="60">
        <v>44279</v>
      </c>
      <c r="B583" s="60" t="s">
        <v>1850</v>
      </c>
      <c r="C583" s="60">
        <v>4834483</v>
      </c>
      <c r="D583" s="60">
        <v>0</v>
      </c>
      <c r="E583" s="65" t="s">
        <v>479</v>
      </c>
      <c r="F583" s="65" t="str">
        <f t="shared" si="9"/>
        <v>Census Tract 3103.11 Marion County</v>
      </c>
      <c r="G583" s="60" t="s">
        <v>155</v>
      </c>
      <c r="H583" s="60" t="s">
        <v>464</v>
      </c>
      <c r="I583" s="65">
        <v>76797</v>
      </c>
      <c r="J583" s="60">
        <v>1860</v>
      </c>
      <c r="K583" s="60">
        <v>8209646.68359375</v>
      </c>
      <c r="L583" s="60">
        <v>14361.639123987154</v>
      </c>
    </row>
    <row r="584" spans="1:12">
      <c r="A584" s="60">
        <v>44280</v>
      </c>
      <c r="B584" s="60" t="s">
        <v>1851</v>
      </c>
      <c r="C584" s="60">
        <v>3569582</v>
      </c>
      <c r="D584" s="60">
        <v>0</v>
      </c>
      <c r="E584" s="65" t="s">
        <v>480</v>
      </c>
      <c r="F584" s="65" t="str">
        <f t="shared" si="9"/>
        <v>Census Tract 3103.12 Marion County</v>
      </c>
      <c r="G584" s="60" t="s">
        <v>155</v>
      </c>
      <c r="H584" s="60" t="s">
        <v>464</v>
      </c>
      <c r="I584" s="65">
        <v>40966</v>
      </c>
      <c r="J584" s="60">
        <v>2781</v>
      </c>
      <c r="K584" s="60">
        <v>6063020.09765625</v>
      </c>
      <c r="L584" s="60">
        <v>11092.831277643878</v>
      </c>
    </row>
    <row r="585" spans="1:12">
      <c r="A585" s="60">
        <v>43936</v>
      </c>
      <c r="B585" s="60" t="s">
        <v>1852</v>
      </c>
      <c r="C585" s="60">
        <v>3705780</v>
      </c>
      <c r="D585" s="60">
        <v>0</v>
      </c>
      <c r="E585" s="65" t="s">
        <v>481</v>
      </c>
      <c r="F585" s="65" t="str">
        <f t="shared" si="9"/>
        <v>Census Tract 32 Allen County</v>
      </c>
      <c r="G585" s="60" t="s">
        <v>155</v>
      </c>
      <c r="H585" s="60" t="s">
        <v>156</v>
      </c>
      <c r="I585" s="65">
        <v>53351</v>
      </c>
      <c r="J585" s="60">
        <v>2137</v>
      </c>
      <c r="K585" s="60">
        <v>6520221.23046875</v>
      </c>
      <c r="L585" s="60">
        <v>12590.457011607816</v>
      </c>
    </row>
    <row r="586" spans="1:12">
      <c r="A586" s="60">
        <v>57729</v>
      </c>
      <c r="B586" s="60" t="s">
        <v>1853</v>
      </c>
      <c r="C586" s="60">
        <v>3862084</v>
      </c>
      <c r="D586" s="60">
        <v>0</v>
      </c>
      <c r="E586" s="65" t="s">
        <v>481</v>
      </c>
      <c r="F586" s="65" t="str">
        <f t="shared" si="9"/>
        <v>Census Tract 32 St. Joseph County</v>
      </c>
      <c r="G586" s="60" t="s">
        <v>155</v>
      </c>
      <c r="H586" s="60" t="s">
        <v>160</v>
      </c>
      <c r="I586" s="65">
        <v>68750</v>
      </c>
      <c r="J586" s="60">
        <v>1887</v>
      </c>
      <c r="K586" s="60">
        <v>6920580.9921875</v>
      </c>
      <c r="L586" s="60">
        <v>10728.074181242391</v>
      </c>
    </row>
    <row r="587" spans="1:12">
      <c r="A587" s="60">
        <v>39174</v>
      </c>
      <c r="B587" s="60" t="s">
        <v>1854</v>
      </c>
      <c r="C587" s="60">
        <v>5385811</v>
      </c>
      <c r="D587" s="60">
        <v>46454</v>
      </c>
      <c r="E587" s="65" t="s">
        <v>481</v>
      </c>
      <c r="F587" s="65" t="str">
        <f t="shared" si="9"/>
        <v>Census Tract 32 Vanderburgh County</v>
      </c>
      <c r="G587" s="60" t="s">
        <v>155</v>
      </c>
      <c r="H587" s="60" t="s">
        <v>162</v>
      </c>
      <c r="I587" s="65">
        <v>39210</v>
      </c>
      <c r="J587" s="60">
        <v>1877</v>
      </c>
      <c r="K587" s="60">
        <v>8755523.30859375</v>
      </c>
      <c r="L587" s="60">
        <v>13692.701307417983</v>
      </c>
    </row>
    <row r="588" spans="1:12">
      <c r="A588" s="60">
        <v>44281</v>
      </c>
      <c r="B588" s="60" t="s">
        <v>1855</v>
      </c>
      <c r="C588" s="60">
        <v>2645850</v>
      </c>
      <c r="D588" s="60">
        <v>0</v>
      </c>
      <c r="E588" s="65" t="s">
        <v>482</v>
      </c>
      <c r="F588" s="65" t="str">
        <f t="shared" si="9"/>
        <v>Census Tract 3201.05 Marion County</v>
      </c>
      <c r="G588" s="60" t="s">
        <v>155</v>
      </c>
      <c r="H588" s="60" t="s">
        <v>464</v>
      </c>
      <c r="I588" s="65">
        <v>51864</v>
      </c>
      <c r="J588" s="60">
        <v>2082</v>
      </c>
      <c r="K588" s="60">
        <v>4503526.671875</v>
      </c>
      <c r="L588" s="60">
        <v>8472.1244902007165</v>
      </c>
    </row>
    <row r="589" spans="1:12">
      <c r="A589" s="60">
        <v>44282</v>
      </c>
      <c r="B589" s="60" t="s">
        <v>1856</v>
      </c>
      <c r="C589" s="60">
        <v>2598371</v>
      </c>
      <c r="D589" s="60">
        <v>12871</v>
      </c>
      <c r="E589" s="65" t="s">
        <v>483</v>
      </c>
      <c r="F589" s="65" t="str">
        <f t="shared" si="9"/>
        <v>Census Tract 3201.06 Marion County</v>
      </c>
      <c r="G589" s="60" t="s">
        <v>155</v>
      </c>
      <c r="H589" s="60" t="s">
        <v>464</v>
      </c>
      <c r="I589" s="65">
        <v>67796</v>
      </c>
      <c r="J589" s="60">
        <v>935</v>
      </c>
      <c r="K589" s="60">
        <v>4444646.72265625</v>
      </c>
      <c r="L589" s="60">
        <v>8433.9072149282674</v>
      </c>
    </row>
    <row r="590" spans="1:12">
      <c r="A590" s="60">
        <v>44283</v>
      </c>
      <c r="B590" s="60" t="s">
        <v>1857</v>
      </c>
      <c r="C590" s="60">
        <v>2653195</v>
      </c>
      <c r="D590" s="60">
        <v>0</v>
      </c>
      <c r="E590" s="65" t="s">
        <v>484</v>
      </c>
      <c r="F590" s="65" t="str">
        <f t="shared" si="9"/>
        <v>Census Tract 3201.07 Marion County</v>
      </c>
      <c r="G590" s="60" t="s">
        <v>155</v>
      </c>
      <c r="H590" s="60" t="s">
        <v>464</v>
      </c>
      <c r="I590" s="65">
        <v>98826</v>
      </c>
      <c r="J590" s="60">
        <v>841</v>
      </c>
      <c r="K590" s="60">
        <v>4516081.91015625</v>
      </c>
      <c r="L590" s="60">
        <v>8505.7476242812681</v>
      </c>
    </row>
    <row r="591" spans="1:12">
      <c r="A591" s="60">
        <v>44284</v>
      </c>
      <c r="B591" s="60" t="s">
        <v>1858</v>
      </c>
      <c r="C591" s="60">
        <v>2654915</v>
      </c>
      <c r="D591" s="60">
        <v>0</v>
      </c>
      <c r="E591" s="65" t="s">
        <v>485</v>
      </c>
      <c r="F591" s="65" t="str">
        <f t="shared" si="9"/>
        <v>Census Tract 3201.08 Marion County</v>
      </c>
      <c r="G591" s="60" t="s">
        <v>155</v>
      </c>
      <c r="H591" s="60" t="s">
        <v>464</v>
      </c>
      <c r="I591" s="65">
        <v>29977</v>
      </c>
      <c r="J591" s="60">
        <v>2481</v>
      </c>
      <c r="K591" s="60">
        <v>4517043.1875</v>
      </c>
      <c r="L591" s="60">
        <v>8495.1937530328087</v>
      </c>
    </row>
    <row r="592" spans="1:12">
      <c r="A592" s="60">
        <v>44285</v>
      </c>
      <c r="B592" s="60" t="s">
        <v>1859</v>
      </c>
      <c r="C592" s="60">
        <v>2649664</v>
      </c>
      <c r="D592" s="60">
        <v>0</v>
      </c>
      <c r="E592" s="65" t="s">
        <v>486</v>
      </c>
      <c r="F592" s="65" t="str">
        <f t="shared" si="9"/>
        <v>Census Tract 3201.09 Marion County</v>
      </c>
      <c r="G592" s="60" t="s">
        <v>155</v>
      </c>
      <c r="H592" s="60" t="s">
        <v>464</v>
      </c>
      <c r="I592" s="65">
        <v>58889</v>
      </c>
      <c r="J592" s="60">
        <v>1178</v>
      </c>
      <c r="K592" s="60">
        <v>4508134.43359375</v>
      </c>
      <c r="L592" s="60">
        <v>8526.7191958181502</v>
      </c>
    </row>
    <row r="593" spans="1:12">
      <c r="A593" s="60">
        <v>44286</v>
      </c>
      <c r="B593" s="60" t="s">
        <v>1860</v>
      </c>
      <c r="C593" s="60">
        <v>7474449</v>
      </c>
      <c r="D593" s="60">
        <v>478178</v>
      </c>
      <c r="E593" s="65" t="s">
        <v>487</v>
      </c>
      <c r="F593" s="65" t="str">
        <f t="shared" si="9"/>
        <v>Census Tract 3202.02 Marion County</v>
      </c>
      <c r="G593" s="60" t="s">
        <v>155</v>
      </c>
      <c r="H593" s="60" t="s">
        <v>464</v>
      </c>
      <c r="I593" s="65">
        <v>87287</v>
      </c>
      <c r="J593" s="60">
        <v>2068</v>
      </c>
      <c r="K593" s="60">
        <v>13528016.01953125</v>
      </c>
      <c r="L593" s="60">
        <v>21066.425596684803</v>
      </c>
    </row>
    <row r="594" spans="1:12">
      <c r="A594" s="60">
        <v>44287</v>
      </c>
      <c r="B594" s="60" t="s">
        <v>1861</v>
      </c>
      <c r="C594" s="60">
        <v>2184705</v>
      </c>
      <c r="D594" s="60">
        <v>0</v>
      </c>
      <c r="E594" s="65" t="s">
        <v>488</v>
      </c>
      <c r="F594" s="65" t="str">
        <f t="shared" si="9"/>
        <v>Census Tract 3202.03 Marion County</v>
      </c>
      <c r="G594" s="60" t="s">
        <v>155</v>
      </c>
      <c r="H594" s="60" t="s">
        <v>464</v>
      </c>
      <c r="I594" s="65">
        <v>42577</v>
      </c>
      <c r="J594" s="60">
        <v>1675</v>
      </c>
      <c r="K594" s="60">
        <v>3719050.50390625</v>
      </c>
      <c r="L594" s="60">
        <v>10450.368432234938</v>
      </c>
    </row>
    <row r="595" spans="1:12">
      <c r="A595" s="60">
        <v>44288</v>
      </c>
      <c r="B595" s="60" t="s">
        <v>1862</v>
      </c>
      <c r="C595" s="60">
        <v>6747572</v>
      </c>
      <c r="D595" s="60">
        <v>151106</v>
      </c>
      <c r="E595" s="65" t="s">
        <v>489</v>
      </c>
      <c r="F595" s="65" t="str">
        <f t="shared" si="9"/>
        <v>Census Tract 3202.04 Marion County</v>
      </c>
      <c r="G595" s="60" t="s">
        <v>155</v>
      </c>
      <c r="H595" s="60" t="s">
        <v>464</v>
      </c>
      <c r="I595" s="65">
        <v>41504</v>
      </c>
      <c r="J595" s="60">
        <v>2696</v>
      </c>
      <c r="K595" s="60">
        <v>11742130.1953125</v>
      </c>
      <c r="L595" s="60">
        <v>21703.635647998861</v>
      </c>
    </row>
    <row r="596" spans="1:12">
      <c r="A596" s="60">
        <v>44289</v>
      </c>
      <c r="B596" s="60" t="s">
        <v>1863</v>
      </c>
      <c r="C596" s="60">
        <v>3441243</v>
      </c>
      <c r="D596" s="60">
        <v>1176682</v>
      </c>
      <c r="E596" s="65" t="s">
        <v>490</v>
      </c>
      <c r="F596" s="65" t="str">
        <f t="shared" si="9"/>
        <v>Census Tract 3203.01 Marion County</v>
      </c>
      <c r="G596" s="60" t="s">
        <v>155</v>
      </c>
      <c r="H596" s="60" t="s">
        <v>464</v>
      </c>
      <c r="I596" s="65">
        <v>86296</v>
      </c>
      <c r="J596" s="60">
        <v>1772</v>
      </c>
      <c r="K596" s="60">
        <v>7854543.74609375</v>
      </c>
      <c r="L596" s="60">
        <v>12089.906149415447</v>
      </c>
    </row>
    <row r="597" spans="1:12">
      <c r="A597" s="60">
        <v>44290</v>
      </c>
      <c r="B597" s="60" t="s">
        <v>1864</v>
      </c>
      <c r="C597" s="60">
        <v>1486791</v>
      </c>
      <c r="D597" s="60">
        <v>531</v>
      </c>
      <c r="E597" s="65" t="s">
        <v>491</v>
      </c>
      <c r="F597" s="65" t="str">
        <f t="shared" si="9"/>
        <v>Census Tract 3203.03 Marion County</v>
      </c>
      <c r="G597" s="60" t="s">
        <v>155</v>
      </c>
      <c r="H597" s="60" t="s">
        <v>464</v>
      </c>
      <c r="I597" s="65">
        <v>58819</v>
      </c>
      <c r="J597" s="60">
        <v>1798</v>
      </c>
      <c r="K597" s="60">
        <v>2531428.58203125</v>
      </c>
      <c r="L597" s="60">
        <v>8678.3317788109453</v>
      </c>
    </row>
    <row r="598" spans="1:12">
      <c r="A598" s="60">
        <v>44291</v>
      </c>
      <c r="B598" s="60" t="s">
        <v>1865</v>
      </c>
      <c r="C598" s="60">
        <v>8055252</v>
      </c>
      <c r="D598" s="60">
        <v>50930</v>
      </c>
      <c r="E598" s="65" t="s">
        <v>492</v>
      </c>
      <c r="F598" s="65" t="str">
        <f t="shared" si="9"/>
        <v>Census Tract 3203.04 Marion County</v>
      </c>
      <c r="G598" s="60" t="s">
        <v>155</v>
      </c>
      <c r="H598" s="60" t="s">
        <v>464</v>
      </c>
      <c r="I598" s="65">
        <v>96034</v>
      </c>
      <c r="J598" s="60">
        <v>3186</v>
      </c>
      <c r="K598" s="60">
        <v>13789142.9765625</v>
      </c>
      <c r="L598" s="60">
        <v>17913.607809290021</v>
      </c>
    </row>
    <row r="599" spans="1:12">
      <c r="A599" s="60">
        <v>44292</v>
      </c>
      <c r="B599" s="60" t="s">
        <v>1866</v>
      </c>
      <c r="C599" s="60">
        <v>3958292</v>
      </c>
      <c r="D599" s="60">
        <v>15192</v>
      </c>
      <c r="E599" s="65" t="s">
        <v>493</v>
      </c>
      <c r="F599" s="65" t="str">
        <f t="shared" si="9"/>
        <v>Census Tract 3204 Marion County</v>
      </c>
      <c r="G599" s="60" t="s">
        <v>155</v>
      </c>
      <c r="H599" s="60" t="s">
        <v>464</v>
      </c>
      <c r="I599" s="65">
        <v>51875</v>
      </c>
      <c r="J599" s="60">
        <v>1387</v>
      </c>
      <c r="K599" s="60">
        <v>6754807.1328125</v>
      </c>
      <c r="L599" s="60">
        <v>10659.352244188251</v>
      </c>
    </row>
    <row r="600" spans="1:12">
      <c r="A600" s="60">
        <v>44293</v>
      </c>
      <c r="B600" s="60" t="s">
        <v>1867</v>
      </c>
      <c r="C600" s="60">
        <v>3282380</v>
      </c>
      <c r="D600" s="60">
        <v>0</v>
      </c>
      <c r="E600" s="65" t="s">
        <v>494</v>
      </c>
      <c r="F600" s="65" t="str">
        <f t="shared" si="9"/>
        <v>Census Tract 3205 Marion County</v>
      </c>
      <c r="G600" s="60" t="s">
        <v>155</v>
      </c>
      <c r="H600" s="60" t="s">
        <v>464</v>
      </c>
      <c r="I600" s="65">
        <v>59688</v>
      </c>
      <c r="J600" s="60">
        <v>1451</v>
      </c>
      <c r="K600" s="60">
        <v>5579956.234375</v>
      </c>
      <c r="L600" s="60">
        <v>9517.4089742236574</v>
      </c>
    </row>
    <row r="601" spans="1:12">
      <c r="A601" s="60">
        <v>44294</v>
      </c>
      <c r="B601" s="60" t="s">
        <v>1868</v>
      </c>
      <c r="C601" s="60">
        <v>2826215</v>
      </c>
      <c r="D601" s="60">
        <v>113559</v>
      </c>
      <c r="E601" s="65" t="s">
        <v>495</v>
      </c>
      <c r="F601" s="65" t="str">
        <f t="shared" si="9"/>
        <v>Census Tract 3206 Marion County</v>
      </c>
      <c r="G601" s="60" t="s">
        <v>155</v>
      </c>
      <c r="H601" s="60" t="s">
        <v>464</v>
      </c>
      <c r="I601" s="65">
        <v>57011</v>
      </c>
      <c r="J601" s="60">
        <v>1197</v>
      </c>
      <c r="K601" s="60">
        <v>4998361.82421875</v>
      </c>
      <c r="L601" s="60">
        <v>10477.79317849799</v>
      </c>
    </row>
    <row r="602" spans="1:12">
      <c r="A602" s="60">
        <v>44295</v>
      </c>
      <c r="B602" s="60" t="s">
        <v>1869</v>
      </c>
      <c r="C602" s="60">
        <v>1551715</v>
      </c>
      <c r="D602" s="60">
        <v>89541</v>
      </c>
      <c r="E602" s="65" t="s">
        <v>496</v>
      </c>
      <c r="F602" s="65" t="str">
        <f t="shared" si="9"/>
        <v>Census Tract 3207 Marion County</v>
      </c>
      <c r="G602" s="60" t="s">
        <v>155</v>
      </c>
      <c r="H602" s="60" t="s">
        <v>464</v>
      </c>
      <c r="I602" s="65">
        <v>83906</v>
      </c>
      <c r="J602" s="60">
        <v>1132</v>
      </c>
      <c r="K602" s="60">
        <v>2790098.4140625</v>
      </c>
      <c r="L602" s="60">
        <v>8603.6857790147806</v>
      </c>
    </row>
    <row r="603" spans="1:12">
      <c r="A603" s="60">
        <v>44296</v>
      </c>
      <c r="B603" s="60" t="s">
        <v>1870</v>
      </c>
      <c r="C603" s="60">
        <v>6304676</v>
      </c>
      <c r="D603" s="60">
        <v>0</v>
      </c>
      <c r="E603" s="65" t="s">
        <v>497</v>
      </c>
      <c r="F603" s="65" t="str">
        <f t="shared" si="9"/>
        <v>Census Tract 3208 Marion County</v>
      </c>
      <c r="G603" s="60" t="s">
        <v>155</v>
      </c>
      <c r="H603" s="60" t="s">
        <v>464</v>
      </c>
      <c r="I603" s="65">
        <v>163836</v>
      </c>
      <c r="J603" s="60">
        <v>1173</v>
      </c>
      <c r="K603" s="60">
        <v>10723614.8828125</v>
      </c>
      <c r="L603" s="60">
        <v>16155.927038068698</v>
      </c>
    </row>
    <row r="604" spans="1:12">
      <c r="A604" s="60">
        <v>44297</v>
      </c>
      <c r="B604" s="60" t="s">
        <v>1871</v>
      </c>
      <c r="C604" s="60">
        <v>5216057</v>
      </c>
      <c r="D604" s="60">
        <v>10341</v>
      </c>
      <c r="E604" s="65" t="s">
        <v>498</v>
      </c>
      <c r="F604" s="65" t="str">
        <f t="shared" si="9"/>
        <v>Census Tract 3209.01 Marion County</v>
      </c>
      <c r="G604" s="60" t="s">
        <v>155</v>
      </c>
      <c r="H604" s="60" t="s">
        <v>464</v>
      </c>
      <c r="I604" s="65">
        <v>66625</v>
      </c>
      <c r="J604" s="60">
        <v>2567</v>
      </c>
      <c r="K604" s="60">
        <v>8886808.4609375</v>
      </c>
      <c r="L604" s="60">
        <v>12607.270220377246</v>
      </c>
    </row>
    <row r="605" spans="1:12">
      <c r="A605" s="60">
        <v>44298</v>
      </c>
      <c r="B605" s="60" t="s">
        <v>1872</v>
      </c>
      <c r="C605" s="60">
        <v>2113002</v>
      </c>
      <c r="D605" s="60">
        <v>0</v>
      </c>
      <c r="E605" s="65" t="s">
        <v>499</v>
      </c>
      <c r="F605" s="65" t="str">
        <f t="shared" si="9"/>
        <v>Census Tract 3209.02 Marion County</v>
      </c>
      <c r="G605" s="60" t="s">
        <v>155</v>
      </c>
      <c r="H605" s="60" t="s">
        <v>464</v>
      </c>
      <c r="I605" s="65">
        <v>35273</v>
      </c>
      <c r="J605" s="60">
        <v>1680</v>
      </c>
      <c r="K605" s="60">
        <v>3593665.48828125</v>
      </c>
      <c r="L605" s="60">
        <v>7527.2394762403928</v>
      </c>
    </row>
    <row r="606" spans="1:12">
      <c r="A606" s="60">
        <v>44299</v>
      </c>
      <c r="B606" s="60" t="s">
        <v>1873</v>
      </c>
      <c r="C606" s="60">
        <v>2241868</v>
      </c>
      <c r="D606" s="60">
        <v>0</v>
      </c>
      <c r="E606" s="65" t="s">
        <v>500</v>
      </c>
      <c r="F606" s="65" t="str">
        <f t="shared" si="9"/>
        <v>Census Tract 3209.03 Marion County</v>
      </c>
      <c r="G606" s="60" t="s">
        <v>155</v>
      </c>
      <c r="H606" s="60" t="s">
        <v>464</v>
      </c>
      <c r="I606" s="65">
        <v>34743</v>
      </c>
      <c r="J606" s="60">
        <v>1645</v>
      </c>
      <c r="K606" s="60">
        <v>3811288.87109375</v>
      </c>
      <c r="L606" s="60">
        <v>7996.8911462030983</v>
      </c>
    </row>
    <row r="607" spans="1:12">
      <c r="A607" s="60">
        <v>44300</v>
      </c>
      <c r="B607" s="60" t="s">
        <v>1874</v>
      </c>
      <c r="C607" s="60">
        <v>3863698</v>
      </c>
      <c r="D607" s="60">
        <v>0</v>
      </c>
      <c r="E607" s="65" t="s">
        <v>501</v>
      </c>
      <c r="F607" s="65" t="str">
        <f t="shared" si="9"/>
        <v>Census Tract 3210.01 Marion County</v>
      </c>
      <c r="G607" s="60" t="s">
        <v>155</v>
      </c>
      <c r="H607" s="60" t="s">
        <v>464</v>
      </c>
      <c r="I607" s="65">
        <v>59310</v>
      </c>
      <c r="J607" s="60">
        <v>1062</v>
      </c>
      <c r="K607" s="60">
        <v>6565433.85546875</v>
      </c>
      <c r="L607" s="60">
        <v>10815.710648424878</v>
      </c>
    </row>
    <row r="608" spans="1:12">
      <c r="A608" s="60">
        <v>44301</v>
      </c>
      <c r="B608" s="60" t="s">
        <v>1875</v>
      </c>
      <c r="C608" s="60">
        <v>7420313</v>
      </c>
      <c r="D608" s="60">
        <v>178920</v>
      </c>
      <c r="E608" s="65" t="s">
        <v>502</v>
      </c>
      <c r="F608" s="65" t="str">
        <f t="shared" si="9"/>
        <v>Census Tract 3210.02 Marion County</v>
      </c>
      <c r="G608" s="60" t="s">
        <v>155</v>
      </c>
      <c r="H608" s="60" t="s">
        <v>464</v>
      </c>
      <c r="I608" s="65">
        <v>74245</v>
      </c>
      <c r="J608" s="60">
        <v>1764</v>
      </c>
      <c r="K608" s="60">
        <v>12904002.51953125</v>
      </c>
      <c r="L608" s="60">
        <v>15750.547098211124</v>
      </c>
    </row>
    <row r="609" spans="1:12">
      <c r="A609" s="60">
        <v>44302</v>
      </c>
      <c r="B609" s="60" t="s">
        <v>1876</v>
      </c>
      <c r="C609" s="60">
        <v>9206826</v>
      </c>
      <c r="D609" s="60">
        <v>145514</v>
      </c>
      <c r="E609" s="65" t="s">
        <v>503</v>
      </c>
      <c r="F609" s="65" t="str">
        <f t="shared" si="9"/>
        <v>Census Tract 3211 Marion County</v>
      </c>
      <c r="G609" s="60" t="s">
        <v>155</v>
      </c>
      <c r="H609" s="60" t="s">
        <v>464</v>
      </c>
      <c r="I609" s="65">
        <v>65357</v>
      </c>
      <c r="J609" s="60">
        <v>1504</v>
      </c>
      <c r="K609" s="60">
        <v>15889348.890625</v>
      </c>
      <c r="L609" s="60">
        <v>19314.716708075095</v>
      </c>
    </row>
    <row r="610" spans="1:12">
      <c r="A610" s="60">
        <v>44303</v>
      </c>
      <c r="B610" s="60" t="s">
        <v>1877</v>
      </c>
      <c r="C610" s="60">
        <v>2989222</v>
      </c>
      <c r="D610" s="60">
        <v>0</v>
      </c>
      <c r="E610" s="65" t="s">
        <v>504</v>
      </c>
      <c r="F610" s="65" t="str">
        <f t="shared" si="9"/>
        <v>Census Tract 3212 Marion County</v>
      </c>
      <c r="G610" s="60" t="s">
        <v>155</v>
      </c>
      <c r="H610" s="60" t="s">
        <v>464</v>
      </c>
      <c r="I610" s="65">
        <v>147039</v>
      </c>
      <c r="J610" s="60">
        <v>2071</v>
      </c>
      <c r="K610" s="60">
        <v>5079561.09375</v>
      </c>
      <c r="L610" s="60">
        <v>9481.091027088929</v>
      </c>
    </row>
    <row r="611" spans="1:12">
      <c r="A611" s="60">
        <v>44304</v>
      </c>
      <c r="B611" s="60" t="s">
        <v>1878</v>
      </c>
      <c r="C611" s="60">
        <v>1159077</v>
      </c>
      <c r="D611" s="60">
        <v>0</v>
      </c>
      <c r="E611" s="65" t="s">
        <v>505</v>
      </c>
      <c r="F611" s="65" t="str">
        <f t="shared" si="9"/>
        <v>Census Tract 3213 Marion County</v>
      </c>
      <c r="G611" s="60" t="s">
        <v>155</v>
      </c>
      <c r="H611" s="60" t="s">
        <v>464</v>
      </c>
      <c r="I611" s="65">
        <v>80795</v>
      </c>
      <c r="J611" s="60">
        <v>1410</v>
      </c>
      <c r="K611" s="60">
        <v>1969803.21875</v>
      </c>
      <c r="L611" s="60">
        <v>6201.2609380195227</v>
      </c>
    </row>
    <row r="612" spans="1:12">
      <c r="A612" s="60">
        <v>44305</v>
      </c>
      <c r="B612" s="60" t="s">
        <v>1879</v>
      </c>
      <c r="C612" s="60">
        <v>4902120</v>
      </c>
      <c r="D612" s="60">
        <v>31720</v>
      </c>
      <c r="E612" s="65" t="s">
        <v>506</v>
      </c>
      <c r="F612" s="65" t="str">
        <f t="shared" si="9"/>
        <v>Census Tract 3214 Marion County</v>
      </c>
      <c r="G612" s="60" t="s">
        <v>155</v>
      </c>
      <c r="H612" s="60" t="s">
        <v>464</v>
      </c>
      <c r="I612" s="65">
        <v>63408</v>
      </c>
      <c r="J612" s="60">
        <v>2471</v>
      </c>
      <c r="K612" s="60">
        <v>8383965.62109375</v>
      </c>
      <c r="L612" s="60">
        <v>12424.096045309372</v>
      </c>
    </row>
    <row r="613" spans="1:12">
      <c r="A613" s="60">
        <v>44306</v>
      </c>
      <c r="B613" s="60" t="s">
        <v>1880</v>
      </c>
      <c r="C613" s="60">
        <v>4540175</v>
      </c>
      <c r="D613" s="60">
        <v>405670</v>
      </c>
      <c r="E613" s="65" t="s">
        <v>507</v>
      </c>
      <c r="F613" s="65" t="str">
        <f t="shared" si="9"/>
        <v>Census Tract 3216 Marion County</v>
      </c>
      <c r="G613" s="60" t="s">
        <v>155</v>
      </c>
      <c r="H613" s="60" t="s">
        <v>464</v>
      </c>
      <c r="I613" s="65">
        <v>45081</v>
      </c>
      <c r="J613" s="60">
        <v>2342</v>
      </c>
      <c r="K613" s="60">
        <v>8400840.77734375</v>
      </c>
      <c r="L613" s="60">
        <v>12030.965589964348</v>
      </c>
    </row>
    <row r="614" spans="1:12">
      <c r="A614" s="60">
        <v>44307</v>
      </c>
      <c r="B614" s="60" t="s">
        <v>1881</v>
      </c>
      <c r="C614" s="60">
        <v>2900456</v>
      </c>
      <c r="D614" s="60">
        <v>58903</v>
      </c>
      <c r="E614" s="65" t="s">
        <v>508</v>
      </c>
      <c r="F614" s="65" t="str">
        <f t="shared" si="9"/>
        <v>Census Tract 3217 Marion County</v>
      </c>
      <c r="G614" s="60" t="s">
        <v>155</v>
      </c>
      <c r="H614" s="60" t="s">
        <v>464</v>
      </c>
      <c r="I614" s="65">
        <v>63765</v>
      </c>
      <c r="J614" s="60">
        <v>2128</v>
      </c>
      <c r="K614" s="60">
        <v>5027720.171875</v>
      </c>
      <c r="L614" s="60">
        <v>10039.471476564257</v>
      </c>
    </row>
    <row r="615" spans="1:12">
      <c r="A615" s="60">
        <v>44308</v>
      </c>
      <c r="B615" s="60" t="s">
        <v>1882</v>
      </c>
      <c r="C615" s="60">
        <v>1755036</v>
      </c>
      <c r="D615" s="60">
        <v>0</v>
      </c>
      <c r="E615" s="65" t="s">
        <v>509</v>
      </c>
      <c r="F615" s="65" t="str">
        <f t="shared" si="9"/>
        <v>Census Tract 3218 Marion County</v>
      </c>
      <c r="G615" s="60" t="s">
        <v>155</v>
      </c>
      <c r="H615" s="60" t="s">
        <v>464</v>
      </c>
      <c r="I615" s="65">
        <v>105987</v>
      </c>
      <c r="J615" s="60">
        <v>1604</v>
      </c>
      <c r="K615" s="60">
        <v>2981303.5078125</v>
      </c>
      <c r="L615" s="60">
        <v>8214.0156961225348</v>
      </c>
    </row>
    <row r="616" spans="1:12">
      <c r="A616" s="60">
        <v>44309</v>
      </c>
      <c r="B616" s="60" t="s">
        <v>1883</v>
      </c>
      <c r="C616" s="60">
        <v>2385122</v>
      </c>
      <c r="D616" s="60">
        <v>0</v>
      </c>
      <c r="E616" s="65" t="s">
        <v>510</v>
      </c>
      <c r="F616" s="65" t="str">
        <f t="shared" si="9"/>
        <v>Census Tract 3219 Marion County</v>
      </c>
      <c r="G616" s="60" t="s">
        <v>155</v>
      </c>
      <c r="H616" s="60" t="s">
        <v>464</v>
      </c>
      <c r="I616" s="65">
        <v>85250</v>
      </c>
      <c r="J616" s="60">
        <v>1260</v>
      </c>
      <c r="K616" s="60">
        <v>4050401.3671875</v>
      </c>
      <c r="L616" s="60">
        <v>8330.5643197327845</v>
      </c>
    </row>
    <row r="617" spans="1:12">
      <c r="A617" s="60">
        <v>44310</v>
      </c>
      <c r="B617" s="60" t="s">
        <v>1884</v>
      </c>
      <c r="C617" s="60">
        <v>2346629</v>
      </c>
      <c r="D617" s="60">
        <v>0</v>
      </c>
      <c r="E617" s="65" t="s">
        <v>511</v>
      </c>
      <c r="F617" s="65" t="str">
        <f t="shared" si="9"/>
        <v>Census Tract 3220 Marion County</v>
      </c>
      <c r="G617" s="60" t="s">
        <v>155</v>
      </c>
      <c r="H617" s="60" t="s">
        <v>464</v>
      </c>
      <c r="I617" s="65">
        <v>46184</v>
      </c>
      <c r="J617" s="60">
        <v>1312</v>
      </c>
      <c r="K617" s="60">
        <v>3983845.27734375</v>
      </c>
      <c r="L617" s="60">
        <v>8622.8530916487252</v>
      </c>
    </row>
    <row r="618" spans="1:12">
      <c r="A618" s="60">
        <v>44311</v>
      </c>
      <c r="B618" s="60" t="s">
        <v>1885</v>
      </c>
      <c r="C618" s="60">
        <v>1045758</v>
      </c>
      <c r="D618" s="60">
        <v>0</v>
      </c>
      <c r="E618" s="65" t="s">
        <v>512</v>
      </c>
      <c r="F618" s="65" t="str">
        <f t="shared" si="9"/>
        <v>Census Tract 3221 Marion County</v>
      </c>
      <c r="G618" s="60" t="s">
        <v>155</v>
      </c>
      <c r="H618" s="60" t="s">
        <v>464</v>
      </c>
      <c r="I618" s="65">
        <v>66623</v>
      </c>
      <c r="J618" s="60">
        <v>959</v>
      </c>
      <c r="K618" s="60">
        <v>1775345.02734375</v>
      </c>
      <c r="L618" s="60">
        <v>5707.7357301049742</v>
      </c>
    </row>
    <row r="619" spans="1:12">
      <c r="A619" s="60">
        <v>44312</v>
      </c>
      <c r="B619" s="60" t="s">
        <v>1886</v>
      </c>
      <c r="C619" s="60">
        <v>918840</v>
      </c>
      <c r="D619" s="60">
        <v>0</v>
      </c>
      <c r="E619" s="65" t="s">
        <v>513</v>
      </c>
      <c r="F619" s="65" t="str">
        <f t="shared" si="9"/>
        <v>Census Tract 3222 Marion County</v>
      </c>
      <c r="G619" s="60" t="s">
        <v>155</v>
      </c>
      <c r="H619" s="60" t="s">
        <v>464</v>
      </c>
      <c r="I619" s="65">
        <v>85662</v>
      </c>
      <c r="J619" s="60">
        <v>817</v>
      </c>
      <c r="K619" s="60">
        <v>1560204.6328125</v>
      </c>
      <c r="L619" s="60">
        <v>5284.4161500639693</v>
      </c>
    </row>
    <row r="620" spans="1:12">
      <c r="A620" s="60">
        <v>44313</v>
      </c>
      <c r="B620" s="60" t="s">
        <v>1887</v>
      </c>
      <c r="C620" s="60">
        <v>988629</v>
      </c>
      <c r="D620" s="60">
        <v>0</v>
      </c>
      <c r="E620" s="65" t="s">
        <v>514</v>
      </c>
      <c r="F620" s="65" t="str">
        <f t="shared" si="9"/>
        <v>Census Tract 3223 Marion County</v>
      </c>
      <c r="G620" s="60" t="s">
        <v>155</v>
      </c>
      <c r="H620" s="60" t="s">
        <v>464</v>
      </c>
      <c r="I620" s="65">
        <v>95208</v>
      </c>
      <c r="J620" s="60">
        <v>1026</v>
      </c>
      <c r="K620" s="60">
        <v>1679056.2265625</v>
      </c>
      <c r="L620" s="60">
        <v>5288.009072599657</v>
      </c>
    </row>
    <row r="621" spans="1:12">
      <c r="A621" s="60">
        <v>44314</v>
      </c>
      <c r="B621" s="60" t="s">
        <v>1888</v>
      </c>
      <c r="C621" s="60">
        <v>1330962</v>
      </c>
      <c r="D621" s="60">
        <v>0</v>
      </c>
      <c r="E621" s="65" t="s">
        <v>515</v>
      </c>
      <c r="F621" s="65" t="str">
        <f t="shared" si="9"/>
        <v>Census Tract 3224 Marion County</v>
      </c>
      <c r="G621" s="60" t="s">
        <v>155</v>
      </c>
      <c r="H621" s="60" t="s">
        <v>464</v>
      </c>
      <c r="I621" s="65">
        <v>51695</v>
      </c>
      <c r="J621" s="60">
        <v>1418</v>
      </c>
      <c r="K621" s="60">
        <v>2260505.86328125</v>
      </c>
      <c r="L621" s="60">
        <v>6529.2468280063613</v>
      </c>
    </row>
    <row r="622" spans="1:12">
      <c r="A622" s="60">
        <v>44315</v>
      </c>
      <c r="B622" s="60" t="s">
        <v>1889</v>
      </c>
      <c r="C622" s="60">
        <v>2152132</v>
      </c>
      <c r="D622" s="60">
        <v>0</v>
      </c>
      <c r="E622" s="65" t="s">
        <v>516</v>
      </c>
      <c r="F622" s="65" t="str">
        <f t="shared" si="9"/>
        <v>Census Tract 3225 Marion County</v>
      </c>
      <c r="G622" s="60" t="s">
        <v>155</v>
      </c>
      <c r="H622" s="60" t="s">
        <v>464</v>
      </c>
      <c r="I622" s="65">
        <v>25987</v>
      </c>
      <c r="J622" s="60">
        <v>796</v>
      </c>
      <c r="K622" s="60">
        <v>3654090.53515625</v>
      </c>
      <c r="L622" s="60">
        <v>7735.7159183911663</v>
      </c>
    </row>
    <row r="623" spans="1:12">
      <c r="A623" s="60">
        <v>44316</v>
      </c>
      <c r="B623" s="60" t="s">
        <v>1890</v>
      </c>
      <c r="C623" s="60">
        <v>3114105</v>
      </c>
      <c r="D623" s="60">
        <v>16668</v>
      </c>
      <c r="E623" s="65" t="s">
        <v>517</v>
      </c>
      <c r="F623" s="65" t="str">
        <f t="shared" si="9"/>
        <v>Census Tract 3226 Marion County</v>
      </c>
      <c r="G623" s="60" t="s">
        <v>155</v>
      </c>
      <c r="H623" s="60" t="s">
        <v>464</v>
      </c>
      <c r="I623" s="65">
        <v>25766</v>
      </c>
      <c r="J623" s="60">
        <v>1909</v>
      </c>
      <c r="K623" s="60">
        <v>5315507.4765625</v>
      </c>
      <c r="L623" s="60">
        <v>9988.8216803349787</v>
      </c>
    </row>
    <row r="624" spans="1:12">
      <c r="A624" s="60">
        <v>44317</v>
      </c>
      <c r="B624" s="60" t="s">
        <v>1891</v>
      </c>
      <c r="C624" s="60">
        <v>2678434</v>
      </c>
      <c r="D624" s="60">
        <v>0</v>
      </c>
      <c r="E624" s="65" t="s">
        <v>518</v>
      </c>
      <c r="F624" s="65" t="str">
        <f t="shared" si="9"/>
        <v>Census Tract 3227 Marion County</v>
      </c>
      <c r="G624" s="60" t="s">
        <v>155</v>
      </c>
      <c r="H624" s="60" t="s">
        <v>464</v>
      </c>
      <c r="I624" s="65">
        <v>53750</v>
      </c>
      <c r="J624" s="60">
        <v>832</v>
      </c>
      <c r="K624" s="60">
        <v>4547594.5390625</v>
      </c>
      <c r="L624" s="60">
        <v>8559.0032194004416</v>
      </c>
    </row>
    <row r="625" spans="1:12">
      <c r="A625" s="60">
        <v>57730</v>
      </c>
      <c r="B625" s="60" t="s">
        <v>1892</v>
      </c>
      <c r="C625" s="60">
        <v>1124984</v>
      </c>
      <c r="D625" s="60">
        <v>0</v>
      </c>
      <c r="E625" s="65" t="s">
        <v>519</v>
      </c>
      <c r="F625" s="65" t="str">
        <f t="shared" si="9"/>
        <v>Census Tract 33 St. Joseph County</v>
      </c>
      <c r="G625" s="60" t="s">
        <v>155</v>
      </c>
      <c r="H625" s="60" t="s">
        <v>160</v>
      </c>
      <c r="I625" s="65">
        <v>51142</v>
      </c>
      <c r="J625" s="60">
        <v>1083</v>
      </c>
      <c r="K625" s="60">
        <v>2016305.91796875</v>
      </c>
      <c r="L625" s="60">
        <v>6350.8352706479627</v>
      </c>
    </row>
    <row r="626" spans="1:12">
      <c r="A626" s="60">
        <v>39175</v>
      </c>
      <c r="B626" s="60" t="s">
        <v>1893</v>
      </c>
      <c r="C626" s="60">
        <v>3827127</v>
      </c>
      <c r="D626" s="60">
        <v>74367</v>
      </c>
      <c r="E626" s="65" t="s">
        <v>519</v>
      </c>
      <c r="F626" s="65" t="str">
        <f t="shared" si="9"/>
        <v>Census Tract 33 Vanderburgh County</v>
      </c>
      <c r="G626" s="60" t="s">
        <v>155</v>
      </c>
      <c r="H626" s="60" t="s">
        <v>162</v>
      </c>
      <c r="I626" s="65">
        <v>31830</v>
      </c>
      <c r="J626" s="60">
        <v>1847</v>
      </c>
      <c r="K626" s="60">
        <v>6216330.8203125</v>
      </c>
      <c r="L626" s="60">
        <v>11564.270269271792</v>
      </c>
    </row>
    <row r="627" spans="1:12">
      <c r="A627" s="60">
        <v>57407</v>
      </c>
      <c r="B627" s="60" t="s">
        <v>1894</v>
      </c>
      <c r="C627" s="60">
        <v>1853251</v>
      </c>
      <c r="D627" s="60">
        <v>0</v>
      </c>
      <c r="E627" s="65" t="s">
        <v>520</v>
      </c>
      <c r="F627" s="65" t="str">
        <f t="shared" si="9"/>
        <v>Census Tract 33.01 Allen County</v>
      </c>
      <c r="G627" s="60" t="s">
        <v>155</v>
      </c>
      <c r="H627" s="60" t="s">
        <v>156</v>
      </c>
      <c r="I627" s="65">
        <v>52238</v>
      </c>
      <c r="J627" s="60">
        <v>1177</v>
      </c>
      <c r="K627" s="60">
        <v>3270352.390625</v>
      </c>
      <c r="L627" s="60">
        <v>9439.1481658778794</v>
      </c>
    </row>
    <row r="628" spans="1:12">
      <c r="A628" s="60">
        <v>73278</v>
      </c>
      <c r="B628" s="60" t="s">
        <v>1895</v>
      </c>
      <c r="C628" s="60">
        <v>4721413</v>
      </c>
      <c r="D628" s="60">
        <v>0</v>
      </c>
      <c r="E628" s="65" t="s">
        <v>521</v>
      </c>
      <c r="F628" s="65" t="str">
        <f t="shared" si="9"/>
        <v>Census Tract 33.04 Allen County</v>
      </c>
      <c r="G628" s="60" t="s">
        <v>155</v>
      </c>
      <c r="H628" s="60" t="s">
        <v>156</v>
      </c>
      <c r="I628" s="65">
        <v>39678</v>
      </c>
      <c r="J628" s="60">
        <v>1741</v>
      </c>
      <c r="K628" s="60">
        <v>8327233.9375</v>
      </c>
      <c r="L628" s="60">
        <v>13063.668402148078</v>
      </c>
    </row>
    <row r="629" spans="1:12">
      <c r="A629" s="60">
        <v>44318</v>
      </c>
      <c r="B629" s="60" t="s">
        <v>1896</v>
      </c>
      <c r="C629" s="60">
        <v>5215435</v>
      </c>
      <c r="D629" s="60">
        <v>0</v>
      </c>
      <c r="E629" s="65" t="s">
        <v>522</v>
      </c>
      <c r="F629" s="65" t="str">
        <f t="shared" si="9"/>
        <v>Census Tract 3301.03 Marion County</v>
      </c>
      <c r="G629" s="60" t="s">
        <v>155</v>
      </c>
      <c r="H629" s="60" t="s">
        <v>464</v>
      </c>
      <c r="I629" s="65">
        <v>52092</v>
      </c>
      <c r="J629" s="60">
        <v>2543</v>
      </c>
      <c r="K629" s="60">
        <v>8877393.515625</v>
      </c>
      <c r="L629" s="60">
        <v>13481.447017206805</v>
      </c>
    </row>
    <row r="630" spans="1:12">
      <c r="A630" s="60">
        <v>44319</v>
      </c>
      <c r="B630" s="60" t="s">
        <v>1897</v>
      </c>
      <c r="C630" s="60">
        <v>7016360</v>
      </c>
      <c r="D630" s="60">
        <v>0</v>
      </c>
      <c r="E630" s="65" t="s">
        <v>523</v>
      </c>
      <c r="F630" s="65" t="str">
        <f t="shared" si="9"/>
        <v>Census Tract 3301.05 Marion County</v>
      </c>
      <c r="G630" s="60" t="s">
        <v>155</v>
      </c>
      <c r="H630" s="60" t="s">
        <v>464</v>
      </c>
      <c r="I630" s="65">
        <v>53168</v>
      </c>
      <c r="J630" s="60">
        <v>2595</v>
      </c>
      <c r="K630" s="60">
        <v>11934893.84765625</v>
      </c>
      <c r="L630" s="60">
        <v>18240.513413176326</v>
      </c>
    </row>
    <row r="631" spans="1:12">
      <c r="A631" s="60">
        <v>44320</v>
      </c>
      <c r="B631" s="60" t="s">
        <v>1898</v>
      </c>
      <c r="C631" s="60">
        <v>3112331</v>
      </c>
      <c r="D631" s="60">
        <v>0</v>
      </c>
      <c r="E631" s="65" t="s">
        <v>524</v>
      </c>
      <c r="F631" s="65" t="str">
        <f t="shared" si="9"/>
        <v>Census Tract 3301.06 Marion County</v>
      </c>
      <c r="G631" s="60" t="s">
        <v>155</v>
      </c>
      <c r="H631" s="60" t="s">
        <v>464</v>
      </c>
      <c r="I631" s="65">
        <v>34487</v>
      </c>
      <c r="J631" s="60">
        <v>2497</v>
      </c>
      <c r="K631" s="60">
        <v>5294562.05859375</v>
      </c>
      <c r="L631" s="60">
        <v>9626.8581674146371</v>
      </c>
    </row>
    <row r="632" spans="1:12">
      <c r="A632" s="60">
        <v>44321</v>
      </c>
      <c r="B632" s="60" t="s">
        <v>1899</v>
      </c>
      <c r="C632" s="60">
        <v>8522974</v>
      </c>
      <c r="D632" s="60">
        <v>12850</v>
      </c>
      <c r="E632" s="65" t="s">
        <v>525</v>
      </c>
      <c r="F632" s="65" t="str">
        <f t="shared" si="9"/>
        <v>Census Tract 3301.07 Marion County</v>
      </c>
      <c r="G632" s="60" t="s">
        <v>155</v>
      </c>
      <c r="H632" s="60" t="s">
        <v>464</v>
      </c>
      <c r="I632" s="65">
        <v>94677</v>
      </c>
      <c r="J632" s="60">
        <v>2506</v>
      </c>
      <c r="K632" s="60">
        <v>14517177.71484375</v>
      </c>
      <c r="L632" s="60">
        <v>16387.995996215923</v>
      </c>
    </row>
    <row r="633" spans="1:12">
      <c r="A633" s="60">
        <v>44322</v>
      </c>
      <c r="B633" s="60" t="s">
        <v>1900</v>
      </c>
      <c r="C633" s="60">
        <v>6396596</v>
      </c>
      <c r="D633" s="60">
        <v>0</v>
      </c>
      <c r="E633" s="65" t="s">
        <v>526</v>
      </c>
      <c r="F633" s="65" t="str">
        <f t="shared" si="9"/>
        <v>Census Tract 3301.08 Marion County</v>
      </c>
      <c r="G633" s="60" t="s">
        <v>155</v>
      </c>
      <c r="H633" s="60" t="s">
        <v>464</v>
      </c>
      <c r="I633" s="65">
        <v>117917</v>
      </c>
      <c r="J633" s="60">
        <v>1494</v>
      </c>
      <c r="K633" s="60">
        <v>10886349.26953125</v>
      </c>
      <c r="L633" s="60">
        <v>16562.217498301015</v>
      </c>
    </row>
    <row r="634" spans="1:12">
      <c r="A634" s="60">
        <v>44323</v>
      </c>
      <c r="B634" s="60" t="s">
        <v>1901</v>
      </c>
      <c r="C634" s="60">
        <v>5286004</v>
      </c>
      <c r="D634" s="60">
        <v>0</v>
      </c>
      <c r="E634" s="65" t="s">
        <v>527</v>
      </c>
      <c r="F634" s="65" t="str">
        <f t="shared" si="9"/>
        <v>Census Tract 3301.09 Marion County</v>
      </c>
      <c r="G634" s="60" t="s">
        <v>155</v>
      </c>
      <c r="H634" s="60" t="s">
        <v>464</v>
      </c>
      <c r="I634" s="65">
        <v>89750</v>
      </c>
      <c r="J634" s="60">
        <v>2164</v>
      </c>
      <c r="K634" s="60">
        <v>8996516.70703125</v>
      </c>
      <c r="L634" s="60">
        <v>11857.548367546433</v>
      </c>
    </row>
    <row r="635" spans="1:12">
      <c r="A635" s="60">
        <v>44324</v>
      </c>
      <c r="B635" s="60" t="s">
        <v>1902</v>
      </c>
      <c r="C635" s="60">
        <v>10510446</v>
      </c>
      <c r="D635" s="60">
        <v>1721</v>
      </c>
      <c r="E635" s="65" t="s">
        <v>528</v>
      </c>
      <c r="F635" s="65" t="str">
        <f t="shared" si="9"/>
        <v>Census Tract 3302.02 Marion County</v>
      </c>
      <c r="G635" s="60" t="s">
        <v>155</v>
      </c>
      <c r="H635" s="60" t="s">
        <v>464</v>
      </c>
      <c r="I635" s="65">
        <v>40301</v>
      </c>
      <c r="J635" s="60">
        <v>4200</v>
      </c>
      <c r="K635" s="60">
        <v>17852401.01953125</v>
      </c>
      <c r="L635" s="60">
        <v>16731.454012050293</v>
      </c>
    </row>
    <row r="636" spans="1:12">
      <c r="A636" s="60">
        <v>44325</v>
      </c>
      <c r="B636" s="60" t="s">
        <v>1903</v>
      </c>
      <c r="C636" s="60">
        <v>5309771</v>
      </c>
      <c r="D636" s="60">
        <v>3529732</v>
      </c>
      <c r="E636" s="65" t="s">
        <v>529</v>
      </c>
      <c r="F636" s="65" t="str">
        <f t="shared" si="9"/>
        <v>Census Tract 3302.03 Marion County</v>
      </c>
      <c r="G636" s="60" t="s">
        <v>155</v>
      </c>
      <c r="H636" s="60" t="s">
        <v>464</v>
      </c>
      <c r="I636" s="65">
        <v>171534</v>
      </c>
      <c r="J636" s="60">
        <v>2093</v>
      </c>
      <c r="K636" s="60">
        <v>15043577.28125</v>
      </c>
      <c r="L636" s="60">
        <v>20705.224995658464</v>
      </c>
    </row>
    <row r="637" spans="1:12">
      <c r="A637" s="60">
        <v>44326</v>
      </c>
      <c r="B637" s="60" t="s">
        <v>1904</v>
      </c>
      <c r="C637" s="60">
        <v>7976381</v>
      </c>
      <c r="D637" s="60">
        <v>238397</v>
      </c>
      <c r="E637" s="65" t="s">
        <v>530</v>
      </c>
      <c r="F637" s="65" t="str">
        <f t="shared" si="9"/>
        <v>Census Tract 3302.04 Marion County</v>
      </c>
      <c r="G637" s="60" t="s">
        <v>155</v>
      </c>
      <c r="H637" s="60" t="s">
        <v>464</v>
      </c>
      <c r="I637" s="65">
        <v>91630</v>
      </c>
      <c r="J637" s="60">
        <v>2102</v>
      </c>
      <c r="K637" s="60">
        <v>13964410.2890625</v>
      </c>
      <c r="L637" s="60">
        <v>21548.885390569354</v>
      </c>
    </row>
    <row r="638" spans="1:12">
      <c r="A638" s="60">
        <v>44327</v>
      </c>
      <c r="B638" s="60" t="s">
        <v>1905</v>
      </c>
      <c r="C638" s="60">
        <v>3914020</v>
      </c>
      <c r="D638" s="60">
        <v>0</v>
      </c>
      <c r="E638" s="65" t="s">
        <v>531</v>
      </c>
      <c r="F638" s="65" t="str">
        <f t="shared" si="9"/>
        <v>Census Tract 3302.06 Marion County</v>
      </c>
      <c r="G638" s="60" t="s">
        <v>155</v>
      </c>
      <c r="H638" s="60" t="s">
        <v>464</v>
      </c>
      <c r="I638" s="65">
        <v>89813</v>
      </c>
      <c r="J638" s="60">
        <v>1814</v>
      </c>
      <c r="K638" s="60">
        <v>6658769.89453125</v>
      </c>
      <c r="L638" s="60">
        <v>10497.034537980429</v>
      </c>
    </row>
    <row r="639" spans="1:12">
      <c r="A639" s="60">
        <v>44328</v>
      </c>
      <c r="B639" s="60" t="s">
        <v>1906</v>
      </c>
      <c r="C639" s="60">
        <v>2608932</v>
      </c>
      <c r="D639" s="60">
        <v>0</v>
      </c>
      <c r="E639" s="65" t="s">
        <v>532</v>
      </c>
      <c r="F639" s="65" t="str">
        <f t="shared" si="9"/>
        <v>Census Tract 3302.08 Marion County</v>
      </c>
      <c r="G639" s="60" t="s">
        <v>155</v>
      </c>
      <c r="H639" s="60" t="s">
        <v>464</v>
      </c>
      <c r="I639" s="65">
        <v>87075</v>
      </c>
      <c r="J639" s="60">
        <v>1256</v>
      </c>
      <c r="K639" s="60">
        <v>4437696.2890625</v>
      </c>
      <c r="L639" s="60">
        <v>9508.2884042315236</v>
      </c>
    </row>
    <row r="640" spans="1:12">
      <c r="A640" s="60">
        <v>44329</v>
      </c>
      <c r="B640" s="60" t="s">
        <v>1907</v>
      </c>
      <c r="C640" s="60">
        <v>9838822</v>
      </c>
      <c r="D640" s="60">
        <v>0</v>
      </c>
      <c r="E640" s="65" t="s">
        <v>533</v>
      </c>
      <c r="F640" s="65" t="str">
        <f t="shared" si="9"/>
        <v>Census Tract 3302.09 Marion County</v>
      </c>
      <c r="G640" s="60" t="s">
        <v>155</v>
      </c>
      <c r="H640" s="60" t="s">
        <v>464</v>
      </c>
      <c r="I640" s="65">
        <v>81402</v>
      </c>
      <c r="J640" s="60">
        <v>3458</v>
      </c>
      <c r="K640" s="60">
        <v>16725774.17578125</v>
      </c>
      <c r="L640" s="60">
        <v>18715.413845506238</v>
      </c>
    </row>
    <row r="641" spans="1:12">
      <c r="A641" s="60">
        <v>44330</v>
      </c>
      <c r="B641" s="60" t="s">
        <v>1908</v>
      </c>
      <c r="C641" s="60">
        <v>7182265</v>
      </c>
      <c r="D641" s="60">
        <v>361019</v>
      </c>
      <c r="E641" s="65" t="s">
        <v>534</v>
      </c>
      <c r="F641" s="65" t="str">
        <f t="shared" si="9"/>
        <v>Census Tract 3304.01 Marion County</v>
      </c>
      <c r="G641" s="60" t="s">
        <v>155</v>
      </c>
      <c r="H641" s="60" t="s">
        <v>464</v>
      </c>
      <c r="I641" s="65">
        <v>85792</v>
      </c>
      <c r="J641" s="60">
        <v>2255</v>
      </c>
      <c r="K641" s="60">
        <v>12821862.03125</v>
      </c>
      <c r="L641" s="60">
        <v>19006.458693866316</v>
      </c>
    </row>
    <row r="642" spans="1:12">
      <c r="A642" s="60">
        <v>44331</v>
      </c>
      <c r="B642" s="60" t="s">
        <v>1909</v>
      </c>
      <c r="C642" s="60">
        <v>5235207</v>
      </c>
      <c r="D642" s="60">
        <v>0</v>
      </c>
      <c r="E642" s="65" t="s">
        <v>535</v>
      </c>
      <c r="F642" s="65" t="str">
        <f t="shared" ref="F642:F705" si="10">E642&amp;" "&amp;H642</f>
        <v>Census Tract 3305 Marion County</v>
      </c>
      <c r="G642" s="60" t="s">
        <v>155</v>
      </c>
      <c r="H642" s="60" t="s">
        <v>464</v>
      </c>
      <c r="I642" s="65">
        <v>48161</v>
      </c>
      <c r="J642" s="60">
        <v>2727</v>
      </c>
      <c r="K642" s="60">
        <v>8892431.91015625</v>
      </c>
      <c r="L642" s="60">
        <v>12920.95422242588</v>
      </c>
    </row>
    <row r="643" spans="1:12">
      <c r="A643" s="60">
        <v>44332</v>
      </c>
      <c r="B643" s="60" t="s">
        <v>1910</v>
      </c>
      <c r="C643" s="60">
        <v>2669777</v>
      </c>
      <c r="D643" s="60">
        <v>0</v>
      </c>
      <c r="E643" s="65" t="s">
        <v>536</v>
      </c>
      <c r="F643" s="65" t="str">
        <f t="shared" si="10"/>
        <v>Census Tract 3306 Marion County</v>
      </c>
      <c r="G643" s="60" t="s">
        <v>155</v>
      </c>
      <c r="H643" s="60" t="s">
        <v>464</v>
      </c>
      <c r="I643" s="65">
        <v>49130</v>
      </c>
      <c r="J643" s="60">
        <v>2120</v>
      </c>
      <c r="K643" s="60">
        <v>4534843.2265625</v>
      </c>
      <c r="L643" s="60">
        <v>8927.6173509322016</v>
      </c>
    </row>
    <row r="644" spans="1:12">
      <c r="A644" s="60">
        <v>44333</v>
      </c>
      <c r="B644" s="60" t="s">
        <v>1911</v>
      </c>
      <c r="C644" s="60">
        <v>3415895</v>
      </c>
      <c r="D644" s="60">
        <v>0</v>
      </c>
      <c r="E644" s="65" t="s">
        <v>537</v>
      </c>
      <c r="F644" s="65" t="str">
        <f t="shared" si="10"/>
        <v>Census Tract 3307 Marion County</v>
      </c>
      <c r="G644" s="60" t="s">
        <v>155</v>
      </c>
      <c r="H644" s="60" t="s">
        <v>464</v>
      </c>
      <c r="I644" s="65">
        <v>37382</v>
      </c>
      <c r="J644" s="60">
        <v>2518</v>
      </c>
      <c r="K644" s="60">
        <v>5801933.78125</v>
      </c>
      <c r="L644" s="60">
        <v>12092.733829195739</v>
      </c>
    </row>
    <row r="645" spans="1:12">
      <c r="A645" s="60">
        <v>44334</v>
      </c>
      <c r="B645" s="60" t="s">
        <v>1912</v>
      </c>
      <c r="C645" s="60">
        <v>1317082</v>
      </c>
      <c r="D645" s="60">
        <v>0</v>
      </c>
      <c r="E645" s="65" t="s">
        <v>538</v>
      </c>
      <c r="F645" s="65" t="str">
        <f t="shared" si="10"/>
        <v>Census Tract 3308.03 Marion County</v>
      </c>
      <c r="G645" s="60" t="s">
        <v>155</v>
      </c>
      <c r="H645" s="60" t="s">
        <v>464</v>
      </c>
      <c r="I645" s="65">
        <v>29836</v>
      </c>
      <c r="J645" s="60">
        <v>1233</v>
      </c>
      <c r="K645" s="60">
        <v>2236020.33203125</v>
      </c>
      <c r="L645" s="60">
        <v>6332.8116543383394</v>
      </c>
    </row>
    <row r="646" spans="1:12">
      <c r="A646" s="60">
        <v>44335</v>
      </c>
      <c r="B646" s="60" t="s">
        <v>1913</v>
      </c>
      <c r="C646" s="60">
        <v>1315938</v>
      </c>
      <c r="D646" s="60">
        <v>0</v>
      </c>
      <c r="E646" s="65" t="s">
        <v>539</v>
      </c>
      <c r="F646" s="65" t="str">
        <f t="shared" si="10"/>
        <v>Census Tract 3308.04 Marion County</v>
      </c>
      <c r="G646" s="60" t="s">
        <v>155</v>
      </c>
      <c r="H646" s="60" t="s">
        <v>464</v>
      </c>
      <c r="I646" s="65">
        <v>25734</v>
      </c>
      <c r="J646" s="60">
        <v>1199</v>
      </c>
      <c r="K646" s="60">
        <v>2234552.06640625</v>
      </c>
      <c r="L646" s="60">
        <v>6330.7884156289729</v>
      </c>
    </row>
    <row r="647" spans="1:12">
      <c r="A647" s="60">
        <v>44336</v>
      </c>
      <c r="B647" s="60" t="s">
        <v>1914</v>
      </c>
      <c r="C647" s="60">
        <v>3415249</v>
      </c>
      <c r="D647" s="60">
        <v>0</v>
      </c>
      <c r="E647" s="65" t="s">
        <v>540</v>
      </c>
      <c r="F647" s="65" t="str">
        <f t="shared" si="10"/>
        <v>Census Tract 3308.05 Marion County</v>
      </c>
      <c r="G647" s="60" t="s">
        <v>155</v>
      </c>
      <c r="H647" s="60" t="s">
        <v>464</v>
      </c>
      <c r="I647" s="65">
        <v>23347</v>
      </c>
      <c r="J647" s="60">
        <v>1266</v>
      </c>
      <c r="K647" s="60">
        <v>5798667.875</v>
      </c>
      <c r="L647" s="60">
        <v>10628.951109574447</v>
      </c>
    </row>
    <row r="648" spans="1:12">
      <c r="A648" s="60">
        <v>44337</v>
      </c>
      <c r="B648" s="60" t="s">
        <v>1915</v>
      </c>
      <c r="C648" s="60">
        <v>1577925</v>
      </c>
      <c r="D648" s="60">
        <v>0</v>
      </c>
      <c r="E648" s="65" t="s">
        <v>541</v>
      </c>
      <c r="F648" s="65" t="str">
        <f t="shared" si="10"/>
        <v>Census Tract 3308.06 Marion County</v>
      </c>
      <c r="G648" s="60" t="s">
        <v>155</v>
      </c>
      <c r="H648" s="60" t="s">
        <v>464</v>
      </c>
      <c r="I648" s="65">
        <v>27422</v>
      </c>
      <c r="J648" s="60">
        <v>1607</v>
      </c>
      <c r="K648" s="60">
        <v>2679095.84375</v>
      </c>
      <c r="L648" s="60">
        <v>6746.7990952829005</v>
      </c>
    </row>
    <row r="649" spans="1:12">
      <c r="A649" s="60">
        <v>44338</v>
      </c>
      <c r="B649" s="60" t="s">
        <v>1916</v>
      </c>
      <c r="C649" s="60">
        <v>2655066</v>
      </c>
      <c r="D649" s="60">
        <v>0</v>
      </c>
      <c r="E649" s="65" t="s">
        <v>542</v>
      </c>
      <c r="F649" s="65" t="str">
        <f t="shared" si="10"/>
        <v>Census Tract 3309 Marion County</v>
      </c>
      <c r="G649" s="60" t="s">
        <v>155</v>
      </c>
      <c r="H649" s="60" t="s">
        <v>464</v>
      </c>
      <c r="I649" s="65">
        <v>32372</v>
      </c>
      <c r="J649" s="60">
        <v>2369</v>
      </c>
      <c r="K649" s="60">
        <v>4507942.77734375</v>
      </c>
      <c r="L649" s="60">
        <v>8487.5675510924848</v>
      </c>
    </row>
    <row r="650" spans="1:12">
      <c r="A650" s="60">
        <v>44339</v>
      </c>
      <c r="B650" s="60" t="s">
        <v>1917</v>
      </c>
      <c r="C650" s="60">
        <v>2679350</v>
      </c>
      <c r="D650" s="60">
        <v>0</v>
      </c>
      <c r="E650" s="65" t="s">
        <v>543</v>
      </c>
      <c r="F650" s="65" t="str">
        <f t="shared" si="10"/>
        <v>Census Tract 3310 Marion County</v>
      </c>
      <c r="G650" s="60" t="s">
        <v>155</v>
      </c>
      <c r="H650" s="60" t="s">
        <v>464</v>
      </c>
      <c r="I650" s="65">
        <v>38945</v>
      </c>
      <c r="J650" s="60">
        <v>1643</v>
      </c>
      <c r="K650" s="60">
        <v>4549150.89453125</v>
      </c>
      <c r="L650" s="60">
        <v>8524.9066562190983</v>
      </c>
    </row>
    <row r="651" spans="1:12">
      <c r="A651" s="60">
        <v>43937</v>
      </c>
      <c r="B651" s="60" t="s">
        <v>1918</v>
      </c>
      <c r="C651" s="60">
        <v>2273663</v>
      </c>
      <c r="D651" s="60">
        <v>0</v>
      </c>
      <c r="E651" s="65" t="s">
        <v>544</v>
      </c>
      <c r="F651" s="65" t="str">
        <f t="shared" si="10"/>
        <v>Census Tract 34 Allen County</v>
      </c>
      <c r="G651" s="60" t="s">
        <v>155</v>
      </c>
      <c r="H651" s="60" t="s">
        <v>156</v>
      </c>
      <c r="I651" s="65">
        <v>55138</v>
      </c>
      <c r="J651" s="60">
        <v>1937</v>
      </c>
      <c r="K651" s="60">
        <v>4008106.11328125</v>
      </c>
      <c r="L651" s="60">
        <v>10356.311807721806</v>
      </c>
    </row>
    <row r="652" spans="1:12">
      <c r="A652" s="60">
        <v>57731</v>
      </c>
      <c r="B652" s="60" t="s">
        <v>1919</v>
      </c>
      <c r="C652" s="60">
        <v>9956316</v>
      </c>
      <c r="D652" s="60">
        <v>0</v>
      </c>
      <c r="E652" s="65" t="s">
        <v>544</v>
      </c>
      <c r="F652" s="65" t="str">
        <f t="shared" si="10"/>
        <v>Census Tract 34 St. Joseph County</v>
      </c>
      <c r="G652" s="60" t="s">
        <v>155</v>
      </c>
      <c r="H652" s="60" t="s">
        <v>160</v>
      </c>
      <c r="I652" s="65">
        <v>37313</v>
      </c>
      <c r="J652" s="60">
        <v>1321</v>
      </c>
      <c r="K652" s="60">
        <v>17841572.14453125</v>
      </c>
      <c r="L652" s="60">
        <v>18529.718543808998</v>
      </c>
    </row>
    <row r="653" spans="1:12">
      <c r="A653" s="60">
        <v>39176</v>
      </c>
      <c r="B653" s="60" t="s">
        <v>1920</v>
      </c>
      <c r="C653" s="60">
        <v>2558990</v>
      </c>
      <c r="D653" s="60">
        <v>8939</v>
      </c>
      <c r="E653" s="65" t="s">
        <v>544</v>
      </c>
      <c r="F653" s="65" t="str">
        <f t="shared" si="10"/>
        <v>Census Tract 34 Vanderburgh County</v>
      </c>
      <c r="G653" s="60" t="s">
        <v>155</v>
      </c>
      <c r="H653" s="60" t="s">
        <v>162</v>
      </c>
      <c r="I653" s="65">
        <v>51974</v>
      </c>
      <c r="J653" s="60">
        <v>1252</v>
      </c>
      <c r="K653" s="60">
        <v>4144994.14453125</v>
      </c>
      <c r="L653" s="60">
        <v>9360.7044341971541</v>
      </c>
    </row>
    <row r="654" spans="1:12">
      <c r="A654" s="60">
        <v>44340</v>
      </c>
      <c r="B654" s="60" t="s">
        <v>1921</v>
      </c>
      <c r="C654" s="60">
        <v>4253852</v>
      </c>
      <c r="D654" s="60">
        <v>0</v>
      </c>
      <c r="E654" s="65" t="s">
        <v>545</v>
      </c>
      <c r="F654" s="65" t="str">
        <f t="shared" si="10"/>
        <v>Census Tract 3401.01 Marion County</v>
      </c>
      <c r="G654" s="60" t="s">
        <v>155</v>
      </c>
      <c r="H654" s="60" t="s">
        <v>464</v>
      </c>
      <c r="I654" s="65">
        <v>63208</v>
      </c>
      <c r="J654" s="60">
        <v>1401</v>
      </c>
      <c r="K654" s="60">
        <v>7209219.765625</v>
      </c>
      <c r="L654" s="60">
        <v>10714.239234439518</v>
      </c>
    </row>
    <row r="655" spans="1:12">
      <c r="A655" s="60">
        <v>44341</v>
      </c>
      <c r="B655" s="60" t="s">
        <v>1922</v>
      </c>
      <c r="C655" s="60">
        <v>2451916</v>
      </c>
      <c r="D655" s="60">
        <v>0</v>
      </c>
      <c r="E655" s="65" t="s">
        <v>546</v>
      </c>
      <c r="F655" s="65" t="str">
        <f t="shared" si="10"/>
        <v>Census Tract 3401.02 Marion County</v>
      </c>
      <c r="G655" s="60" t="s">
        <v>155</v>
      </c>
      <c r="H655" s="60" t="s">
        <v>464</v>
      </c>
      <c r="I655" s="65">
        <v>32766</v>
      </c>
      <c r="J655" s="60">
        <v>1672</v>
      </c>
      <c r="K655" s="60">
        <v>4155439.71875</v>
      </c>
      <c r="L655" s="60">
        <v>8476.2479845481757</v>
      </c>
    </row>
    <row r="656" spans="1:12">
      <c r="A656" s="60">
        <v>44342</v>
      </c>
      <c r="B656" s="60" t="s">
        <v>1923</v>
      </c>
      <c r="C656" s="60">
        <v>1181917</v>
      </c>
      <c r="D656" s="60">
        <v>0</v>
      </c>
      <c r="E656" s="65" t="s">
        <v>547</v>
      </c>
      <c r="F656" s="65" t="str">
        <f t="shared" si="10"/>
        <v>Census Tract 3401.08 Marion County</v>
      </c>
      <c r="G656" s="60" t="s">
        <v>155</v>
      </c>
      <c r="H656" s="60" t="s">
        <v>464</v>
      </c>
      <c r="I656" s="65">
        <v>33431</v>
      </c>
      <c r="J656" s="60">
        <v>921</v>
      </c>
      <c r="K656" s="60">
        <v>2005534.90625</v>
      </c>
      <c r="L656" s="60">
        <v>7708.9255252884341</v>
      </c>
    </row>
    <row r="657" spans="1:12">
      <c r="A657" s="60">
        <v>44343</v>
      </c>
      <c r="B657" s="60" t="s">
        <v>1924</v>
      </c>
      <c r="C657" s="60">
        <v>1026450</v>
      </c>
      <c r="D657" s="60">
        <v>0</v>
      </c>
      <c r="E657" s="65" t="s">
        <v>548</v>
      </c>
      <c r="F657" s="65" t="str">
        <f t="shared" si="10"/>
        <v>Census Tract 3401.09 Marion County</v>
      </c>
      <c r="G657" s="60" t="s">
        <v>155</v>
      </c>
      <c r="H657" s="60" t="s">
        <v>464</v>
      </c>
      <c r="I657" s="65">
        <v>54643</v>
      </c>
      <c r="J657" s="60">
        <v>482</v>
      </c>
      <c r="K657" s="60">
        <v>1741757.80078125</v>
      </c>
      <c r="L657" s="60">
        <v>8072.4774184789967</v>
      </c>
    </row>
    <row r="658" spans="1:12">
      <c r="A658" s="60">
        <v>44344</v>
      </c>
      <c r="B658" s="60" t="s">
        <v>1925</v>
      </c>
      <c r="C658" s="60">
        <v>1842726</v>
      </c>
      <c r="D658" s="60">
        <v>115925</v>
      </c>
      <c r="E658" s="65" t="s">
        <v>549</v>
      </c>
      <c r="F658" s="65" t="str">
        <f t="shared" si="10"/>
        <v>Census Tract 3401.10 Marion County</v>
      </c>
      <c r="G658" s="60" t="s">
        <v>155</v>
      </c>
      <c r="H658" s="60" t="s">
        <v>464</v>
      </c>
      <c r="I658" s="65">
        <v>40477</v>
      </c>
      <c r="J658" s="60">
        <v>2217</v>
      </c>
      <c r="K658" s="60">
        <v>3324255.7109375</v>
      </c>
      <c r="L658" s="60">
        <v>8780.3177328415331</v>
      </c>
    </row>
    <row r="659" spans="1:12">
      <c r="A659" s="60">
        <v>44345</v>
      </c>
      <c r="B659" s="60" t="s">
        <v>1926</v>
      </c>
      <c r="C659" s="60">
        <v>4488670</v>
      </c>
      <c r="D659" s="60">
        <v>0</v>
      </c>
      <c r="E659" s="65" t="s">
        <v>550</v>
      </c>
      <c r="F659" s="65" t="str">
        <f t="shared" si="10"/>
        <v>Census Tract 3401.11 Marion County</v>
      </c>
      <c r="G659" s="60" t="s">
        <v>155</v>
      </c>
      <c r="H659" s="60" t="s">
        <v>464</v>
      </c>
      <c r="I659" s="65">
        <v>78750</v>
      </c>
      <c r="J659" s="60">
        <v>1005</v>
      </c>
      <c r="K659" s="60">
        <v>7612642.3671875</v>
      </c>
      <c r="L659" s="60">
        <v>12846.675926836191</v>
      </c>
    </row>
    <row r="660" spans="1:12">
      <c r="A660" s="60">
        <v>44346</v>
      </c>
      <c r="B660" s="60" t="s">
        <v>1927</v>
      </c>
      <c r="C660" s="60">
        <v>3433348</v>
      </c>
      <c r="D660" s="60">
        <v>399179</v>
      </c>
      <c r="E660" s="65" t="s">
        <v>551</v>
      </c>
      <c r="F660" s="65" t="str">
        <f t="shared" si="10"/>
        <v>Census Tract 3401.12 Marion County</v>
      </c>
      <c r="G660" s="60" t="s">
        <v>155</v>
      </c>
      <c r="H660" s="60" t="s">
        <v>464</v>
      </c>
      <c r="I660" s="65">
        <v>44672</v>
      </c>
      <c r="J660" s="60">
        <v>2481</v>
      </c>
      <c r="K660" s="60">
        <v>6503247.68359375</v>
      </c>
      <c r="L660" s="60">
        <v>13546.640547197559</v>
      </c>
    </row>
    <row r="661" spans="1:12">
      <c r="A661" s="60">
        <v>44347</v>
      </c>
      <c r="B661" s="60" t="s">
        <v>1928</v>
      </c>
      <c r="C661" s="60">
        <v>3224309</v>
      </c>
      <c r="D661" s="60">
        <v>3980</v>
      </c>
      <c r="E661" s="65" t="s">
        <v>552</v>
      </c>
      <c r="F661" s="65" t="str">
        <f t="shared" si="10"/>
        <v>Census Tract 3401.13 Marion County</v>
      </c>
      <c r="G661" s="60" t="s">
        <v>155</v>
      </c>
      <c r="H661" s="60" t="s">
        <v>464</v>
      </c>
      <c r="I661" s="65">
        <v>47147</v>
      </c>
      <c r="J661" s="60">
        <v>1590</v>
      </c>
      <c r="K661" s="60">
        <v>5473771.18359375</v>
      </c>
      <c r="L661" s="60">
        <v>9333.7554342292642</v>
      </c>
    </row>
    <row r="662" spans="1:12">
      <c r="A662" s="60">
        <v>44348</v>
      </c>
      <c r="B662" s="60" t="s">
        <v>1929</v>
      </c>
      <c r="C662" s="60">
        <v>3910238</v>
      </c>
      <c r="D662" s="60">
        <v>4453</v>
      </c>
      <c r="E662" s="65" t="s">
        <v>553</v>
      </c>
      <c r="F662" s="65" t="str">
        <f t="shared" si="10"/>
        <v>Census Tract 3401.14 Marion County</v>
      </c>
      <c r="G662" s="60" t="s">
        <v>155</v>
      </c>
      <c r="H662" s="60" t="s">
        <v>464</v>
      </c>
      <c r="I662" s="65">
        <v>74067</v>
      </c>
      <c r="J662" s="60">
        <v>1509</v>
      </c>
      <c r="K662" s="60">
        <v>6641253.86328125</v>
      </c>
      <c r="L662" s="60">
        <v>11848.821649877751</v>
      </c>
    </row>
    <row r="663" spans="1:12">
      <c r="A663" s="60">
        <v>44349</v>
      </c>
      <c r="B663" s="60" t="s">
        <v>1930</v>
      </c>
      <c r="C663" s="60">
        <v>1953016</v>
      </c>
      <c r="D663" s="60">
        <v>0</v>
      </c>
      <c r="E663" s="65" t="s">
        <v>554</v>
      </c>
      <c r="F663" s="65" t="str">
        <f t="shared" si="10"/>
        <v>Census Tract 3402.01 Marion County</v>
      </c>
      <c r="G663" s="60" t="s">
        <v>155</v>
      </c>
      <c r="H663" s="60" t="s">
        <v>464</v>
      </c>
      <c r="I663" s="65">
        <v>53889</v>
      </c>
      <c r="J663" s="60">
        <v>1032</v>
      </c>
      <c r="K663" s="60">
        <v>3314372.55078125</v>
      </c>
      <c r="L663" s="60">
        <v>7358.5581893583958</v>
      </c>
    </row>
    <row r="664" spans="1:12">
      <c r="A664" s="60">
        <v>44350</v>
      </c>
      <c r="B664" s="60" t="s">
        <v>1931</v>
      </c>
      <c r="C664" s="60">
        <v>2190705</v>
      </c>
      <c r="D664" s="60">
        <v>0</v>
      </c>
      <c r="E664" s="65" t="s">
        <v>555</v>
      </c>
      <c r="F664" s="65" t="str">
        <f t="shared" si="10"/>
        <v>Census Tract 3402.02 Marion County</v>
      </c>
      <c r="G664" s="60" t="s">
        <v>155</v>
      </c>
      <c r="H664" s="60" t="s">
        <v>464</v>
      </c>
      <c r="I664" s="65">
        <v>34303</v>
      </c>
      <c r="J664" s="60">
        <v>1664</v>
      </c>
      <c r="K664" s="60">
        <v>3716154.33203125</v>
      </c>
      <c r="L664" s="60">
        <v>8460.9721895531002</v>
      </c>
    </row>
    <row r="665" spans="1:12">
      <c r="A665" s="60">
        <v>44351</v>
      </c>
      <c r="B665" s="60" t="s">
        <v>1932</v>
      </c>
      <c r="C665" s="60">
        <v>3242930</v>
      </c>
      <c r="D665" s="60">
        <v>0</v>
      </c>
      <c r="E665" s="65" t="s">
        <v>556</v>
      </c>
      <c r="F665" s="65" t="str">
        <f t="shared" si="10"/>
        <v>Census Tract 3403 Marion County</v>
      </c>
      <c r="G665" s="60" t="s">
        <v>155</v>
      </c>
      <c r="H665" s="60" t="s">
        <v>464</v>
      </c>
      <c r="I665" s="65">
        <v>34458</v>
      </c>
      <c r="J665" s="60">
        <v>2720</v>
      </c>
      <c r="K665" s="60">
        <v>5502917.5078125</v>
      </c>
      <c r="L665" s="60">
        <v>9934.377190728077</v>
      </c>
    </row>
    <row r="666" spans="1:12">
      <c r="A666" s="60">
        <v>44352</v>
      </c>
      <c r="B666" s="60" t="s">
        <v>1933</v>
      </c>
      <c r="C666" s="60">
        <v>1951560</v>
      </c>
      <c r="D666" s="60">
        <v>0</v>
      </c>
      <c r="E666" s="65" t="s">
        <v>557</v>
      </c>
      <c r="F666" s="65" t="str">
        <f t="shared" si="10"/>
        <v>Census Tract 3404 Marion County</v>
      </c>
      <c r="G666" s="60" t="s">
        <v>155</v>
      </c>
      <c r="H666" s="60" t="s">
        <v>464</v>
      </c>
      <c r="I666" s="65">
        <v>42978</v>
      </c>
      <c r="J666" s="60">
        <v>1179</v>
      </c>
      <c r="K666" s="60">
        <v>3311922.04296875</v>
      </c>
      <c r="L666" s="60">
        <v>7346.9065819927364</v>
      </c>
    </row>
    <row r="667" spans="1:12">
      <c r="A667" s="60">
        <v>44353</v>
      </c>
      <c r="B667" s="60" t="s">
        <v>1934</v>
      </c>
      <c r="C667" s="60">
        <v>3849539</v>
      </c>
      <c r="D667" s="60">
        <v>10646</v>
      </c>
      <c r="E667" s="65" t="s">
        <v>558</v>
      </c>
      <c r="F667" s="65" t="str">
        <f t="shared" si="10"/>
        <v>Census Tract 3405 Marion County</v>
      </c>
      <c r="G667" s="60" t="s">
        <v>155</v>
      </c>
      <c r="H667" s="60" t="s">
        <v>464</v>
      </c>
      <c r="I667" s="65">
        <v>41214</v>
      </c>
      <c r="J667" s="60">
        <v>1736</v>
      </c>
      <c r="K667" s="60">
        <v>6550998.421875</v>
      </c>
      <c r="L667" s="60">
        <v>10551.795898875029</v>
      </c>
    </row>
    <row r="668" spans="1:12">
      <c r="A668" s="60">
        <v>44354</v>
      </c>
      <c r="B668" s="60" t="s">
        <v>1935</v>
      </c>
      <c r="C668" s="60">
        <v>3745988</v>
      </c>
      <c r="D668" s="60">
        <v>172483</v>
      </c>
      <c r="E668" s="65" t="s">
        <v>559</v>
      </c>
      <c r="F668" s="65" t="str">
        <f t="shared" si="10"/>
        <v>Census Tract 3406 Marion County</v>
      </c>
      <c r="G668" s="60" t="s">
        <v>155</v>
      </c>
      <c r="H668" s="60" t="s">
        <v>464</v>
      </c>
      <c r="I668" s="65">
        <v>40580</v>
      </c>
      <c r="J668" s="60">
        <v>1834</v>
      </c>
      <c r="K668" s="60">
        <v>6646482.9921875</v>
      </c>
      <c r="L668" s="60">
        <v>10433.719996904982</v>
      </c>
    </row>
    <row r="669" spans="1:12">
      <c r="A669" s="60">
        <v>44355</v>
      </c>
      <c r="B669" s="60" t="s">
        <v>1936</v>
      </c>
      <c r="C669" s="60">
        <v>4948693</v>
      </c>
      <c r="D669" s="60">
        <v>0</v>
      </c>
      <c r="E669" s="65" t="s">
        <v>560</v>
      </c>
      <c r="F669" s="65" t="str">
        <f t="shared" si="10"/>
        <v>Census Tract 3407 Marion County</v>
      </c>
      <c r="G669" s="60" t="s">
        <v>155</v>
      </c>
      <c r="H669" s="60" t="s">
        <v>464</v>
      </c>
      <c r="I669" s="65">
        <v>38549</v>
      </c>
      <c r="J669" s="60">
        <v>1263</v>
      </c>
      <c r="K669" s="60">
        <v>8393848.7734375</v>
      </c>
      <c r="L669" s="60">
        <v>11638.433652401071</v>
      </c>
    </row>
    <row r="670" spans="1:12">
      <c r="A670" s="60">
        <v>44356</v>
      </c>
      <c r="B670" s="60" t="s">
        <v>1937</v>
      </c>
      <c r="C670" s="60">
        <v>1342138</v>
      </c>
      <c r="D670" s="60">
        <v>0</v>
      </c>
      <c r="E670" s="65" t="s">
        <v>561</v>
      </c>
      <c r="F670" s="65" t="str">
        <f t="shared" si="10"/>
        <v>Census Tract 3408 Marion County</v>
      </c>
      <c r="G670" s="60" t="s">
        <v>155</v>
      </c>
      <c r="H670" s="60" t="s">
        <v>464</v>
      </c>
      <c r="I670" s="65">
        <v>53500</v>
      </c>
      <c r="J670" s="60">
        <v>692</v>
      </c>
      <c r="K670" s="60">
        <v>2276310.83203125</v>
      </c>
      <c r="L670" s="60">
        <v>6321.6811776860377</v>
      </c>
    </row>
    <row r="671" spans="1:12">
      <c r="A671" s="60">
        <v>44357</v>
      </c>
      <c r="B671" s="60" t="s">
        <v>1938</v>
      </c>
      <c r="C671" s="60">
        <v>3648346</v>
      </c>
      <c r="D671" s="60">
        <v>0</v>
      </c>
      <c r="E671" s="65" t="s">
        <v>562</v>
      </c>
      <c r="F671" s="65" t="str">
        <f t="shared" si="10"/>
        <v>Census Tract 3409.01 Marion County</v>
      </c>
      <c r="G671" s="60" t="s">
        <v>155</v>
      </c>
      <c r="H671" s="60" t="s">
        <v>464</v>
      </c>
      <c r="I671" s="65">
        <v>70900</v>
      </c>
      <c r="J671" s="60">
        <v>1338</v>
      </c>
      <c r="K671" s="60">
        <v>6186806.140625</v>
      </c>
      <c r="L671" s="60">
        <v>10652.923524004245</v>
      </c>
    </row>
    <row r="672" spans="1:12">
      <c r="A672" s="60">
        <v>44358</v>
      </c>
      <c r="B672" s="60" t="s">
        <v>1939</v>
      </c>
      <c r="C672" s="60">
        <v>3411390</v>
      </c>
      <c r="D672" s="60">
        <v>9152</v>
      </c>
      <c r="E672" s="65" t="s">
        <v>563</v>
      </c>
      <c r="F672" s="65" t="str">
        <f t="shared" si="10"/>
        <v>Census Tract 3409.02 Marion County</v>
      </c>
      <c r="G672" s="60" t="s">
        <v>155</v>
      </c>
      <c r="H672" s="60" t="s">
        <v>464</v>
      </c>
      <c r="I672" s="65">
        <v>38757</v>
      </c>
      <c r="J672" s="60">
        <v>2821</v>
      </c>
      <c r="K672" s="60">
        <v>5800234.96875</v>
      </c>
      <c r="L672" s="60">
        <v>10331.61937044238</v>
      </c>
    </row>
    <row r="673" spans="1:12">
      <c r="A673" s="60">
        <v>44359</v>
      </c>
      <c r="B673" s="60" t="s">
        <v>1940</v>
      </c>
      <c r="C673" s="60">
        <v>1961896</v>
      </c>
      <c r="D673" s="60">
        <v>0</v>
      </c>
      <c r="E673" s="65" t="s">
        <v>564</v>
      </c>
      <c r="F673" s="65" t="str">
        <f t="shared" si="10"/>
        <v>Census Tract 3410 Marion County</v>
      </c>
      <c r="G673" s="60" t="s">
        <v>155</v>
      </c>
      <c r="H673" s="60" t="s">
        <v>464</v>
      </c>
      <c r="I673" s="65">
        <v>71302</v>
      </c>
      <c r="J673" s="60">
        <v>733</v>
      </c>
      <c r="K673" s="60">
        <v>3326347.61328125</v>
      </c>
      <c r="L673" s="60">
        <v>8522.8370217919801</v>
      </c>
    </row>
    <row r="674" spans="1:12">
      <c r="A674" s="60">
        <v>44360</v>
      </c>
      <c r="B674" s="60" t="s">
        <v>1941</v>
      </c>
      <c r="C674" s="60">
        <v>1028231</v>
      </c>
      <c r="D674" s="60">
        <v>0</v>
      </c>
      <c r="E674" s="65" t="s">
        <v>565</v>
      </c>
      <c r="F674" s="65" t="str">
        <f t="shared" si="10"/>
        <v>Census Tract 3411 Marion County</v>
      </c>
      <c r="G674" s="60" t="s">
        <v>155</v>
      </c>
      <c r="H674" s="60" t="s">
        <v>464</v>
      </c>
      <c r="I674" s="65">
        <v>37778</v>
      </c>
      <c r="J674" s="60">
        <v>778</v>
      </c>
      <c r="K674" s="60">
        <v>1743338.64453125</v>
      </c>
      <c r="L674" s="60">
        <v>5677.9883288757856</v>
      </c>
    </row>
    <row r="675" spans="1:12">
      <c r="A675" s="60">
        <v>44361</v>
      </c>
      <c r="B675" s="60" t="s">
        <v>1942</v>
      </c>
      <c r="C675" s="60">
        <v>964809</v>
      </c>
      <c r="D675" s="60">
        <v>12817</v>
      </c>
      <c r="E675" s="65" t="s">
        <v>566</v>
      </c>
      <c r="F675" s="65" t="str">
        <f t="shared" si="10"/>
        <v>Census Tract 3412 Marion County</v>
      </c>
      <c r="G675" s="60" t="s">
        <v>155</v>
      </c>
      <c r="H675" s="60" t="s">
        <v>464</v>
      </c>
      <c r="I675" s="65">
        <v>25281</v>
      </c>
      <c r="J675" s="60">
        <v>797</v>
      </c>
      <c r="K675" s="60">
        <v>1657550.2890625</v>
      </c>
      <c r="L675" s="60">
        <v>5404.858534304698</v>
      </c>
    </row>
    <row r="676" spans="1:12">
      <c r="A676" s="60">
        <v>44362</v>
      </c>
      <c r="B676" s="60" t="s">
        <v>1943</v>
      </c>
      <c r="C676" s="60">
        <v>1066536</v>
      </c>
      <c r="D676" s="60">
        <v>0</v>
      </c>
      <c r="E676" s="65" t="s">
        <v>567</v>
      </c>
      <c r="F676" s="65" t="str">
        <f t="shared" si="10"/>
        <v>Census Tract 3416 Marion County</v>
      </c>
      <c r="G676" s="60" t="s">
        <v>155</v>
      </c>
      <c r="H676" s="60" t="s">
        <v>464</v>
      </c>
      <c r="I676" s="65">
        <v>27963</v>
      </c>
      <c r="J676" s="60">
        <v>844</v>
      </c>
      <c r="K676" s="60">
        <v>1807925.76953125</v>
      </c>
      <c r="L676" s="60">
        <v>6197.6783430776841</v>
      </c>
    </row>
    <row r="677" spans="1:12">
      <c r="A677" s="60">
        <v>44363</v>
      </c>
      <c r="B677" s="60" t="s">
        <v>1944</v>
      </c>
      <c r="C677" s="60">
        <v>6031141</v>
      </c>
      <c r="D677" s="60">
        <v>0</v>
      </c>
      <c r="E677" s="65" t="s">
        <v>568</v>
      </c>
      <c r="F677" s="65" t="str">
        <f t="shared" si="10"/>
        <v>Census Tract 3417 Marion County</v>
      </c>
      <c r="G677" s="60" t="s">
        <v>155</v>
      </c>
      <c r="H677" s="60" t="s">
        <v>464</v>
      </c>
      <c r="I677" s="65">
        <v>30154</v>
      </c>
      <c r="J677" s="60">
        <v>1715</v>
      </c>
      <c r="K677" s="60">
        <v>10221763.6015625</v>
      </c>
      <c r="L677" s="60">
        <v>13368.840784016767</v>
      </c>
    </row>
    <row r="678" spans="1:12">
      <c r="A678" s="60">
        <v>44364</v>
      </c>
      <c r="B678" s="60" t="s">
        <v>1945</v>
      </c>
      <c r="C678" s="60">
        <v>3582205</v>
      </c>
      <c r="D678" s="60">
        <v>13984</v>
      </c>
      <c r="E678" s="65" t="s">
        <v>569</v>
      </c>
      <c r="F678" s="65" t="str">
        <f t="shared" si="10"/>
        <v>Census Tract 3419.02 Marion County</v>
      </c>
      <c r="G678" s="60" t="s">
        <v>155</v>
      </c>
      <c r="H678" s="60" t="s">
        <v>464</v>
      </c>
      <c r="I678" s="65">
        <v>55098</v>
      </c>
      <c r="J678" s="60">
        <v>1411</v>
      </c>
      <c r="K678" s="60">
        <v>6094703.8125</v>
      </c>
      <c r="L678" s="60">
        <v>10135.386980265832</v>
      </c>
    </row>
    <row r="679" spans="1:12">
      <c r="A679" s="60">
        <v>44365</v>
      </c>
      <c r="B679" s="60" t="s">
        <v>1946</v>
      </c>
      <c r="C679" s="60">
        <v>2068047</v>
      </c>
      <c r="D679" s="60">
        <v>43352</v>
      </c>
      <c r="E679" s="65" t="s">
        <v>570</v>
      </c>
      <c r="F679" s="65" t="str">
        <f t="shared" si="10"/>
        <v>Census Tract 3419.03 Marion County</v>
      </c>
      <c r="G679" s="60" t="s">
        <v>155</v>
      </c>
      <c r="H679" s="60" t="s">
        <v>464</v>
      </c>
      <c r="I679" s="65">
        <v>33893</v>
      </c>
      <c r="J679" s="60">
        <v>1999</v>
      </c>
      <c r="K679" s="60">
        <v>3578171.60546875</v>
      </c>
      <c r="L679" s="60">
        <v>10198.283187764926</v>
      </c>
    </row>
    <row r="680" spans="1:12">
      <c r="A680" s="60">
        <v>44366</v>
      </c>
      <c r="B680" s="60" t="s">
        <v>1947</v>
      </c>
      <c r="C680" s="60">
        <v>1093073</v>
      </c>
      <c r="D680" s="60">
        <v>0</v>
      </c>
      <c r="E680" s="65" t="s">
        <v>571</v>
      </c>
      <c r="F680" s="65" t="str">
        <f t="shared" si="10"/>
        <v>Census Tract 3419.04 Marion County</v>
      </c>
      <c r="G680" s="60" t="s">
        <v>155</v>
      </c>
      <c r="H680" s="60" t="s">
        <v>464</v>
      </c>
      <c r="I680" s="65">
        <v>36933</v>
      </c>
      <c r="J680" s="60">
        <v>933</v>
      </c>
      <c r="K680" s="60">
        <v>1852855.71875</v>
      </c>
      <c r="L680" s="60">
        <v>6456.3111417174732</v>
      </c>
    </row>
    <row r="681" spans="1:12">
      <c r="A681" s="60">
        <v>44367</v>
      </c>
      <c r="B681" s="60" t="s">
        <v>1948</v>
      </c>
      <c r="C681" s="60">
        <v>12717600</v>
      </c>
      <c r="D681" s="60">
        <v>0</v>
      </c>
      <c r="E681" s="65" t="s">
        <v>572</v>
      </c>
      <c r="F681" s="65" t="str">
        <f t="shared" si="10"/>
        <v>Census Tract 3420 Marion County</v>
      </c>
      <c r="G681" s="60" t="s">
        <v>155</v>
      </c>
      <c r="H681" s="60" t="s">
        <v>464</v>
      </c>
      <c r="I681" s="65">
        <v>64513</v>
      </c>
      <c r="J681" s="60">
        <v>2053</v>
      </c>
      <c r="K681" s="60">
        <v>21535980.265625</v>
      </c>
      <c r="L681" s="60">
        <v>20858.790261418169</v>
      </c>
    </row>
    <row r="682" spans="1:12">
      <c r="A682" s="60">
        <v>44368</v>
      </c>
      <c r="B682" s="60" t="s">
        <v>1949</v>
      </c>
      <c r="C682" s="60">
        <v>4873497</v>
      </c>
      <c r="D682" s="60">
        <v>8967</v>
      </c>
      <c r="E682" s="65" t="s">
        <v>573</v>
      </c>
      <c r="F682" s="65" t="str">
        <f t="shared" si="10"/>
        <v>Census Tract 3421.01 Marion County</v>
      </c>
      <c r="G682" s="60" t="s">
        <v>155</v>
      </c>
      <c r="H682" s="60" t="s">
        <v>464</v>
      </c>
      <c r="I682" s="65">
        <v>44800</v>
      </c>
      <c r="J682" s="60">
        <v>1785</v>
      </c>
      <c r="K682" s="60">
        <v>8269350.515625</v>
      </c>
      <c r="L682" s="60">
        <v>15254.61177406933</v>
      </c>
    </row>
    <row r="683" spans="1:12">
      <c r="A683" s="60">
        <v>44369</v>
      </c>
      <c r="B683" s="60" t="s">
        <v>1950</v>
      </c>
      <c r="C683" s="60">
        <v>6422808</v>
      </c>
      <c r="D683" s="60">
        <v>7014</v>
      </c>
      <c r="E683" s="65" t="s">
        <v>574</v>
      </c>
      <c r="F683" s="65" t="str">
        <f t="shared" si="10"/>
        <v>Census Tract 3422 Marion County</v>
      </c>
      <c r="G683" s="60" t="s">
        <v>155</v>
      </c>
      <c r="H683" s="60" t="s">
        <v>464</v>
      </c>
      <c r="I683" s="65">
        <v>36568</v>
      </c>
      <c r="J683" s="60">
        <v>1846</v>
      </c>
      <c r="K683" s="60">
        <v>10888572.55859375</v>
      </c>
      <c r="L683" s="60">
        <v>16235.442004552919</v>
      </c>
    </row>
    <row r="684" spans="1:12">
      <c r="A684" s="60">
        <v>44370</v>
      </c>
      <c r="B684" s="60" t="s">
        <v>1951</v>
      </c>
      <c r="C684" s="60">
        <v>5285740</v>
      </c>
      <c r="D684" s="60">
        <v>0</v>
      </c>
      <c r="E684" s="65" t="s">
        <v>575</v>
      </c>
      <c r="F684" s="65" t="str">
        <f t="shared" si="10"/>
        <v>Census Tract 3423 Marion County</v>
      </c>
      <c r="G684" s="60" t="s">
        <v>155</v>
      </c>
      <c r="H684" s="60" t="s">
        <v>464</v>
      </c>
      <c r="I684" s="65">
        <v>39659</v>
      </c>
      <c r="J684" s="60">
        <v>2231</v>
      </c>
      <c r="K684" s="60">
        <v>8948227.6015625</v>
      </c>
      <c r="L684" s="60">
        <v>12016.173781855727</v>
      </c>
    </row>
    <row r="685" spans="1:12">
      <c r="A685" s="60">
        <v>44371</v>
      </c>
      <c r="B685" s="60" t="s">
        <v>1952</v>
      </c>
      <c r="C685" s="60">
        <v>9572204</v>
      </c>
      <c r="D685" s="60">
        <v>221408</v>
      </c>
      <c r="E685" s="65" t="s">
        <v>576</v>
      </c>
      <c r="F685" s="65" t="str">
        <f t="shared" si="10"/>
        <v>Census Tract 3424 Marion County</v>
      </c>
      <c r="G685" s="60" t="s">
        <v>155</v>
      </c>
      <c r="H685" s="60" t="s">
        <v>464</v>
      </c>
      <c r="I685" s="65">
        <v>41528</v>
      </c>
      <c r="J685" s="60">
        <v>514</v>
      </c>
      <c r="K685" s="60">
        <v>16582861.609375</v>
      </c>
      <c r="L685" s="60">
        <v>19991.669468616717</v>
      </c>
    </row>
    <row r="686" spans="1:12">
      <c r="A686" s="60">
        <v>44372</v>
      </c>
      <c r="B686" s="60" t="s">
        <v>1953</v>
      </c>
      <c r="C686" s="60">
        <v>3372784</v>
      </c>
      <c r="D686" s="60">
        <v>0</v>
      </c>
      <c r="E686" s="65" t="s">
        <v>577</v>
      </c>
      <c r="F686" s="65" t="str">
        <f t="shared" si="10"/>
        <v>Census Tract 3425 Marion County</v>
      </c>
      <c r="G686" s="60" t="s">
        <v>155</v>
      </c>
      <c r="H686" s="60" t="s">
        <v>464</v>
      </c>
      <c r="I686" s="65">
        <v>36045</v>
      </c>
      <c r="J686" s="60">
        <v>1633</v>
      </c>
      <c r="K686" s="60">
        <v>5713904.1484375</v>
      </c>
      <c r="L686" s="60">
        <v>10735.148464764403</v>
      </c>
    </row>
    <row r="687" spans="1:12">
      <c r="A687" s="60">
        <v>44373</v>
      </c>
      <c r="B687" s="60" t="s">
        <v>1954</v>
      </c>
      <c r="C687" s="60">
        <v>3204951</v>
      </c>
      <c r="D687" s="60">
        <v>0</v>
      </c>
      <c r="E687" s="65" t="s">
        <v>578</v>
      </c>
      <c r="F687" s="65" t="str">
        <f t="shared" si="10"/>
        <v>Census Tract 3426 Marion County</v>
      </c>
      <c r="G687" s="60" t="s">
        <v>155</v>
      </c>
      <c r="H687" s="60" t="s">
        <v>464</v>
      </c>
      <c r="I687" s="65">
        <v>33089</v>
      </c>
      <c r="J687" s="60">
        <v>1113</v>
      </c>
      <c r="K687" s="60">
        <v>5429415.99609375</v>
      </c>
      <c r="L687" s="60">
        <v>12225.625610330391</v>
      </c>
    </row>
    <row r="688" spans="1:12">
      <c r="A688" s="60">
        <v>43938</v>
      </c>
      <c r="B688" s="60" t="s">
        <v>1955</v>
      </c>
      <c r="C688" s="60">
        <v>2572321</v>
      </c>
      <c r="D688" s="60">
        <v>0</v>
      </c>
      <c r="E688" s="65" t="s">
        <v>579</v>
      </c>
      <c r="F688" s="65" t="str">
        <f t="shared" si="10"/>
        <v>Census Tract 35 Allen County</v>
      </c>
      <c r="G688" s="60" t="s">
        <v>155</v>
      </c>
      <c r="H688" s="60" t="s">
        <v>156</v>
      </c>
      <c r="I688" s="65">
        <v>33953</v>
      </c>
      <c r="J688" s="60">
        <v>1809</v>
      </c>
      <c r="K688" s="60">
        <v>4533571.42578125</v>
      </c>
      <c r="L688" s="60">
        <v>9338.9659680228197</v>
      </c>
    </row>
    <row r="689" spans="1:12">
      <c r="A689" s="60">
        <v>57732</v>
      </c>
      <c r="B689" s="60" t="s">
        <v>1956</v>
      </c>
      <c r="C689" s="60">
        <v>2240090</v>
      </c>
      <c r="D689" s="60">
        <v>0</v>
      </c>
      <c r="E689" s="65" t="s">
        <v>579</v>
      </c>
      <c r="F689" s="65" t="str">
        <f t="shared" si="10"/>
        <v>Census Tract 35 St. Joseph County</v>
      </c>
      <c r="G689" s="60" t="s">
        <v>155</v>
      </c>
      <c r="H689" s="60" t="s">
        <v>160</v>
      </c>
      <c r="I689" s="65">
        <v>28903</v>
      </c>
      <c r="J689" s="60">
        <v>1099</v>
      </c>
      <c r="K689" s="60">
        <v>4013576.28125</v>
      </c>
      <c r="L689" s="60">
        <v>8084.3408827738367</v>
      </c>
    </row>
    <row r="690" spans="1:12">
      <c r="A690" s="60">
        <v>39177</v>
      </c>
      <c r="B690" s="60" t="s">
        <v>1957</v>
      </c>
      <c r="C690" s="60">
        <v>6289185</v>
      </c>
      <c r="D690" s="60">
        <v>105263</v>
      </c>
      <c r="E690" s="65" t="s">
        <v>579</v>
      </c>
      <c r="F690" s="65" t="str">
        <f t="shared" si="10"/>
        <v>Census Tract 35 Vanderburgh County</v>
      </c>
      <c r="G690" s="60" t="s">
        <v>155</v>
      </c>
      <c r="H690" s="60" t="s">
        <v>162</v>
      </c>
      <c r="I690" s="65">
        <v>52063</v>
      </c>
      <c r="J690" s="60">
        <v>1087</v>
      </c>
      <c r="K690" s="60">
        <v>10244548.140625</v>
      </c>
      <c r="L690" s="60">
        <v>18117.711233507554</v>
      </c>
    </row>
    <row r="691" spans="1:12">
      <c r="A691" s="60">
        <v>44374</v>
      </c>
      <c r="B691" s="60" t="s">
        <v>1958</v>
      </c>
      <c r="C691" s="60">
        <v>1676841</v>
      </c>
      <c r="D691" s="60">
        <v>265413</v>
      </c>
      <c r="E691" s="65" t="s">
        <v>580</v>
      </c>
      <c r="F691" s="65" t="str">
        <f t="shared" si="10"/>
        <v>Census Tract 3501 Marion County</v>
      </c>
      <c r="G691" s="60" t="s">
        <v>155</v>
      </c>
      <c r="H691" s="60" t="s">
        <v>464</v>
      </c>
      <c r="I691" s="65">
        <v>38750</v>
      </c>
      <c r="J691" s="60">
        <v>517</v>
      </c>
      <c r="K691" s="60">
        <v>3295737.64453125</v>
      </c>
      <c r="L691" s="60">
        <v>10359.452676281566</v>
      </c>
    </row>
    <row r="692" spans="1:12">
      <c r="A692" s="60">
        <v>44375</v>
      </c>
      <c r="B692" s="60" t="s">
        <v>1959</v>
      </c>
      <c r="C692" s="60">
        <v>677815</v>
      </c>
      <c r="D692" s="60">
        <v>0</v>
      </c>
      <c r="E692" s="65" t="s">
        <v>581</v>
      </c>
      <c r="F692" s="65" t="str">
        <f t="shared" si="10"/>
        <v>Census Tract 3503 Marion County</v>
      </c>
      <c r="G692" s="60" t="s">
        <v>155</v>
      </c>
      <c r="H692" s="60" t="s">
        <v>464</v>
      </c>
      <c r="I692" s="65">
        <v>18713</v>
      </c>
      <c r="J692" s="60">
        <v>1401</v>
      </c>
      <c r="K692" s="60">
        <v>1150444.80078125</v>
      </c>
      <c r="L692" s="60">
        <v>4290.5267366280568</v>
      </c>
    </row>
    <row r="693" spans="1:12">
      <c r="A693" s="60">
        <v>44376</v>
      </c>
      <c r="B693" s="60" t="s">
        <v>1960</v>
      </c>
      <c r="C693" s="60">
        <v>1411417</v>
      </c>
      <c r="D693" s="60">
        <v>0</v>
      </c>
      <c r="E693" s="65" t="s">
        <v>582</v>
      </c>
      <c r="F693" s="65" t="str">
        <f t="shared" si="10"/>
        <v>Census Tract 3504 Marion County</v>
      </c>
      <c r="G693" s="60" t="s">
        <v>155</v>
      </c>
      <c r="H693" s="60" t="s">
        <v>464</v>
      </c>
      <c r="I693" s="65">
        <v>46744</v>
      </c>
      <c r="J693" s="60">
        <v>1022</v>
      </c>
      <c r="K693" s="60">
        <v>2395615.4921875</v>
      </c>
      <c r="L693" s="60">
        <v>7003.4917822601028</v>
      </c>
    </row>
    <row r="694" spans="1:12">
      <c r="A694" s="60">
        <v>44377</v>
      </c>
      <c r="B694" s="60" t="s">
        <v>1961</v>
      </c>
      <c r="C694" s="60">
        <v>1583504</v>
      </c>
      <c r="D694" s="60">
        <v>0</v>
      </c>
      <c r="E694" s="65" t="s">
        <v>583</v>
      </c>
      <c r="F694" s="65" t="str">
        <f t="shared" si="10"/>
        <v>Census Tract 3505 Marion County</v>
      </c>
      <c r="G694" s="60" t="s">
        <v>155</v>
      </c>
      <c r="H694" s="60" t="s">
        <v>464</v>
      </c>
      <c r="I694" s="65">
        <v>25395</v>
      </c>
      <c r="J694" s="60">
        <v>902</v>
      </c>
      <c r="K694" s="60">
        <v>2687680.35546875</v>
      </c>
      <c r="L694" s="60">
        <v>7483.2844017812486</v>
      </c>
    </row>
    <row r="695" spans="1:12">
      <c r="A695" s="60">
        <v>44378</v>
      </c>
      <c r="B695" s="60" t="s">
        <v>1962</v>
      </c>
      <c r="C695" s="60">
        <v>2419320</v>
      </c>
      <c r="D695" s="60">
        <v>0</v>
      </c>
      <c r="E695" s="65" t="s">
        <v>584</v>
      </c>
      <c r="F695" s="65" t="str">
        <f t="shared" si="10"/>
        <v>Census Tract 3506 Marion County</v>
      </c>
      <c r="G695" s="60" t="s">
        <v>155</v>
      </c>
      <c r="H695" s="60" t="s">
        <v>464</v>
      </c>
      <c r="I695" s="65">
        <v>30909</v>
      </c>
      <c r="J695" s="60">
        <v>2012</v>
      </c>
      <c r="K695" s="60">
        <v>4106210.26171875</v>
      </c>
      <c r="L695" s="60">
        <v>9468.4454874700077</v>
      </c>
    </row>
    <row r="696" spans="1:12">
      <c r="A696" s="60">
        <v>44379</v>
      </c>
      <c r="B696" s="60" t="s">
        <v>1963</v>
      </c>
      <c r="C696" s="60">
        <v>1668565</v>
      </c>
      <c r="D696" s="60">
        <v>0</v>
      </c>
      <c r="E696" s="65" t="s">
        <v>585</v>
      </c>
      <c r="F696" s="65" t="str">
        <f t="shared" si="10"/>
        <v>Census Tract 3507 Marion County</v>
      </c>
      <c r="G696" s="60" t="s">
        <v>155</v>
      </c>
      <c r="H696" s="60" t="s">
        <v>464</v>
      </c>
      <c r="I696" s="65">
        <v>21179</v>
      </c>
      <c r="J696" s="60">
        <v>671</v>
      </c>
      <c r="K696" s="60">
        <v>2831476.37890625</v>
      </c>
      <c r="L696" s="60">
        <v>7433.0457740483553</v>
      </c>
    </row>
    <row r="697" spans="1:12">
      <c r="A697" s="60">
        <v>44380</v>
      </c>
      <c r="B697" s="60" t="s">
        <v>1964</v>
      </c>
      <c r="C697" s="60">
        <v>1372906</v>
      </c>
      <c r="D697" s="60">
        <v>0</v>
      </c>
      <c r="E697" s="65" t="s">
        <v>586</v>
      </c>
      <c r="F697" s="65" t="str">
        <f t="shared" si="10"/>
        <v>Census Tract 3508 Marion County</v>
      </c>
      <c r="G697" s="60" t="s">
        <v>155</v>
      </c>
      <c r="H697" s="60" t="s">
        <v>464</v>
      </c>
      <c r="I697" s="65">
        <v>19956</v>
      </c>
      <c r="J697" s="60">
        <v>769</v>
      </c>
      <c r="K697" s="60">
        <v>2329736.01171875</v>
      </c>
      <c r="L697" s="60">
        <v>6616.8049904328109</v>
      </c>
    </row>
    <row r="698" spans="1:12">
      <c r="A698" s="60">
        <v>44381</v>
      </c>
      <c r="B698" s="60" t="s">
        <v>1965</v>
      </c>
      <c r="C698" s="60">
        <v>795929</v>
      </c>
      <c r="D698" s="60">
        <v>0</v>
      </c>
      <c r="E698" s="65" t="s">
        <v>587</v>
      </c>
      <c r="F698" s="65" t="str">
        <f t="shared" si="10"/>
        <v>Census Tract 3509 Marion County</v>
      </c>
      <c r="G698" s="60" t="s">
        <v>155</v>
      </c>
      <c r="H698" s="60" t="s">
        <v>464</v>
      </c>
      <c r="I698" s="65">
        <v>36714</v>
      </c>
      <c r="J698" s="60">
        <v>628</v>
      </c>
      <c r="K698" s="60">
        <v>1350590.5859375</v>
      </c>
      <c r="L698" s="60">
        <v>5648.1546812974575</v>
      </c>
    </row>
    <row r="699" spans="1:12">
      <c r="A699" s="60">
        <v>44382</v>
      </c>
      <c r="B699" s="60" t="s">
        <v>1966</v>
      </c>
      <c r="C699" s="60">
        <v>1101526</v>
      </c>
      <c r="D699" s="60">
        <v>0</v>
      </c>
      <c r="E699" s="65" t="s">
        <v>588</v>
      </c>
      <c r="F699" s="65" t="str">
        <f t="shared" si="10"/>
        <v>Census Tract 3510 Marion County</v>
      </c>
      <c r="G699" s="60" t="s">
        <v>155</v>
      </c>
      <c r="H699" s="60" t="s">
        <v>464</v>
      </c>
      <c r="I699" s="65">
        <v>30674</v>
      </c>
      <c r="J699" s="60">
        <v>1063</v>
      </c>
      <c r="K699" s="60">
        <v>1869189.984375</v>
      </c>
      <c r="L699" s="60">
        <v>6425.9409016087093</v>
      </c>
    </row>
    <row r="700" spans="1:12">
      <c r="A700" s="60">
        <v>44383</v>
      </c>
      <c r="B700" s="60" t="s">
        <v>1967</v>
      </c>
      <c r="C700" s="60">
        <v>1810521</v>
      </c>
      <c r="D700" s="60">
        <v>5101</v>
      </c>
      <c r="E700" s="65" t="s">
        <v>589</v>
      </c>
      <c r="F700" s="65" t="str">
        <f t="shared" si="10"/>
        <v>Census Tract 3512 Marion County</v>
      </c>
      <c r="G700" s="60" t="s">
        <v>155</v>
      </c>
      <c r="H700" s="60" t="s">
        <v>464</v>
      </c>
      <c r="I700" s="65">
        <v>24459</v>
      </c>
      <c r="J700" s="60">
        <v>918</v>
      </c>
      <c r="K700" s="60">
        <v>3080162.85546875</v>
      </c>
      <c r="L700" s="60">
        <v>8180.8285350571277</v>
      </c>
    </row>
    <row r="701" spans="1:12">
      <c r="A701" s="60">
        <v>44384</v>
      </c>
      <c r="B701" s="60" t="s">
        <v>1968</v>
      </c>
      <c r="C701" s="60">
        <v>1199910</v>
      </c>
      <c r="D701" s="60">
        <v>0</v>
      </c>
      <c r="E701" s="65" t="s">
        <v>590</v>
      </c>
      <c r="F701" s="65" t="str">
        <f t="shared" si="10"/>
        <v>Census Tract 3515 Marion County</v>
      </c>
      <c r="G701" s="60" t="s">
        <v>155</v>
      </c>
      <c r="H701" s="60" t="s">
        <v>464</v>
      </c>
      <c r="I701" s="65">
        <v>40719</v>
      </c>
      <c r="J701" s="60">
        <v>769</v>
      </c>
      <c r="K701" s="60">
        <v>2035686.2265625</v>
      </c>
      <c r="L701" s="60">
        <v>7146.3852901573309</v>
      </c>
    </row>
    <row r="702" spans="1:12">
      <c r="A702" s="60">
        <v>44385</v>
      </c>
      <c r="B702" s="60" t="s">
        <v>1969</v>
      </c>
      <c r="C702" s="60">
        <v>1016309</v>
      </c>
      <c r="D702" s="60">
        <v>0</v>
      </c>
      <c r="E702" s="65" t="s">
        <v>591</v>
      </c>
      <c r="F702" s="65" t="str">
        <f t="shared" si="10"/>
        <v>Census Tract 3516 Marion County</v>
      </c>
      <c r="G702" s="60" t="s">
        <v>155</v>
      </c>
      <c r="H702" s="60" t="s">
        <v>464</v>
      </c>
      <c r="I702" s="65">
        <v>68438</v>
      </c>
      <c r="J702" s="60">
        <v>1117</v>
      </c>
      <c r="K702" s="60">
        <v>1723888.76171875</v>
      </c>
      <c r="L702" s="60">
        <v>6205.3076921744296</v>
      </c>
    </row>
    <row r="703" spans="1:12">
      <c r="A703" s="60">
        <v>44386</v>
      </c>
      <c r="B703" s="60" t="s">
        <v>1970</v>
      </c>
      <c r="C703" s="60">
        <v>2365832</v>
      </c>
      <c r="D703" s="60">
        <v>0</v>
      </c>
      <c r="E703" s="65" t="s">
        <v>592</v>
      </c>
      <c r="F703" s="65" t="str">
        <f t="shared" si="10"/>
        <v>Census Tract 3517 Marion County</v>
      </c>
      <c r="G703" s="60" t="s">
        <v>155</v>
      </c>
      <c r="H703" s="60" t="s">
        <v>464</v>
      </c>
      <c r="I703" s="65">
        <v>46345</v>
      </c>
      <c r="J703" s="60">
        <v>977</v>
      </c>
      <c r="K703" s="60">
        <v>4013351.19140625</v>
      </c>
      <c r="L703" s="60">
        <v>8321.2848209683689</v>
      </c>
    </row>
    <row r="704" spans="1:12">
      <c r="A704" s="60">
        <v>44387</v>
      </c>
      <c r="B704" s="60" t="s">
        <v>1971</v>
      </c>
      <c r="C704" s="60">
        <v>1332351</v>
      </c>
      <c r="D704" s="60">
        <v>0</v>
      </c>
      <c r="E704" s="65" t="s">
        <v>593</v>
      </c>
      <c r="F704" s="65" t="str">
        <f t="shared" si="10"/>
        <v>Census Tract 3519 Marion County</v>
      </c>
      <c r="G704" s="60" t="s">
        <v>155</v>
      </c>
      <c r="H704" s="60" t="s">
        <v>464</v>
      </c>
      <c r="I704" s="65">
        <v>25833</v>
      </c>
      <c r="J704" s="60">
        <v>1046</v>
      </c>
      <c r="K704" s="60">
        <v>2260458.40234375</v>
      </c>
      <c r="L704" s="60">
        <v>6376.3036001700893</v>
      </c>
    </row>
    <row r="705" spans="1:12">
      <c r="A705" s="60">
        <v>44388</v>
      </c>
      <c r="B705" s="60" t="s">
        <v>1972</v>
      </c>
      <c r="C705" s="60">
        <v>1539488</v>
      </c>
      <c r="D705" s="60">
        <v>0</v>
      </c>
      <c r="E705" s="65" t="s">
        <v>594</v>
      </c>
      <c r="F705" s="65" t="str">
        <f t="shared" si="10"/>
        <v>Census Tract 3521 Marion County</v>
      </c>
      <c r="G705" s="60" t="s">
        <v>155</v>
      </c>
      <c r="H705" s="60" t="s">
        <v>464</v>
      </c>
      <c r="I705" s="65">
        <v>23906</v>
      </c>
      <c r="J705" s="60">
        <v>762</v>
      </c>
      <c r="K705" s="60">
        <v>2611616.1796875</v>
      </c>
      <c r="L705" s="60">
        <v>7864.4195336200455</v>
      </c>
    </row>
    <row r="706" spans="1:12">
      <c r="A706" s="60">
        <v>44389</v>
      </c>
      <c r="B706" s="60" t="s">
        <v>1973</v>
      </c>
      <c r="C706" s="60">
        <v>2360631</v>
      </c>
      <c r="D706" s="60">
        <v>0</v>
      </c>
      <c r="E706" s="65" t="s">
        <v>595</v>
      </c>
      <c r="F706" s="65" t="str">
        <f t="shared" ref="F706:F769" si="11">E706&amp;" "&amp;H706</f>
        <v>Census Tract 3523 Marion County</v>
      </c>
      <c r="G706" s="60" t="s">
        <v>155</v>
      </c>
      <c r="H706" s="60" t="s">
        <v>464</v>
      </c>
      <c r="I706" s="65">
        <v>26250</v>
      </c>
      <c r="J706" s="60">
        <v>522</v>
      </c>
      <c r="K706" s="60">
        <v>4005040.421875</v>
      </c>
      <c r="L706" s="60">
        <v>8631.4817219924334</v>
      </c>
    </row>
    <row r="707" spans="1:12">
      <c r="A707" s="60">
        <v>44390</v>
      </c>
      <c r="B707" s="60" t="s">
        <v>1974</v>
      </c>
      <c r="C707" s="60">
        <v>2135785</v>
      </c>
      <c r="D707" s="60">
        <v>0</v>
      </c>
      <c r="E707" s="65" t="s">
        <v>596</v>
      </c>
      <c r="F707" s="65" t="str">
        <f t="shared" si="11"/>
        <v>Census Tract 3524 Marion County</v>
      </c>
      <c r="G707" s="60" t="s">
        <v>155</v>
      </c>
      <c r="H707" s="60" t="s">
        <v>464</v>
      </c>
      <c r="I707" s="65">
        <v>29286</v>
      </c>
      <c r="J707" s="60">
        <v>1296</v>
      </c>
      <c r="K707" s="60">
        <v>3622271.79296875</v>
      </c>
      <c r="L707" s="60">
        <v>7610.233025120333</v>
      </c>
    </row>
    <row r="708" spans="1:12">
      <c r="A708" s="60">
        <v>44391</v>
      </c>
      <c r="B708" s="60" t="s">
        <v>1975</v>
      </c>
      <c r="C708" s="60">
        <v>1326615</v>
      </c>
      <c r="D708" s="60">
        <v>0</v>
      </c>
      <c r="E708" s="65" t="s">
        <v>597</v>
      </c>
      <c r="F708" s="65" t="str">
        <f t="shared" si="11"/>
        <v>Census Tract 3525 Marion County</v>
      </c>
      <c r="G708" s="60" t="s">
        <v>155</v>
      </c>
      <c r="H708" s="60" t="s">
        <v>464</v>
      </c>
      <c r="I708" s="65">
        <v>41307</v>
      </c>
      <c r="J708" s="60">
        <v>1457</v>
      </c>
      <c r="K708" s="60">
        <v>2249293.30078125</v>
      </c>
      <c r="L708" s="60">
        <v>6357.5936410916529</v>
      </c>
    </row>
    <row r="709" spans="1:12">
      <c r="A709" s="60">
        <v>44392</v>
      </c>
      <c r="B709" s="60" t="s">
        <v>1976</v>
      </c>
      <c r="C709" s="60">
        <v>2271313</v>
      </c>
      <c r="D709" s="60">
        <v>0</v>
      </c>
      <c r="E709" s="65" t="s">
        <v>598</v>
      </c>
      <c r="F709" s="65" t="str">
        <f t="shared" si="11"/>
        <v>Census Tract 3526 Marion County</v>
      </c>
      <c r="G709" s="60" t="s">
        <v>155</v>
      </c>
      <c r="H709" s="60" t="s">
        <v>464</v>
      </c>
      <c r="I709" s="65">
        <v>23799</v>
      </c>
      <c r="J709" s="60">
        <v>1385</v>
      </c>
      <c r="K709" s="60">
        <v>3851562.6875</v>
      </c>
      <c r="L709" s="60">
        <v>7995.6821290839671</v>
      </c>
    </row>
    <row r="710" spans="1:12">
      <c r="A710" s="60">
        <v>44393</v>
      </c>
      <c r="B710" s="60" t="s">
        <v>1977</v>
      </c>
      <c r="C710" s="60">
        <v>2093135</v>
      </c>
      <c r="D710" s="60">
        <v>0</v>
      </c>
      <c r="E710" s="65" t="s">
        <v>599</v>
      </c>
      <c r="F710" s="65" t="str">
        <f t="shared" si="11"/>
        <v>Census Tract 3527 Marion County</v>
      </c>
      <c r="G710" s="60" t="s">
        <v>155</v>
      </c>
      <c r="H710" s="60" t="s">
        <v>464</v>
      </c>
      <c r="I710" s="65">
        <v>36313</v>
      </c>
      <c r="J710" s="60">
        <v>1101</v>
      </c>
      <c r="K710" s="60">
        <v>3549116.13671875</v>
      </c>
      <c r="L710" s="60">
        <v>8724.8246943007198</v>
      </c>
    </row>
    <row r="711" spans="1:12">
      <c r="A711" s="60">
        <v>44394</v>
      </c>
      <c r="B711" s="60" t="s">
        <v>1978</v>
      </c>
      <c r="C711" s="60">
        <v>2163416</v>
      </c>
      <c r="D711" s="60">
        <v>0</v>
      </c>
      <c r="E711" s="65" t="s">
        <v>600</v>
      </c>
      <c r="F711" s="65" t="str">
        <f t="shared" si="11"/>
        <v>Census Tract 3528 Marion County</v>
      </c>
      <c r="G711" s="60" t="s">
        <v>155</v>
      </c>
      <c r="H711" s="60" t="s">
        <v>464</v>
      </c>
      <c r="I711" s="65">
        <v>29338</v>
      </c>
      <c r="J711" s="60">
        <v>511</v>
      </c>
      <c r="K711" s="60">
        <v>3669169.44921875</v>
      </c>
      <c r="L711" s="60">
        <v>9101.0321886914298</v>
      </c>
    </row>
    <row r="712" spans="1:12">
      <c r="A712" s="60">
        <v>44395</v>
      </c>
      <c r="B712" s="60" t="s">
        <v>1979</v>
      </c>
      <c r="C712" s="60">
        <v>1626969</v>
      </c>
      <c r="D712" s="60">
        <v>0</v>
      </c>
      <c r="E712" s="65" t="s">
        <v>601</v>
      </c>
      <c r="F712" s="65" t="str">
        <f t="shared" si="11"/>
        <v>Census Tract 3533 Marion County</v>
      </c>
      <c r="G712" s="60" t="s">
        <v>155</v>
      </c>
      <c r="H712" s="60" t="s">
        <v>464</v>
      </c>
      <c r="I712" s="65">
        <v>39547</v>
      </c>
      <c r="J712" s="60">
        <v>1477</v>
      </c>
      <c r="K712" s="60">
        <v>2758841.515625</v>
      </c>
      <c r="L712" s="60">
        <v>6711.2887086160454</v>
      </c>
    </row>
    <row r="713" spans="1:12">
      <c r="A713" s="60">
        <v>44396</v>
      </c>
      <c r="B713" s="60" t="s">
        <v>1980</v>
      </c>
      <c r="C713" s="60">
        <v>2084259</v>
      </c>
      <c r="D713" s="60">
        <v>18991</v>
      </c>
      <c r="E713" s="65" t="s">
        <v>602</v>
      </c>
      <c r="F713" s="65" t="str">
        <f t="shared" si="11"/>
        <v>Census Tract 3535 Marion County</v>
      </c>
      <c r="G713" s="60" t="s">
        <v>155</v>
      </c>
      <c r="H713" s="60" t="s">
        <v>464</v>
      </c>
      <c r="I713" s="65">
        <v>31837</v>
      </c>
      <c r="J713" s="60">
        <v>1104</v>
      </c>
      <c r="K713" s="60">
        <v>3566473.828125</v>
      </c>
      <c r="L713" s="60">
        <v>9964.5093532680912</v>
      </c>
    </row>
    <row r="714" spans="1:12">
      <c r="A714" s="60">
        <v>44397</v>
      </c>
      <c r="B714" s="60" t="s">
        <v>1981</v>
      </c>
      <c r="C714" s="60">
        <v>4018568</v>
      </c>
      <c r="D714" s="60">
        <v>273673</v>
      </c>
      <c r="E714" s="65" t="s">
        <v>603</v>
      </c>
      <c r="F714" s="65" t="str">
        <f t="shared" si="11"/>
        <v>Census Tract 3536 Marion County</v>
      </c>
      <c r="G714" s="60" t="s">
        <v>155</v>
      </c>
      <c r="H714" s="60" t="s">
        <v>464</v>
      </c>
      <c r="I714" s="65">
        <v>24860</v>
      </c>
      <c r="J714" s="60">
        <v>1216</v>
      </c>
      <c r="K714" s="60">
        <v>7278994.4140625</v>
      </c>
      <c r="L714" s="60">
        <v>12971.137893919597</v>
      </c>
    </row>
    <row r="715" spans="1:12">
      <c r="A715" s="60">
        <v>44398</v>
      </c>
      <c r="B715" s="60" t="s">
        <v>1982</v>
      </c>
      <c r="C715" s="60">
        <v>1851654</v>
      </c>
      <c r="D715" s="60">
        <v>0</v>
      </c>
      <c r="E715" s="65" t="s">
        <v>604</v>
      </c>
      <c r="F715" s="65" t="str">
        <f t="shared" si="11"/>
        <v>Census Tract 3542 Marion County</v>
      </c>
      <c r="G715" s="60" t="s">
        <v>155</v>
      </c>
      <c r="H715" s="60" t="s">
        <v>464</v>
      </c>
      <c r="I715" s="65">
        <v>59467</v>
      </c>
      <c r="J715" s="60">
        <v>4515</v>
      </c>
      <c r="K715" s="60">
        <v>3138620.7265625</v>
      </c>
      <c r="L715" s="60">
        <v>7823.8918371814907</v>
      </c>
    </row>
    <row r="716" spans="1:12">
      <c r="A716" s="60">
        <v>44399</v>
      </c>
      <c r="B716" s="60" t="s">
        <v>1983</v>
      </c>
      <c r="C716" s="60">
        <v>1355050</v>
      </c>
      <c r="D716" s="60">
        <v>0</v>
      </c>
      <c r="E716" s="65" t="s">
        <v>605</v>
      </c>
      <c r="F716" s="65" t="str">
        <f t="shared" si="11"/>
        <v>Census Tract 3544 Marion County</v>
      </c>
      <c r="G716" s="60" t="s">
        <v>155</v>
      </c>
      <c r="H716" s="60" t="s">
        <v>464</v>
      </c>
      <c r="I716" s="65">
        <v>73796</v>
      </c>
      <c r="J716" s="60">
        <v>692</v>
      </c>
      <c r="K716" s="60">
        <v>2296782.61328125</v>
      </c>
      <c r="L716" s="60">
        <v>6747.0438074385011</v>
      </c>
    </row>
    <row r="717" spans="1:12">
      <c r="A717" s="60">
        <v>44400</v>
      </c>
      <c r="B717" s="60" t="s">
        <v>1984</v>
      </c>
      <c r="C717" s="60">
        <v>852075</v>
      </c>
      <c r="D717" s="60">
        <v>0</v>
      </c>
      <c r="E717" s="65" t="s">
        <v>606</v>
      </c>
      <c r="F717" s="65" t="str">
        <f t="shared" si="11"/>
        <v>Census Tract 3545 Marion County</v>
      </c>
      <c r="G717" s="60" t="s">
        <v>155</v>
      </c>
      <c r="H717" s="60" t="s">
        <v>464</v>
      </c>
      <c r="I717" s="65">
        <v>32057</v>
      </c>
      <c r="J717" s="60">
        <v>1019</v>
      </c>
      <c r="K717" s="60">
        <v>1444218.27734375</v>
      </c>
      <c r="L717" s="60">
        <v>5889.322217069931</v>
      </c>
    </row>
    <row r="718" spans="1:12">
      <c r="A718" s="60">
        <v>44401</v>
      </c>
      <c r="B718" s="60" t="s">
        <v>1985</v>
      </c>
      <c r="C718" s="60">
        <v>523906</v>
      </c>
      <c r="D718" s="60">
        <v>0</v>
      </c>
      <c r="E718" s="65" t="s">
        <v>607</v>
      </c>
      <c r="F718" s="65" t="str">
        <f t="shared" si="11"/>
        <v>Census Tract 3547 Marion County</v>
      </c>
      <c r="G718" s="60" t="s">
        <v>155</v>
      </c>
      <c r="H718" s="60" t="s">
        <v>464</v>
      </c>
      <c r="I718" s="65">
        <v>30887</v>
      </c>
      <c r="J718" s="60">
        <v>594</v>
      </c>
      <c r="K718" s="60">
        <v>888031.89453125</v>
      </c>
      <c r="L718" s="60">
        <v>4963.9652258866718</v>
      </c>
    </row>
    <row r="719" spans="1:12">
      <c r="A719" s="60">
        <v>44402</v>
      </c>
      <c r="B719" s="60" t="s">
        <v>1986</v>
      </c>
      <c r="C719" s="60">
        <v>543485</v>
      </c>
      <c r="D719" s="60">
        <v>0</v>
      </c>
      <c r="E719" s="65" t="s">
        <v>608</v>
      </c>
      <c r="F719" s="65" t="str">
        <f t="shared" si="11"/>
        <v>Census Tract 3548 Marion County</v>
      </c>
      <c r="G719" s="60" t="s">
        <v>155</v>
      </c>
      <c r="H719" s="60" t="s">
        <v>464</v>
      </c>
      <c r="I719" s="65">
        <v>34500</v>
      </c>
      <c r="J719" s="60">
        <v>592</v>
      </c>
      <c r="K719" s="60">
        <v>921293.49609375</v>
      </c>
      <c r="L719" s="60">
        <v>3832.5027659293287</v>
      </c>
    </row>
    <row r="720" spans="1:12">
      <c r="A720" s="60">
        <v>44403</v>
      </c>
      <c r="B720" s="60" t="s">
        <v>1987</v>
      </c>
      <c r="C720" s="60">
        <v>1075274</v>
      </c>
      <c r="D720" s="60">
        <v>0</v>
      </c>
      <c r="E720" s="65" t="s">
        <v>609</v>
      </c>
      <c r="F720" s="65" t="str">
        <f t="shared" si="11"/>
        <v>Census Tract 3549 Marion County</v>
      </c>
      <c r="G720" s="60" t="s">
        <v>155</v>
      </c>
      <c r="H720" s="60" t="s">
        <v>464</v>
      </c>
      <c r="I720" s="65">
        <v>25542</v>
      </c>
      <c r="J720" s="60">
        <v>1108</v>
      </c>
      <c r="K720" s="60">
        <v>1822773.2421875</v>
      </c>
      <c r="L720" s="60">
        <v>5696.3580654807529</v>
      </c>
    </row>
    <row r="721" spans="1:12">
      <c r="A721" s="60">
        <v>44404</v>
      </c>
      <c r="B721" s="60" t="s">
        <v>1988</v>
      </c>
      <c r="C721" s="60">
        <v>832533</v>
      </c>
      <c r="D721" s="60">
        <v>0</v>
      </c>
      <c r="E721" s="65" t="s">
        <v>610</v>
      </c>
      <c r="F721" s="65" t="str">
        <f t="shared" si="11"/>
        <v>Census Tract 3550 Marion County</v>
      </c>
      <c r="G721" s="60" t="s">
        <v>155</v>
      </c>
      <c r="H721" s="60" t="s">
        <v>464</v>
      </c>
      <c r="I721" s="65">
        <v>25625</v>
      </c>
      <c r="J721" s="60">
        <v>795</v>
      </c>
      <c r="K721" s="60">
        <v>1411017.94921875</v>
      </c>
      <c r="L721" s="60">
        <v>5003.5469767242885</v>
      </c>
    </row>
    <row r="722" spans="1:12">
      <c r="A722" s="60">
        <v>44405</v>
      </c>
      <c r="B722" s="60" t="s">
        <v>1989</v>
      </c>
      <c r="C722" s="60">
        <v>751382</v>
      </c>
      <c r="D722" s="60">
        <v>0</v>
      </c>
      <c r="E722" s="65" t="s">
        <v>611</v>
      </c>
      <c r="F722" s="65" t="str">
        <f t="shared" si="11"/>
        <v>Census Tract 3551 Marion County</v>
      </c>
      <c r="G722" s="60" t="s">
        <v>155</v>
      </c>
      <c r="H722" s="60" t="s">
        <v>464</v>
      </c>
      <c r="I722" s="65">
        <v>26486</v>
      </c>
      <c r="J722" s="60">
        <v>711</v>
      </c>
      <c r="K722" s="60">
        <v>1273466.484375</v>
      </c>
      <c r="L722" s="60">
        <v>4955.5895893603083</v>
      </c>
    </row>
    <row r="723" spans="1:12">
      <c r="A723" s="60">
        <v>44406</v>
      </c>
      <c r="B723" s="60" t="s">
        <v>1990</v>
      </c>
      <c r="C723" s="60">
        <v>832716</v>
      </c>
      <c r="D723" s="60">
        <v>0</v>
      </c>
      <c r="E723" s="65" t="s">
        <v>612</v>
      </c>
      <c r="F723" s="65" t="str">
        <f t="shared" si="11"/>
        <v>Census Tract 3553 Marion County</v>
      </c>
      <c r="G723" s="60" t="s">
        <v>155</v>
      </c>
      <c r="H723" s="60" t="s">
        <v>464</v>
      </c>
      <c r="I723" s="65">
        <v>38845</v>
      </c>
      <c r="J723" s="60">
        <v>1193</v>
      </c>
      <c r="K723" s="60">
        <v>1411602.69140625</v>
      </c>
      <c r="L723" s="60">
        <v>4855.7520888726367</v>
      </c>
    </row>
    <row r="724" spans="1:12">
      <c r="A724" s="60">
        <v>44407</v>
      </c>
      <c r="B724" s="60" t="s">
        <v>1991</v>
      </c>
      <c r="C724" s="60">
        <v>1002670</v>
      </c>
      <c r="D724" s="60">
        <v>0</v>
      </c>
      <c r="E724" s="65" t="s">
        <v>613</v>
      </c>
      <c r="F724" s="65" t="str">
        <f t="shared" si="11"/>
        <v>Census Tract 3554 Marion County</v>
      </c>
      <c r="G724" s="60" t="s">
        <v>155</v>
      </c>
      <c r="H724" s="60" t="s">
        <v>464</v>
      </c>
      <c r="I724" s="65">
        <v>28846</v>
      </c>
      <c r="J724" s="60">
        <v>1336</v>
      </c>
      <c r="K724" s="60">
        <v>1699344.04296875</v>
      </c>
      <c r="L724" s="60">
        <v>5231.960668726806</v>
      </c>
    </row>
    <row r="725" spans="1:12">
      <c r="A725" s="60">
        <v>44408</v>
      </c>
      <c r="B725" s="60" t="s">
        <v>1992</v>
      </c>
      <c r="C725" s="60">
        <v>2519350</v>
      </c>
      <c r="D725" s="60">
        <v>0</v>
      </c>
      <c r="E725" s="65" t="s">
        <v>614</v>
      </c>
      <c r="F725" s="65" t="str">
        <f t="shared" si="11"/>
        <v>Census Tract 3555 Marion County</v>
      </c>
      <c r="G725" s="60" t="s">
        <v>155</v>
      </c>
      <c r="H725" s="60" t="s">
        <v>464</v>
      </c>
      <c r="I725" s="65">
        <v>40408</v>
      </c>
      <c r="J725" s="60">
        <v>1465</v>
      </c>
      <c r="K725" s="60">
        <v>4268470.4609375</v>
      </c>
      <c r="L725" s="60">
        <v>8337.3679187255329</v>
      </c>
    </row>
    <row r="726" spans="1:12">
      <c r="A726" s="60">
        <v>44409</v>
      </c>
      <c r="B726" s="60" t="s">
        <v>1993</v>
      </c>
      <c r="C726" s="60">
        <v>2444860</v>
      </c>
      <c r="D726" s="60">
        <v>0</v>
      </c>
      <c r="E726" s="65" t="s">
        <v>615</v>
      </c>
      <c r="F726" s="65" t="str">
        <f t="shared" si="11"/>
        <v>Census Tract 3556 Marion County</v>
      </c>
      <c r="G726" s="60" t="s">
        <v>155</v>
      </c>
      <c r="H726" s="60" t="s">
        <v>464</v>
      </c>
      <c r="I726" s="65">
        <v>23150</v>
      </c>
      <c r="J726" s="60">
        <v>930</v>
      </c>
      <c r="K726" s="60">
        <v>4142324.9375</v>
      </c>
      <c r="L726" s="60">
        <v>8950.4037592640161</v>
      </c>
    </row>
    <row r="727" spans="1:12">
      <c r="A727" s="60">
        <v>44410</v>
      </c>
      <c r="B727" s="60" t="s">
        <v>1994</v>
      </c>
      <c r="C727" s="60">
        <v>2201999</v>
      </c>
      <c r="D727" s="60">
        <v>0</v>
      </c>
      <c r="E727" s="65" t="s">
        <v>616</v>
      </c>
      <c r="F727" s="65" t="str">
        <f t="shared" si="11"/>
        <v>Census Tract 3557 Marion County</v>
      </c>
      <c r="G727" s="60" t="s">
        <v>155</v>
      </c>
      <c r="H727" s="60" t="s">
        <v>464</v>
      </c>
      <c r="I727" s="65">
        <v>23043</v>
      </c>
      <c r="J727" s="60">
        <v>924</v>
      </c>
      <c r="K727" s="60">
        <v>3731165.1875</v>
      </c>
      <c r="L727" s="60">
        <v>8944.7003379010112</v>
      </c>
    </row>
    <row r="728" spans="1:12">
      <c r="A728" s="60">
        <v>44411</v>
      </c>
      <c r="B728" s="60" t="s">
        <v>1995</v>
      </c>
      <c r="C728" s="60">
        <v>982569</v>
      </c>
      <c r="D728" s="60">
        <v>0</v>
      </c>
      <c r="E728" s="65" t="s">
        <v>617</v>
      </c>
      <c r="F728" s="65" t="str">
        <f t="shared" si="11"/>
        <v>Census Tract 3559 Marion County</v>
      </c>
      <c r="G728" s="60" t="s">
        <v>155</v>
      </c>
      <c r="H728" s="60" t="s">
        <v>464</v>
      </c>
      <c r="I728" s="65">
        <v>50694</v>
      </c>
      <c r="J728" s="60">
        <v>839</v>
      </c>
      <c r="K728" s="60">
        <v>1664584.0703125</v>
      </c>
      <c r="L728" s="60">
        <v>5694.7501497323983</v>
      </c>
    </row>
    <row r="729" spans="1:12">
      <c r="A729" s="60">
        <v>44412</v>
      </c>
      <c r="B729" s="60" t="s">
        <v>1996</v>
      </c>
      <c r="C729" s="60">
        <v>1448050</v>
      </c>
      <c r="D729" s="60">
        <v>0</v>
      </c>
      <c r="E729" s="65" t="s">
        <v>618</v>
      </c>
      <c r="F729" s="65" t="str">
        <f t="shared" si="11"/>
        <v>Census Tract 3562 Marion County</v>
      </c>
      <c r="G729" s="60" t="s">
        <v>155</v>
      </c>
      <c r="H729" s="60" t="s">
        <v>464</v>
      </c>
      <c r="I729" s="65">
        <v>76471</v>
      </c>
      <c r="J729" s="60">
        <v>1018</v>
      </c>
      <c r="K729" s="60">
        <v>2453426.109375</v>
      </c>
      <c r="L729" s="60">
        <v>6431.4177774971668</v>
      </c>
    </row>
    <row r="730" spans="1:12">
      <c r="A730" s="60">
        <v>44413</v>
      </c>
      <c r="B730" s="60" t="s">
        <v>1997</v>
      </c>
      <c r="C730" s="60">
        <v>3836708</v>
      </c>
      <c r="D730" s="60">
        <v>212851</v>
      </c>
      <c r="E730" s="65" t="s">
        <v>619</v>
      </c>
      <c r="F730" s="65" t="str">
        <f t="shared" si="11"/>
        <v>Census Tract 3564 Marion County</v>
      </c>
      <c r="G730" s="60" t="s">
        <v>155</v>
      </c>
      <c r="H730" s="60" t="s">
        <v>464</v>
      </c>
      <c r="I730" s="65">
        <v>28694</v>
      </c>
      <c r="J730" s="60">
        <v>1380</v>
      </c>
      <c r="K730" s="60">
        <v>6862126.1328125</v>
      </c>
      <c r="L730" s="60">
        <v>11801.37454325022</v>
      </c>
    </row>
    <row r="731" spans="1:12">
      <c r="A731" s="60">
        <v>44414</v>
      </c>
      <c r="B731" s="60" t="s">
        <v>1998</v>
      </c>
      <c r="C731" s="60">
        <v>1129322</v>
      </c>
      <c r="D731" s="60">
        <v>0</v>
      </c>
      <c r="E731" s="65" t="s">
        <v>620</v>
      </c>
      <c r="F731" s="65" t="str">
        <f t="shared" si="11"/>
        <v>Census Tract 3569 Marion County</v>
      </c>
      <c r="G731" s="60" t="s">
        <v>155</v>
      </c>
      <c r="H731" s="60" t="s">
        <v>464</v>
      </c>
      <c r="I731" s="65">
        <v>29719</v>
      </c>
      <c r="J731" s="60">
        <v>817</v>
      </c>
      <c r="K731" s="60">
        <v>1912699.3515625</v>
      </c>
      <c r="L731" s="60">
        <v>5698.9501113620408</v>
      </c>
    </row>
    <row r="732" spans="1:12">
      <c r="A732" s="60">
        <v>44415</v>
      </c>
      <c r="B732" s="60" t="s">
        <v>1999</v>
      </c>
      <c r="C732" s="60">
        <v>986663</v>
      </c>
      <c r="D732" s="60">
        <v>0</v>
      </c>
      <c r="E732" s="65" t="s">
        <v>621</v>
      </c>
      <c r="F732" s="65" t="str">
        <f t="shared" si="11"/>
        <v>Census Tract 3570 Marion County</v>
      </c>
      <c r="G732" s="60" t="s">
        <v>155</v>
      </c>
      <c r="H732" s="60" t="s">
        <v>464</v>
      </c>
      <c r="I732" s="65">
        <v>40100</v>
      </c>
      <c r="J732" s="60">
        <v>738</v>
      </c>
      <c r="K732" s="60">
        <v>1671028.6171875</v>
      </c>
      <c r="L732" s="60">
        <v>6093.6305216999508</v>
      </c>
    </row>
    <row r="733" spans="1:12">
      <c r="A733" s="60">
        <v>44416</v>
      </c>
      <c r="B733" s="60" t="s">
        <v>2000</v>
      </c>
      <c r="C733" s="60">
        <v>1045462</v>
      </c>
      <c r="D733" s="60">
        <v>0</v>
      </c>
      <c r="E733" s="65" t="s">
        <v>622</v>
      </c>
      <c r="F733" s="65" t="str">
        <f t="shared" si="11"/>
        <v>Census Tract 3571 Marion County</v>
      </c>
      <c r="G733" s="60" t="s">
        <v>155</v>
      </c>
      <c r="H733" s="60" t="s">
        <v>464</v>
      </c>
      <c r="I733" s="65">
        <v>46250</v>
      </c>
      <c r="J733" s="60">
        <v>835</v>
      </c>
      <c r="K733" s="60">
        <v>1770683.05859375</v>
      </c>
      <c r="L733" s="60">
        <v>5812.5345142656251</v>
      </c>
    </row>
    <row r="734" spans="1:12">
      <c r="A734" s="60">
        <v>44417</v>
      </c>
      <c r="B734" s="60" t="s">
        <v>2001</v>
      </c>
      <c r="C734" s="60">
        <v>1308546</v>
      </c>
      <c r="D734" s="60">
        <v>0</v>
      </c>
      <c r="E734" s="65" t="s">
        <v>623</v>
      </c>
      <c r="F734" s="65" t="str">
        <f t="shared" si="11"/>
        <v>Census Tract 3572 Marion County</v>
      </c>
      <c r="G734" s="60" t="s">
        <v>155</v>
      </c>
      <c r="H734" s="60" t="s">
        <v>464</v>
      </c>
      <c r="I734" s="65">
        <v>32543</v>
      </c>
      <c r="J734" s="60">
        <v>941</v>
      </c>
      <c r="K734" s="60">
        <v>2216451.58984375</v>
      </c>
      <c r="L734" s="60">
        <v>6514.5125277614261</v>
      </c>
    </row>
    <row r="735" spans="1:12">
      <c r="A735" s="60">
        <v>44418</v>
      </c>
      <c r="B735" s="60" t="s">
        <v>2002</v>
      </c>
      <c r="C735" s="60">
        <v>2032102</v>
      </c>
      <c r="D735" s="60">
        <v>0</v>
      </c>
      <c r="E735" s="65" t="s">
        <v>624</v>
      </c>
      <c r="F735" s="65" t="str">
        <f t="shared" si="11"/>
        <v>Census Tract 3573 Marion County</v>
      </c>
      <c r="G735" s="60" t="s">
        <v>155</v>
      </c>
      <c r="H735" s="60" t="s">
        <v>464</v>
      </c>
      <c r="I735" s="65">
        <v>22259</v>
      </c>
      <c r="J735" s="60">
        <v>853</v>
      </c>
      <c r="K735" s="60">
        <v>3441286.04296875</v>
      </c>
      <c r="L735" s="60">
        <v>9895.19715994951</v>
      </c>
    </row>
    <row r="736" spans="1:12">
      <c r="A736" s="60">
        <v>44419</v>
      </c>
      <c r="B736" s="60" t="s">
        <v>2003</v>
      </c>
      <c r="C736" s="60">
        <v>4082512</v>
      </c>
      <c r="D736" s="60">
        <v>0</v>
      </c>
      <c r="E736" s="65" t="s">
        <v>625</v>
      </c>
      <c r="F736" s="65" t="str">
        <f t="shared" si="11"/>
        <v>Census Tract 3574 Marion County</v>
      </c>
      <c r="G736" s="60" t="s">
        <v>155</v>
      </c>
      <c r="H736" s="60" t="s">
        <v>464</v>
      </c>
      <c r="I736" s="65">
        <v>28654</v>
      </c>
      <c r="J736" s="60">
        <v>1726</v>
      </c>
      <c r="K736" s="60">
        <v>6914067.55859375</v>
      </c>
      <c r="L736" s="60">
        <v>11142.529791588639</v>
      </c>
    </row>
    <row r="737" spans="1:12">
      <c r="A737" s="60">
        <v>44420</v>
      </c>
      <c r="B737" s="60" t="s">
        <v>2004</v>
      </c>
      <c r="C737" s="60">
        <v>3999199</v>
      </c>
      <c r="D737" s="60">
        <v>0</v>
      </c>
      <c r="E737" s="65" t="s">
        <v>626</v>
      </c>
      <c r="F737" s="65" t="str">
        <f t="shared" si="11"/>
        <v>Census Tract 3575 Marion County</v>
      </c>
      <c r="G737" s="60" t="s">
        <v>155</v>
      </c>
      <c r="H737" s="60" t="s">
        <v>464</v>
      </c>
      <c r="I737" s="65">
        <v>44167</v>
      </c>
      <c r="J737" s="60">
        <v>1346</v>
      </c>
      <c r="K737" s="60">
        <v>6770097.60546875</v>
      </c>
      <c r="L737" s="60">
        <v>10669.965469752018</v>
      </c>
    </row>
    <row r="738" spans="1:12">
      <c r="A738" s="60">
        <v>44421</v>
      </c>
      <c r="B738" s="60" t="s">
        <v>2005</v>
      </c>
      <c r="C738" s="60">
        <v>3411938</v>
      </c>
      <c r="D738" s="60">
        <v>0</v>
      </c>
      <c r="E738" s="65" t="s">
        <v>627</v>
      </c>
      <c r="F738" s="65" t="str">
        <f t="shared" si="11"/>
        <v>Census Tract 3576 Marion County</v>
      </c>
      <c r="G738" s="60" t="s">
        <v>155</v>
      </c>
      <c r="H738" s="60" t="s">
        <v>464</v>
      </c>
      <c r="I738" s="65">
        <v>32970</v>
      </c>
      <c r="J738" s="60">
        <v>2217</v>
      </c>
      <c r="K738" s="60">
        <v>5775942.03515625</v>
      </c>
      <c r="L738" s="60">
        <v>9636.5908585219422</v>
      </c>
    </row>
    <row r="739" spans="1:12">
      <c r="A739" s="60">
        <v>44422</v>
      </c>
      <c r="B739" s="60" t="s">
        <v>2006</v>
      </c>
      <c r="C739" s="60">
        <v>1033817</v>
      </c>
      <c r="D739" s="60">
        <v>0</v>
      </c>
      <c r="E739" s="65" t="s">
        <v>628</v>
      </c>
      <c r="F739" s="65" t="str">
        <f t="shared" si="11"/>
        <v>Census Tract 3578 Marion County</v>
      </c>
      <c r="G739" s="60" t="s">
        <v>155</v>
      </c>
      <c r="H739" s="60" t="s">
        <v>464</v>
      </c>
      <c r="I739" s="65">
        <v>34847</v>
      </c>
      <c r="J739" s="60">
        <v>742</v>
      </c>
      <c r="K739" s="60">
        <v>1750498.45703125</v>
      </c>
      <c r="L739" s="60">
        <v>6986.7797950092536</v>
      </c>
    </row>
    <row r="740" spans="1:12">
      <c r="A740" s="60">
        <v>44423</v>
      </c>
      <c r="B740" s="60" t="s">
        <v>2007</v>
      </c>
      <c r="C740" s="60">
        <v>2965594</v>
      </c>
      <c r="D740" s="60">
        <v>0</v>
      </c>
      <c r="E740" s="65" t="s">
        <v>629</v>
      </c>
      <c r="F740" s="65" t="str">
        <f t="shared" si="11"/>
        <v>Census Tract 3579 Marion County</v>
      </c>
      <c r="G740" s="60" t="s">
        <v>155</v>
      </c>
      <c r="H740" s="60" t="s">
        <v>464</v>
      </c>
      <c r="I740" s="65">
        <v>46271</v>
      </c>
      <c r="J740" s="60">
        <v>1461</v>
      </c>
      <c r="K740" s="60">
        <v>5020120.46484375</v>
      </c>
      <c r="L740" s="60">
        <v>9719.9651404648448</v>
      </c>
    </row>
    <row r="741" spans="1:12">
      <c r="A741" s="60">
        <v>44424</v>
      </c>
      <c r="B741" s="60" t="s">
        <v>2008</v>
      </c>
      <c r="C741" s="60">
        <v>4395904</v>
      </c>
      <c r="D741" s="60">
        <v>240021</v>
      </c>
      <c r="E741" s="65" t="s">
        <v>630</v>
      </c>
      <c r="F741" s="65" t="str">
        <f t="shared" si="11"/>
        <v>Census Tract 3580 Marion County</v>
      </c>
      <c r="G741" s="60" t="s">
        <v>155</v>
      </c>
      <c r="H741" s="60" t="s">
        <v>464</v>
      </c>
      <c r="I741" s="65">
        <v>24535</v>
      </c>
      <c r="J741" s="60">
        <v>512</v>
      </c>
      <c r="K741" s="60">
        <v>7849113.2734375</v>
      </c>
      <c r="L741" s="60">
        <v>15843.795570365597</v>
      </c>
    </row>
    <row r="742" spans="1:12">
      <c r="A742" s="60">
        <v>44425</v>
      </c>
      <c r="B742" s="60" t="s">
        <v>2009</v>
      </c>
      <c r="C742" s="60">
        <v>6126207</v>
      </c>
      <c r="D742" s="60">
        <v>806432</v>
      </c>
      <c r="E742" s="65" t="s">
        <v>631</v>
      </c>
      <c r="F742" s="65" t="str">
        <f t="shared" si="11"/>
        <v>Census Tract 3581 Marion County</v>
      </c>
      <c r="G742" s="60" t="s">
        <v>155</v>
      </c>
      <c r="H742" s="60" t="s">
        <v>464</v>
      </c>
      <c r="I742" s="65">
        <v>34781</v>
      </c>
      <c r="J742" s="60">
        <v>991</v>
      </c>
      <c r="K742" s="60">
        <v>11739200.328125</v>
      </c>
      <c r="L742" s="60">
        <v>14697.056682177561</v>
      </c>
    </row>
    <row r="743" spans="1:12">
      <c r="A743" s="60">
        <v>43939</v>
      </c>
      <c r="B743" s="60" t="s">
        <v>2010</v>
      </c>
      <c r="C743" s="60">
        <v>6697476</v>
      </c>
      <c r="D743" s="60">
        <v>0</v>
      </c>
      <c r="E743" s="65" t="s">
        <v>632</v>
      </c>
      <c r="F743" s="65" t="str">
        <f t="shared" si="11"/>
        <v>Census Tract 36 Allen County</v>
      </c>
      <c r="G743" s="60" t="s">
        <v>155</v>
      </c>
      <c r="H743" s="60" t="s">
        <v>156</v>
      </c>
      <c r="I743" s="65">
        <v>45702</v>
      </c>
      <c r="J743" s="60">
        <v>2587</v>
      </c>
      <c r="K743" s="60">
        <v>11775778.80078125</v>
      </c>
      <c r="L743" s="60">
        <v>14965.636041036963</v>
      </c>
    </row>
    <row r="744" spans="1:12">
      <c r="A744" s="60">
        <v>39178</v>
      </c>
      <c r="B744" s="60" t="s">
        <v>2011</v>
      </c>
      <c r="C744" s="60">
        <v>3421225</v>
      </c>
      <c r="D744" s="60">
        <v>0</v>
      </c>
      <c r="E744" s="65" t="s">
        <v>632</v>
      </c>
      <c r="F744" s="65" t="str">
        <f t="shared" si="11"/>
        <v>Census Tract 36 Vanderburgh County</v>
      </c>
      <c r="G744" s="60" t="s">
        <v>155</v>
      </c>
      <c r="H744" s="60" t="s">
        <v>162</v>
      </c>
      <c r="I744" s="65">
        <v>31091</v>
      </c>
      <c r="J744" s="60">
        <v>1960</v>
      </c>
      <c r="K744" s="60">
        <v>5510118.6015625</v>
      </c>
      <c r="L744" s="60">
        <v>11276.567414340761</v>
      </c>
    </row>
    <row r="745" spans="1:12">
      <c r="A745" s="60">
        <v>44426</v>
      </c>
      <c r="B745" s="60" t="s">
        <v>2012</v>
      </c>
      <c r="C745" s="60">
        <v>2604090</v>
      </c>
      <c r="D745" s="60">
        <v>0</v>
      </c>
      <c r="E745" s="65" t="s">
        <v>633</v>
      </c>
      <c r="F745" s="65" t="str">
        <f t="shared" si="11"/>
        <v>Census Tract 3601.01 Marion County</v>
      </c>
      <c r="G745" s="60" t="s">
        <v>155</v>
      </c>
      <c r="H745" s="60" t="s">
        <v>464</v>
      </c>
      <c r="I745" s="65">
        <v>22554</v>
      </c>
      <c r="J745" s="60">
        <v>1073</v>
      </c>
      <c r="K745" s="60">
        <v>4417625.6796875</v>
      </c>
      <c r="L745" s="60">
        <v>8364.2330555208064</v>
      </c>
    </row>
    <row r="746" spans="1:12">
      <c r="A746" s="60">
        <v>44427</v>
      </c>
      <c r="B746" s="60" t="s">
        <v>2013</v>
      </c>
      <c r="C746" s="60">
        <v>2636669</v>
      </c>
      <c r="D746" s="60">
        <v>0</v>
      </c>
      <c r="E746" s="65" t="s">
        <v>634</v>
      </c>
      <c r="F746" s="65" t="str">
        <f t="shared" si="11"/>
        <v>Census Tract 3601.02 Marion County</v>
      </c>
      <c r="G746" s="60" t="s">
        <v>155</v>
      </c>
      <c r="H746" s="60" t="s">
        <v>464</v>
      </c>
      <c r="I746" s="65">
        <v>19142</v>
      </c>
      <c r="J746" s="60">
        <v>1060</v>
      </c>
      <c r="K746" s="60">
        <v>4474778.12890625</v>
      </c>
      <c r="L746" s="60">
        <v>8691.6722765609629</v>
      </c>
    </row>
    <row r="747" spans="1:12">
      <c r="A747" s="60">
        <v>44428</v>
      </c>
      <c r="B747" s="60" t="s">
        <v>2014</v>
      </c>
      <c r="C747" s="60">
        <v>4658362</v>
      </c>
      <c r="D747" s="60">
        <v>0</v>
      </c>
      <c r="E747" s="65" t="s">
        <v>635</v>
      </c>
      <c r="F747" s="65" t="str">
        <f t="shared" si="11"/>
        <v>Census Tract 3602.01 Marion County</v>
      </c>
      <c r="G747" s="60" t="s">
        <v>155</v>
      </c>
      <c r="H747" s="60" t="s">
        <v>464</v>
      </c>
      <c r="I747" s="65">
        <v>31576</v>
      </c>
      <c r="J747" s="60">
        <v>1793</v>
      </c>
      <c r="K747" s="60">
        <v>7905904.78515625</v>
      </c>
      <c r="L747" s="60">
        <v>11602.943629991927</v>
      </c>
    </row>
    <row r="748" spans="1:12">
      <c r="A748" s="60">
        <v>44429</v>
      </c>
      <c r="B748" s="60" t="s">
        <v>2015</v>
      </c>
      <c r="C748" s="60">
        <v>2985628</v>
      </c>
      <c r="D748" s="60">
        <v>0</v>
      </c>
      <c r="E748" s="65" t="s">
        <v>636</v>
      </c>
      <c r="F748" s="65" t="str">
        <f t="shared" si="11"/>
        <v>Census Tract 3602.02 Marion County</v>
      </c>
      <c r="G748" s="60" t="s">
        <v>155</v>
      </c>
      <c r="H748" s="60" t="s">
        <v>464</v>
      </c>
      <c r="I748" s="65">
        <v>30685</v>
      </c>
      <c r="J748" s="60">
        <v>1245</v>
      </c>
      <c r="K748" s="60">
        <v>5067072.44921875</v>
      </c>
      <c r="L748" s="60">
        <v>9116.2039792717169</v>
      </c>
    </row>
    <row r="749" spans="1:12">
      <c r="A749" s="60">
        <v>44430</v>
      </c>
      <c r="B749" s="60" t="s">
        <v>2016</v>
      </c>
      <c r="C749" s="60">
        <v>3205919</v>
      </c>
      <c r="D749" s="60">
        <v>0</v>
      </c>
      <c r="E749" s="65" t="s">
        <v>637</v>
      </c>
      <c r="F749" s="65" t="str">
        <f t="shared" si="11"/>
        <v>Census Tract 3603.01 Marion County</v>
      </c>
      <c r="G749" s="60" t="s">
        <v>155</v>
      </c>
      <c r="H749" s="60" t="s">
        <v>464</v>
      </c>
      <c r="I749" s="65">
        <v>37865</v>
      </c>
      <c r="J749" s="60">
        <v>1461</v>
      </c>
      <c r="K749" s="60">
        <v>5438579.28125</v>
      </c>
      <c r="L749" s="60">
        <v>9616.5741195818555</v>
      </c>
    </row>
    <row r="750" spans="1:12">
      <c r="A750" s="60">
        <v>44431</v>
      </c>
      <c r="B750" s="60" t="s">
        <v>2017</v>
      </c>
      <c r="C750" s="60">
        <v>4440930</v>
      </c>
      <c r="D750" s="60">
        <v>4424</v>
      </c>
      <c r="E750" s="65" t="s">
        <v>638</v>
      </c>
      <c r="F750" s="65" t="str">
        <f t="shared" si="11"/>
        <v>Census Tract 3603.02 Marion County</v>
      </c>
      <c r="G750" s="60" t="s">
        <v>155</v>
      </c>
      <c r="H750" s="60" t="s">
        <v>464</v>
      </c>
      <c r="I750" s="65">
        <v>30250</v>
      </c>
      <c r="J750" s="60">
        <v>886</v>
      </c>
      <c r="K750" s="60">
        <v>7541254.82421875</v>
      </c>
      <c r="L750" s="60">
        <v>11320.359479933857</v>
      </c>
    </row>
    <row r="751" spans="1:12">
      <c r="A751" s="60">
        <v>44432</v>
      </c>
      <c r="B751" s="60" t="s">
        <v>2018</v>
      </c>
      <c r="C751" s="60">
        <v>2636834</v>
      </c>
      <c r="D751" s="60">
        <v>0</v>
      </c>
      <c r="E751" s="65" t="s">
        <v>639</v>
      </c>
      <c r="F751" s="65" t="str">
        <f t="shared" si="11"/>
        <v>Census Tract 3604.01 Marion County</v>
      </c>
      <c r="G751" s="60" t="s">
        <v>155</v>
      </c>
      <c r="H751" s="60" t="s">
        <v>464</v>
      </c>
      <c r="I751" s="65">
        <v>29459</v>
      </c>
      <c r="J751" s="60">
        <v>2215</v>
      </c>
      <c r="K751" s="60">
        <v>4473247.76171875</v>
      </c>
      <c r="L751" s="60">
        <v>8453.1155150827581</v>
      </c>
    </row>
    <row r="752" spans="1:12">
      <c r="A752" s="60">
        <v>44433</v>
      </c>
      <c r="B752" s="60" t="s">
        <v>2019</v>
      </c>
      <c r="C752" s="60">
        <v>2633174</v>
      </c>
      <c r="D752" s="60">
        <v>0</v>
      </c>
      <c r="E752" s="65" t="s">
        <v>640</v>
      </c>
      <c r="F752" s="65" t="str">
        <f t="shared" si="11"/>
        <v>Census Tract 3604.02 Marion County</v>
      </c>
      <c r="G752" s="60" t="s">
        <v>155</v>
      </c>
      <c r="H752" s="60" t="s">
        <v>464</v>
      </c>
      <c r="I752" s="65">
        <v>41316</v>
      </c>
      <c r="J752" s="60">
        <v>716</v>
      </c>
      <c r="K752" s="60">
        <v>4468933.69921875</v>
      </c>
      <c r="L752" s="60">
        <v>8456.2959223926719</v>
      </c>
    </row>
    <row r="753" spans="1:12">
      <c r="A753" s="60">
        <v>44434</v>
      </c>
      <c r="B753" s="60" t="s">
        <v>2020</v>
      </c>
      <c r="C753" s="60">
        <v>5296779</v>
      </c>
      <c r="D753" s="60">
        <v>0</v>
      </c>
      <c r="E753" s="65" t="s">
        <v>641</v>
      </c>
      <c r="F753" s="65" t="str">
        <f t="shared" si="11"/>
        <v>Census Tract 3604.04 Marion County</v>
      </c>
      <c r="G753" s="60" t="s">
        <v>155</v>
      </c>
      <c r="H753" s="60" t="s">
        <v>464</v>
      </c>
      <c r="I753" s="65">
        <v>35460</v>
      </c>
      <c r="J753" s="60">
        <v>2927</v>
      </c>
      <c r="K753" s="60">
        <v>8989611.046875</v>
      </c>
      <c r="L753" s="60">
        <v>12709.663982918501</v>
      </c>
    </row>
    <row r="754" spans="1:12">
      <c r="A754" s="60">
        <v>44435</v>
      </c>
      <c r="B754" s="60" t="s">
        <v>2021</v>
      </c>
      <c r="C754" s="60">
        <v>5266466</v>
      </c>
      <c r="D754" s="60">
        <v>14854</v>
      </c>
      <c r="E754" s="65" t="s">
        <v>642</v>
      </c>
      <c r="F754" s="65" t="str">
        <f t="shared" si="11"/>
        <v>Census Tract 3604.05 Marion County</v>
      </c>
      <c r="G754" s="60" t="s">
        <v>155</v>
      </c>
      <c r="H754" s="60" t="s">
        <v>464</v>
      </c>
      <c r="I754" s="65">
        <v>53800</v>
      </c>
      <c r="J754" s="60">
        <v>2539</v>
      </c>
      <c r="K754" s="60">
        <v>8959582.09375</v>
      </c>
      <c r="L754" s="60">
        <v>12699.60259914028</v>
      </c>
    </row>
    <row r="755" spans="1:12">
      <c r="A755" s="60">
        <v>44436</v>
      </c>
      <c r="B755" s="60" t="s">
        <v>2022</v>
      </c>
      <c r="C755" s="60">
        <v>4439339</v>
      </c>
      <c r="D755" s="60">
        <v>49850</v>
      </c>
      <c r="E755" s="65" t="s">
        <v>643</v>
      </c>
      <c r="F755" s="65" t="str">
        <f t="shared" si="11"/>
        <v>Census Tract 3605.01 Marion County</v>
      </c>
      <c r="G755" s="60" t="s">
        <v>155</v>
      </c>
      <c r="H755" s="60" t="s">
        <v>464</v>
      </c>
      <c r="I755" s="65">
        <v>56477</v>
      </c>
      <c r="J755" s="60">
        <v>2252</v>
      </c>
      <c r="K755" s="60">
        <v>7611437.2109375</v>
      </c>
      <c r="L755" s="60">
        <v>12735.020170921931</v>
      </c>
    </row>
    <row r="756" spans="1:12">
      <c r="A756" s="60">
        <v>44437</v>
      </c>
      <c r="B756" s="60" t="s">
        <v>2023</v>
      </c>
      <c r="C756" s="60">
        <v>8136970</v>
      </c>
      <c r="D756" s="60">
        <v>4322</v>
      </c>
      <c r="E756" s="65" t="s">
        <v>644</v>
      </c>
      <c r="F756" s="65" t="str">
        <f t="shared" si="11"/>
        <v>Census Tract 3605.02 Marion County</v>
      </c>
      <c r="G756" s="60" t="s">
        <v>155</v>
      </c>
      <c r="H756" s="60" t="s">
        <v>464</v>
      </c>
      <c r="I756" s="65">
        <v>52579</v>
      </c>
      <c r="J756" s="60">
        <v>2366</v>
      </c>
      <c r="K756" s="60">
        <v>13803906.94140625</v>
      </c>
      <c r="L756" s="60">
        <v>15346.83745116606</v>
      </c>
    </row>
    <row r="757" spans="1:12">
      <c r="A757" s="60">
        <v>44438</v>
      </c>
      <c r="B757" s="60" t="s">
        <v>2024</v>
      </c>
      <c r="C757" s="60">
        <v>3918065</v>
      </c>
      <c r="D757" s="60">
        <v>0</v>
      </c>
      <c r="E757" s="65" t="s">
        <v>645</v>
      </c>
      <c r="F757" s="65" t="str">
        <f t="shared" si="11"/>
        <v>Census Tract 3606.01 Marion County</v>
      </c>
      <c r="G757" s="60" t="s">
        <v>155</v>
      </c>
      <c r="H757" s="60" t="s">
        <v>464</v>
      </c>
      <c r="I757" s="65">
        <v>51968</v>
      </c>
      <c r="J757" s="60">
        <v>2024</v>
      </c>
      <c r="K757" s="60">
        <v>6642942.8125</v>
      </c>
      <c r="L757" s="60">
        <v>11254.119703604594</v>
      </c>
    </row>
    <row r="758" spans="1:12">
      <c r="A758" s="60">
        <v>44439</v>
      </c>
      <c r="B758" s="60" t="s">
        <v>2025</v>
      </c>
      <c r="C758" s="60">
        <v>4408763</v>
      </c>
      <c r="D758" s="60">
        <v>1208</v>
      </c>
      <c r="E758" s="65" t="s">
        <v>646</v>
      </c>
      <c r="F758" s="65" t="str">
        <f t="shared" si="11"/>
        <v>Census Tract 3606.02 Marion County</v>
      </c>
      <c r="G758" s="60" t="s">
        <v>155</v>
      </c>
      <c r="H758" s="60" t="s">
        <v>464</v>
      </c>
      <c r="I758" s="65">
        <v>37313</v>
      </c>
      <c r="J758" s="60">
        <v>2432</v>
      </c>
      <c r="K758" s="60">
        <v>7477085.87109375</v>
      </c>
      <c r="L758" s="60">
        <v>11340.711484701491</v>
      </c>
    </row>
    <row r="759" spans="1:12">
      <c r="A759" s="60">
        <v>44440</v>
      </c>
      <c r="B759" s="60" t="s">
        <v>2026</v>
      </c>
      <c r="C759" s="60">
        <v>2052682</v>
      </c>
      <c r="D759" s="60">
        <v>0</v>
      </c>
      <c r="E759" s="65" t="s">
        <v>647</v>
      </c>
      <c r="F759" s="65" t="str">
        <f t="shared" si="11"/>
        <v>Census Tract 3607 Marion County</v>
      </c>
      <c r="G759" s="60" t="s">
        <v>155</v>
      </c>
      <c r="H759" s="60" t="s">
        <v>464</v>
      </c>
      <c r="I759" s="65">
        <v>62679</v>
      </c>
      <c r="J759" s="60">
        <v>894</v>
      </c>
      <c r="K759" s="60">
        <v>3479427.08984375</v>
      </c>
      <c r="L759" s="60">
        <v>7922.1199398809758</v>
      </c>
    </row>
    <row r="760" spans="1:12">
      <c r="A760" s="60">
        <v>44441</v>
      </c>
      <c r="B760" s="60" t="s">
        <v>2027</v>
      </c>
      <c r="C760" s="60">
        <v>2632088</v>
      </c>
      <c r="D760" s="60">
        <v>0</v>
      </c>
      <c r="E760" s="65" t="s">
        <v>648</v>
      </c>
      <c r="F760" s="65" t="str">
        <f t="shared" si="11"/>
        <v>Census Tract 3608 Marion County</v>
      </c>
      <c r="G760" s="60" t="s">
        <v>155</v>
      </c>
      <c r="H760" s="60" t="s">
        <v>464</v>
      </c>
      <c r="I760" s="65">
        <v>30588</v>
      </c>
      <c r="J760" s="60">
        <v>1212</v>
      </c>
      <c r="K760" s="60">
        <v>4463254.359375</v>
      </c>
      <c r="L760" s="60">
        <v>8451.6746685625549</v>
      </c>
    </row>
    <row r="761" spans="1:12">
      <c r="A761" s="60">
        <v>44442</v>
      </c>
      <c r="B761" s="60" t="s">
        <v>2028</v>
      </c>
      <c r="C761" s="60">
        <v>2651086</v>
      </c>
      <c r="D761" s="60">
        <v>0</v>
      </c>
      <c r="E761" s="65" t="s">
        <v>649</v>
      </c>
      <c r="F761" s="65" t="str">
        <f t="shared" si="11"/>
        <v>Census Tract 3609 Marion County</v>
      </c>
      <c r="G761" s="60" t="s">
        <v>155</v>
      </c>
      <c r="H761" s="60" t="s">
        <v>464</v>
      </c>
      <c r="I761" s="65">
        <v>25481</v>
      </c>
      <c r="J761" s="60">
        <v>2467</v>
      </c>
      <c r="K761" s="60">
        <v>4495451.06640625</v>
      </c>
      <c r="L761" s="60">
        <v>8474.3444583436103</v>
      </c>
    </row>
    <row r="762" spans="1:12">
      <c r="A762" s="60">
        <v>44443</v>
      </c>
      <c r="B762" s="60" t="s">
        <v>2029</v>
      </c>
      <c r="C762" s="60">
        <v>1190284</v>
      </c>
      <c r="D762" s="60">
        <v>0</v>
      </c>
      <c r="E762" s="65" t="s">
        <v>650</v>
      </c>
      <c r="F762" s="65" t="str">
        <f t="shared" si="11"/>
        <v>Census Tract 3610 Marion County</v>
      </c>
      <c r="G762" s="60" t="s">
        <v>155</v>
      </c>
      <c r="H762" s="60" t="s">
        <v>464</v>
      </c>
      <c r="I762" s="65">
        <v>86855</v>
      </c>
      <c r="J762" s="60">
        <v>1052</v>
      </c>
      <c r="K762" s="60">
        <v>2017748.51171875</v>
      </c>
      <c r="L762" s="60">
        <v>6221.8711403696789</v>
      </c>
    </row>
    <row r="763" spans="1:12">
      <c r="A763" s="60">
        <v>44444</v>
      </c>
      <c r="B763" s="60" t="s">
        <v>2030</v>
      </c>
      <c r="C763" s="60">
        <v>1298830</v>
      </c>
      <c r="D763" s="60">
        <v>0</v>
      </c>
      <c r="E763" s="65" t="s">
        <v>651</v>
      </c>
      <c r="F763" s="65" t="str">
        <f t="shared" si="11"/>
        <v>Census Tract 3611 Marion County</v>
      </c>
      <c r="G763" s="60" t="s">
        <v>155</v>
      </c>
      <c r="H763" s="60" t="s">
        <v>464</v>
      </c>
      <c r="I763" s="65">
        <v>46827</v>
      </c>
      <c r="J763" s="60">
        <v>1652</v>
      </c>
      <c r="K763" s="60">
        <v>2201317.2109375</v>
      </c>
      <c r="L763" s="60">
        <v>6399.4598030800707</v>
      </c>
    </row>
    <row r="764" spans="1:12">
      <c r="A764" s="60">
        <v>44445</v>
      </c>
      <c r="B764" s="60" t="s">
        <v>2031</v>
      </c>
      <c r="C764" s="60">
        <v>2351849</v>
      </c>
      <c r="D764" s="60">
        <v>0</v>
      </c>
      <c r="E764" s="65" t="s">
        <v>652</v>
      </c>
      <c r="F764" s="65" t="str">
        <f t="shared" si="11"/>
        <v>Census Tract 3612 Marion County</v>
      </c>
      <c r="G764" s="60" t="s">
        <v>155</v>
      </c>
      <c r="H764" s="60" t="s">
        <v>464</v>
      </c>
      <c r="I764" s="65">
        <v>52396</v>
      </c>
      <c r="J764" s="60">
        <v>1415</v>
      </c>
      <c r="K764" s="60">
        <v>3984859.671875</v>
      </c>
      <c r="L764" s="60">
        <v>8012.7206920090121</v>
      </c>
    </row>
    <row r="765" spans="1:12">
      <c r="A765" s="60">
        <v>44446</v>
      </c>
      <c r="B765" s="60" t="s">
        <v>2032</v>
      </c>
      <c r="C765" s="60">
        <v>5230426</v>
      </c>
      <c r="D765" s="60">
        <v>0</v>
      </c>
      <c r="E765" s="65" t="s">
        <v>653</v>
      </c>
      <c r="F765" s="65" t="str">
        <f t="shared" si="11"/>
        <v>Census Tract 3613 Marion County</v>
      </c>
      <c r="G765" s="60" t="s">
        <v>155</v>
      </c>
      <c r="H765" s="60" t="s">
        <v>464</v>
      </c>
      <c r="I765" s="65">
        <v>35944</v>
      </c>
      <c r="J765" s="60">
        <v>1009</v>
      </c>
      <c r="K765" s="60">
        <v>8863570.8671875</v>
      </c>
      <c r="L765" s="60">
        <v>15448.71792782097</v>
      </c>
    </row>
    <row r="766" spans="1:12">
      <c r="A766" s="60">
        <v>44447</v>
      </c>
      <c r="B766" s="60" t="s">
        <v>2033</v>
      </c>
      <c r="C766" s="60">
        <v>24725359</v>
      </c>
      <c r="D766" s="60">
        <v>7499</v>
      </c>
      <c r="E766" s="65" t="s">
        <v>654</v>
      </c>
      <c r="F766" s="65" t="str">
        <f t="shared" si="11"/>
        <v>Census Tract 3614 Marion County</v>
      </c>
      <c r="G766" s="60" t="s">
        <v>155</v>
      </c>
      <c r="H766" s="60" t="s">
        <v>464</v>
      </c>
      <c r="I766" s="65">
        <v>53533</v>
      </c>
      <c r="J766" s="60">
        <v>4154</v>
      </c>
      <c r="K766" s="60">
        <v>41883388.46875</v>
      </c>
      <c r="L766" s="60">
        <v>27092.373867912134</v>
      </c>
    </row>
    <row r="767" spans="1:12">
      <c r="A767" s="60">
        <v>44448</v>
      </c>
      <c r="B767" s="60" t="s">
        <v>2034</v>
      </c>
      <c r="C767" s="60">
        <v>25670883</v>
      </c>
      <c r="D767" s="60">
        <v>122083</v>
      </c>
      <c r="E767" s="65" t="s">
        <v>655</v>
      </c>
      <c r="F767" s="65" t="str">
        <f t="shared" si="11"/>
        <v>Census Tract 3616 Marion County</v>
      </c>
      <c r="G767" s="60" t="s">
        <v>155</v>
      </c>
      <c r="H767" s="60" t="s">
        <v>464</v>
      </c>
      <c r="I767" s="65">
        <v>75220</v>
      </c>
      <c r="J767" s="60">
        <v>3293</v>
      </c>
      <c r="K767" s="60">
        <v>43688021.203125</v>
      </c>
      <c r="L767" s="60">
        <v>27865.668509017105</v>
      </c>
    </row>
    <row r="768" spans="1:12">
      <c r="A768" s="60">
        <v>43940</v>
      </c>
      <c r="B768" s="60" t="s">
        <v>2035</v>
      </c>
      <c r="C768" s="60">
        <v>4011925</v>
      </c>
      <c r="D768" s="60">
        <v>15190</v>
      </c>
      <c r="E768" s="65" t="s">
        <v>656</v>
      </c>
      <c r="F768" s="65" t="str">
        <f t="shared" si="11"/>
        <v>Census Tract 37 Allen County</v>
      </c>
      <c r="G768" s="60" t="s">
        <v>155</v>
      </c>
      <c r="H768" s="60" t="s">
        <v>156</v>
      </c>
      <c r="I768" s="65">
        <v>42935</v>
      </c>
      <c r="J768" s="60">
        <v>1156</v>
      </c>
      <c r="K768" s="60">
        <v>7084582.40234375</v>
      </c>
      <c r="L768" s="60">
        <v>13149.727965040449</v>
      </c>
    </row>
    <row r="769" spans="1:12">
      <c r="A769" s="60">
        <v>39179</v>
      </c>
      <c r="B769" s="60" t="s">
        <v>2036</v>
      </c>
      <c r="C769" s="60">
        <v>2557142</v>
      </c>
      <c r="D769" s="60">
        <v>14753</v>
      </c>
      <c r="E769" s="65" t="s">
        <v>657</v>
      </c>
      <c r="F769" s="65" t="str">
        <f t="shared" si="11"/>
        <v>Census Tract 37.01 Vanderburgh County</v>
      </c>
      <c r="G769" s="60" t="s">
        <v>155</v>
      </c>
      <c r="H769" s="60" t="s">
        <v>162</v>
      </c>
      <c r="I769" s="65">
        <v>58182</v>
      </c>
      <c r="J769" s="60">
        <v>734</v>
      </c>
      <c r="K769" s="60">
        <v>4145161.421875</v>
      </c>
      <c r="L769" s="60">
        <v>8165.7268139309372</v>
      </c>
    </row>
    <row r="770" spans="1:12">
      <c r="A770" s="60">
        <v>39180</v>
      </c>
      <c r="B770" s="60" t="s">
        <v>2037</v>
      </c>
      <c r="C770" s="60">
        <v>2604976</v>
      </c>
      <c r="D770" s="60">
        <v>0</v>
      </c>
      <c r="E770" s="65" t="s">
        <v>658</v>
      </c>
      <c r="F770" s="65" t="str">
        <f t="shared" ref="F770:F833" si="12">E770&amp;" "&amp;H770</f>
        <v>Census Tract 37.02 Vanderburgh County</v>
      </c>
      <c r="G770" s="60" t="s">
        <v>155</v>
      </c>
      <c r="H770" s="60" t="s">
        <v>162</v>
      </c>
      <c r="I770" s="65">
        <v>33996</v>
      </c>
      <c r="J770" s="60">
        <v>2321</v>
      </c>
      <c r="K770" s="60">
        <v>4196853.203125</v>
      </c>
      <c r="L770" s="60">
        <v>8205.4614607648091</v>
      </c>
    </row>
    <row r="771" spans="1:12">
      <c r="A771" s="60">
        <v>44449</v>
      </c>
      <c r="B771" s="60" t="s">
        <v>2038</v>
      </c>
      <c r="C771" s="60">
        <v>6639474</v>
      </c>
      <c r="D771" s="60">
        <v>0</v>
      </c>
      <c r="E771" s="65" t="s">
        <v>659</v>
      </c>
      <c r="F771" s="65" t="str">
        <f t="shared" si="12"/>
        <v>Census Tract 3702.01 Marion County</v>
      </c>
      <c r="G771" s="60" t="s">
        <v>155</v>
      </c>
      <c r="H771" s="60" t="s">
        <v>464</v>
      </c>
      <c r="I771" s="65">
        <v>46339</v>
      </c>
      <c r="J771" s="60">
        <v>1645</v>
      </c>
      <c r="K771" s="60">
        <v>11231280.76171875</v>
      </c>
      <c r="L771" s="60">
        <v>16151.872281472426</v>
      </c>
    </row>
    <row r="772" spans="1:12">
      <c r="A772" s="60">
        <v>44450</v>
      </c>
      <c r="B772" s="60" t="s">
        <v>2039</v>
      </c>
      <c r="C772" s="60">
        <v>8886492</v>
      </c>
      <c r="D772" s="60">
        <v>134495</v>
      </c>
      <c r="E772" s="65" t="s">
        <v>660</v>
      </c>
      <c r="F772" s="65" t="str">
        <f t="shared" si="12"/>
        <v>Census Tract 3702.02 Marion County</v>
      </c>
      <c r="G772" s="60" t="s">
        <v>155</v>
      </c>
      <c r="H772" s="60" t="s">
        <v>464</v>
      </c>
      <c r="I772" s="65">
        <v>32354</v>
      </c>
      <c r="J772" s="60">
        <v>2519</v>
      </c>
      <c r="K772" s="60">
        <v>15262042.30859375</v>
      </c>
      <c r="L772" s="60">
        <v>24517.913883574773</v>
      </c>
    </row>
    <row r="773" spans="1:12">
      <c r="A773" s="60">
        <v>44451</v>
      </c>
      <c r="B773" s="60" t="s">
        <v>2040</v>
      </c>
      <c r="C773" s="60">
        <v>30983299</v>
      </c>
      <c r="D773" s="60">
        <v>20278</v>
      </c>
      <c r="E773" s="65" t="s">
        <v>661</v>
      </c>
      <c r="F773" s="65" t="str">
        <f t="shared" si="12"/>
        <v>Census Tract 3703.01 Marion County</v>
      </c>
      <c r="G773" s="60" t="s">
        <v>155</v>
      </c>
      <c r="H773" s="60" t="s">
        <v>464</v>
      </c>
      <c r="I773" s="65">
        <v>71727</v>
      </c>
      <c r="J773" s="60">
        <v>3205</v>
      </c>
      <c r="K773" s="60">
        <v>52369232.40625</v>
      </c>
      <c r="L773" s="60">
        <v>36773.937031584603</v>
      </c>
    </row>
    <row r="774" spans="1:12">
      <c r="A774" s="60">
        <v>44452</v>
      </c>
      <c r="B774" s="60" t="s">
        <v>2041</v>
      </c>
      <c r="C774" s="60">
        <v>13661569</v>
      </c>
      <c r="D774" s="60">
        <v>0</v>
      </c>
      <c r="E774" s="65" t="s">
        <v>662</v>
      </c>
      <c r="F774" s="65" t="str">
        <f t="shared" si="12"/>
        <v>Census Tract 3703.02 Marion County</v>
      </c>
      <c r="G774" s="60" t="s">
        <v>155</v>
      </c>
      <c r="H774" s="60" t="s">
        <v>464</v>
      </c>
      <c r="I774" s="65">
        <v>70625</v>
      </c>
      <c r="J774" s="60">
        <v>2953</v>
      </c>
      <c r="K774" s="60">
        <v>23088786.3671875</v>
      </c>
      <c r="L774" s="60">
        <v>28822.043377874124</v>
      </c>
    </row>
    <row r="775" spans="1:12">
      <c r="A775" s="60">
        <v>43941</v>
      </c>
      <c r="B775" s="60" t="s">
        <v>2042</v>
      </c>
      <c r="C775" s="60">
        <v>3691312</v>
      </c>
      <c r="D775" s="60">
        <v>0</v>
      </c>
      <c r="E775" s="65" t="s">
        <v>663</v>
      </c>
      <c r="F775" s="65" t="str">
        <f t="shared" si="12"/>
        <v>Census Tract 38 Allen County</v>
      </c>
      <c r="G775" s="60" t="s">
        <v>155</v>
      </c>
      <c r="H775" s="60" t="s">
        <v>156</v>
      </c>
      <c r="I775" s="65">
        <v>31218</v>
      </c>
      <c r="J775" s="60">
        <v>1674</v>
      </c>
      <c r="K775" s="60">
        <v>6490009.4296875</v>
      </c>
      <c r="L775" s="60">
        <v>11157.848068098378</v>
      </c>
    </row>
    <row r="776" spans="1:12">
      <c r="A776" s="60">
        <v>39181</v>
      </c>
      <c r="B776" s="60" t="s">
        <v>2043</v>
      </c>
      <c r="C776" s="60">
        <v>3893476</v>
      </c>
      <c r="D776" s="60">
        <v>9990</v>
      </c>
      <c r="E776" s="65" t="s">
        <v>664</v>
      </c>
      <c r="F776" s="65" t="str">
        <f t="shared" si="12"/>
        <v>Census Tract 38.01 Vanderburgh County</v>
      </c>
      <c r="G776" s="60" t="s">
        <v>155</v>
      </c>
      <c r="H776" s="60" t="s">
        <v>162</v>
      </c>
      <c r="I776" s="65">
        <v>46476</v>
      </c>
      <c r="J776" s="60">
        <v>2648</v>
      </c>
      <c r="K776" s="60">
        <v>6290655.0078125</v>
      </c>
      <c r="L776" s="60">
        <v>10306.083627187141</v>
      </c>
    </row>
    <row r="777" spans="1:12">
      <c r="A777" s="60">
        <v>39182</v>
      </c>
      <c r="B777" s="60" t="s">
        <v>2044</v>
      </c>
      <c r="C777" s="60">
        <v>3831569</v>
      </c>
      <c r="D777" s="60">
        <v>86279</v>
      </c>
      <c r="E777" s="65" t="s">
        <v>665</v>
      </c>
      <c r="F777" s="65" t="str">
        <f t="shared" si="12"/>
        <v>Census Tract 38.03 Vanderburgh County</v>
      </c>
      <c r="G777" s="60" t="s">
        <v>155</v>
      </c>
      <c r="H777" s="60" t="s">
        <v>162</v>
      </c>
      <c r="I777" s="65">
        <v>74952</v>
      </c>
      <c r="J777" s="60">
        <v>2282</v>
      </c>
      <c r="K777" s="60">
        <v>6314250.33203125</v>
      </c>
      <c r="L777" s="60">
        <v>10294.435886180923</v>
      </c>
    </row>
    <row r="778" spans="1:12">
      <c r="A778" s="60">
        <v>39183</v>
      </c>
      <c r="B778" s="60" t="s">
        <v>2045</v>
      </c>
      <c r="C778" s="60">
        <v>10872770</v>
      </c>
      <c r="D778" s="60">
        <v>158299</v>
      </c>
      <c r="E778" s="65" t="s">
        <v>666</v>
      </c>
      <c r="F778" s="65" t="str">
        <f t="shared" si="12"/>
        <v>Census Tract 38.04 Vanderburgh County</v>
      </c>
      <c r="G778" s="60" t="s">
        <v>155</v>
      </c>
      <c r="H778" s="60" t="s">
        <v>162</v>
      </c>
      <c r="I778" s="65">
        <v>53083</v>
      </c>
      <c r="J778" s="60">
        <v>2728</v>
      </c>
      <c r="K778" s="60">
        <v>17766751.57421875</v>
      </c>
      <c r="L778" s="60">
        <v>17887.547380449789</v>
      </c>
    </row>
    <row r="779" spans="1:12">
      <c r="A779" s="60">
        <v>44453</v>
      </c>
      <c r="B779" s="60" t="s">
        <v>2046</v>
      </c>
      <c r="C779" s="60">
        <v>39759030</v>
      </c>
      <c r="D779" s="60">
        <v>224019</v>
      </c>
      <c r="E779" s="65" t="s">
        <v>667</v>
      </c>
      <c r="F779" s="65" t="str">
        <f t="shared" si="12"/>
        <v>Census Tract 3801 Marion County</v>
      </c>
      <c r="G779" s="60" t="s">
        <v>155</v>
      </c>
      <c r="H779" s="60" t="s">
        <v>464</v>
      </c>
      <c r="I779" s="65">
        <v>63542</v>
      </c>
      <c r="J779" s="60">
        <v>6801</v>
      </c>
      <c r="K779" s="60">
        <v>67571022.23828125</v>
      </c>
      <c r="L779" s="60">
        <v>44078.021211372696</v>
      </c>
    </row>
    <row r="780" spans="1:12">
      <c r="A780" s="60">
        <v>44454</v>
      </c>
      <c r="B780" s="60" t="s">
        <v>2047</v>
      </c>
      <c r="C780" s="60">
        <v>5291057</v>
      </c>
      <c r="D780" s="60">
        <v>0</v>
      </c>
      <c r="E780" s="65" t="s">
        <v>668</v>
      </c>
      <c r="F780" s="65" t="str">
        <f t="shared" si="12"/>
        <v>Census Tract 3802 Marion County</v>
      </c>
      <c r="G780" s="60" t="s">
        <v>155</v>
      </c>
      <c r="H780" s="60" t="s">
        <v>464</v>
      </c>
      <c r="I780" s="65">
        <v>38036</v>
      </c>
      <c r="J780" s="60">
        <v>1379</v>
      </c>
      <c r="K780" s="60">
        <v>8953010.2578125</v>
      </c>
      <c r="L780" s="60">
        <v>12658.381255861623</v>
      </c>
    </row>
    <row r="781" spans="1:12">
      <c r="A781" s="60">
        <v>44455</v>
      </c>
      <c r="B781" s="60" t="s">
        <v>2048</v>
      </c>
      <c r="C781" s="60">
        <v>3629257</v>
      </c>
      <c r="D781" s="60">
        <v>0</v>
      </c>
      <c r="E781" s="65" t="s">
        <v>669</v>
      </c>
      <c r="F781" s="65" t="str">
        <f t="shared" si="12"/>
        <v>Census Tract 3803 Marion County</v>
      </c>
      <c r="G781" s="60" t="s">
        <v>155</v>
      </c>
      <c r="H781" s="60" t="s">
        <v>464</v>
      </c>
      <c r="I781" s="65">
        <v>31398</v>
      </c>
      <c r="J781" s="60">
        <v>1505</v>
      </c>
      <c r="K781" s="60">
        <v>6141244.8359375</v>
      </c>
      <c r="L781" s="60">
        <v>10948.646336023512</v>
      </c>
    </row>
    <row r="782" spans="1:12">
      <c r="A782" s="60">
        <v>44456</v>
      </c>
      <c r="B782" s="60" t="s">
        <v>2049</v>
      </c>
      <c r="C782" s="60">
        <v>2239713</v>
      </c>
      <c r="D782" s="60">
        <v>0</v>
      </c>
      <c r="E782" s="65" t="s">
        <v>670</v>
      </c>
      <c r="F782" s="65" t="str">
        <f t="shared" si="12"/>
        <v>Census Tract 3804.02 Marion County</v>
      </c>
      <c r="G782" s="60" t="s">
        <v>155</v>
      </c>
      <c r="H782" s="60" t="s">
        <v>464</v>
      </c>
      <c r="I782" s="65">
        <v>39476</v>
      </c>
      <c r="J782" s="60">
        <v>2034</v>
      </c>
      <c r="K782" s="60">
        <v>3788076.82421875</v>
      </c>
      <c r="L782" s="60">
        <v>8262.3755042149151</v>
      </c>
    </row>
    <row r="783" spans="1:12">
      <c r="A783" s="60">
        <v>44457</v>
      </c>
      <c r="B783" s="60" t="s">
        <v>2050</v>
      </c>
      <c r="C783" s="60">
        <v>2089523</v>
      </c>
      <c r="D783" s="60">
        <v>0</v>
      </c>
      <c r="E783" s="65" t="s">
        <v>671</v>
      </c>
      <c r="F783" s="65" t="str">
        <f t="shared" si="12"/>
        <v>Census Tract 3804.03 Marion County</v>
      </c>
      <c r="G783" s="60" t="s">
        <v>155</v>
      </c>
      <c r="H783" s="60" t="s">
        <v>464</v>
      </c>
      <c r="I783" s="65">
        <v>55134</v>
      </c>
      <c r="J783" s="60">
        <v>1563</v>
      </c>
      <c r="K783" s="60">
        <v>3535621.26953125</v>
      </c>
      <c r="L783" s="60">
        <v>8880.1892059407328</v>
      </c>
    </row>
    <row r="784" spans="1:12">
      <c r="A784" s="60">
        <v>44458</v>
      </c>
      <c r="B784" s="60" t="s">
        <v>2051</v>
      </c>
      <c r="C784" s="60">
        <v>3511375</v>
      </c>
      <c r="D784" s="60">
        <v>0</v>
      </c>
      <c r="E784" s="65" t="s">
        <v>672</v>
      </c>
      <c r="F784" s="65" t="str">
        <f t="shared" si="12"/>
        <v>Census Tract 3804.04 Marion County</v>
      </c>
      <c r="G784" s="60" t="s">
        <v>155</v>
      </c>
      <c r="H784" s="60" t="s">
        <v>464</v>
      </c>
      <c r="I784" s="65">
        <v>48241</v>
      </c>
      <c r="J784" s="60">
        <v>1551</v>
      </c>
      <c r="K784" s="60">
        <v>5941269.29296875</v>
      </c>
      <c r="L784" s="60">
        <v>11613.344167020592</v>
      </c>
    </row>
    <row r="785" spans="1:12">
      <c r="A785" s="60">
        <v>44459</v>
      </c>
      <c r="B785" s="60" t="s">
        <v>2052</v>
      </c>
      <c r="C785" s="60">
        <v>2070366</v>
      </c>
      <c r="D785" s="60">
        <v>0</v>
      </c>
      <c r="E785" s="65" t="s">
        <v>673</v>
      </c>
      <c r="F785" s="65" t="str">
        <f t="shared" si="12"/>
        <v>Census Tract 3805.01 Marion County</v>
      </c>
      <c r="G785" s="60" t="s">
        <v>155</v>
      </c>
      <c r="H785" s="60" t="s">
        <v>464</v>
      </c>
      <c r="I785" s="65">
        <v>45885</v>
      </c>
      <c r="J785" s="60">
        <v>926</v>
      </c>
      <c r="K785" s="60">
        <v>3501494.07421875</v>
      </c>
      <c r="L785" s="60">
        <v>8917.1384530258019</v>
      </c>
    </row>
    <row r="786" spans="1:12">
      <c r="A786" s="60">
        <v>44460</v>
      </c>
      <c r="B786" s="60" t="s">
        <v>2053</v>
      </c>
      <c r="C786" s="60">
        <v>2255765</v>
      </c>
      <c r="D786" s="60">
        <v>0</v>
      </c>
      <c r="E786" s="65" t="s">
        <v>674</v>
      </c>
      <c r="F786" s="65" t="str">
        <f t="shared" si="12"/>
        <v>Census Tract 3805.02 Marion County</v>
      </c>
      <c r="G786" s="60" t="s">
        <v>155</v>
      </c>
      <c r="H786" s="60" t="s">
        <v>464</v>
      </c>
      <c r="I786" s="65">
        <v>29674</v>
      </c>
      <c r="J786" s="60">
        <v>1494</v>
      </c>
      <c r="K786" s="60">
        <v>3815808.1015625</v>
      </c>
      <c r="L786" s="60">
        <v>9020.4552028485505</v>
      </c>
    </row>
    <row r="787" spans="1:12">
      <c r="A787" s="60">
        <v>44461</v>
      </c>
      <c r="B787" s="60" t="s">
        <v>2054</v>
      </c>
      <c r="C787" s="60">
        <v>5485620</v>
      </c>
      <c r="D787" s="60">
        <v>0</v>
      </c>
      <c r="E787" s="65" t="s">
        <v>675</v>
      </c>
      <c r="F787" s="65" t="str">
        <f t="shared" si="12"/>
        <v>Census Tract 3806 Marion County</v>
      </c>
      <c r="G787" s="60" t="s">
        <v>155</v>
      </c>
      <c r="H787" s="60" t="s">
        <v>464</v>
      </c>
      <c r="I787" s="65">
        <v>40278</v>
      </c>
      <c r="J787" s="60">
        <v>2190</v>
      </c>
      <c r="K787" s="60">
        <v>9278269.796875</v>
      </c>
      <c r="L787" s="60">
        <v>13376.154718927799</v>
      </c>
    </row>
    <row r="788" spans="1:12">
      <c r="A788" s="60">
        <v>44462</v>
      </c>
      <c r="B788" s="60" t="s">
        <v>2055</v>
      </c>
      <c r="C788" s="60">
        <v>5094294</v>
      </c>
      <c r="D788" s="60">
        <v>0</v>
      </c>
      <c r="E788" s="65" t="s">
        <v>676</v>
      </c>
      <c r="F788" s="65" t="str">
        <f t="shared" si="12"/>
        <v>Census Tract 3807 Marion County</v>
      </c>
      <c r="G788" s="60" t="s">
        <v>155</v>
      </c>
      <c r="H788" s="60" t="s">
        <v>464</v>
      </c>
      <c r="I788" s="65">
        <v>51556</v>
      </c>
      <c r="J788" s="60">
        <v>2245</v>
      </c>
      <c r="K788" s="60">
        <v>8612839.3671875</v>
      </c>
      <c r="L788" s="60">
        <v>13022.8547285078</v>
      </c>
    </row>
    <row r="789" spans="1:12">
      <c r="A789" s="60">
        <v>44463</v>
      </c>
      <c r="B789" s="60" t="s">
        <v>2056</v>
      </c>
      <c r="C789" s="60">
        <v>3726443</v>
      </c>
      <c r="D789" s="60">
        <v>0</v>
      </c>
      <c r="E789" s="65" t="s">
        <v>677</v>
      </c>
      <c r="F789" s="65" t="str">
        <f t="shared" si="12"/>
        <v>Census Tract 3808 Marion County</v>
      </c>
      <c r="G789" s="60" t="s">
        <v>155</v>
      </c>
      <c r="H789" s="60" t="s">
        <v>464</v>
      </c>
      <c r="I789" s="65">
        <v>41981</v>
      </c>
      <c r="J789" s="60">
        <v>1175</v>
      </c>
      <c r="K789" s="60">
        <v>6300355.13671875</v>
      </c>
      <c r="L789" s="60">
        <v>10252.854550657783</v>
      </c>
    </row>
    <row r="790" spans="1:12">
      <c r="A790" s="60">
        <v>44464</v>
      </c>
      <c r="B790" s="60" t="s">
        <v>2057</v>
      </c>
      <c r="C790" s="60">
        <v>5271279</v>
      </c>
      <c r="D790" s="60">
        <v>6172</v>
      </c>
      <c r="E790" s="65" t="s">
        <v>678</v>
      </c>
      <c r="F790" s="65" t="str">
        <f t="shared" si="12"/>
        <v>Census Tract 3809.01 Marion County</v>
      </c>
      <c r="G790" s="60" t="s">
        <v>155</v>
      </c>
      <c r="H790" s="60" t="s">
        <v>464</v>
      </c>
      <c r="I790" s="65">
        <v>59020</v>
      </c>
      <c r="J790" s="60">
        <v>1794</v>
      </c>
      <c r="K790" s="60">
        <v>8919504.1953125</v>
      </c>
      <c r="L790" s="60">
        <v>15942.049302931595</v>
      </c>
    </row>
    <row r="791" spans="1:12">
      <c r="A791" s="60">
        <v>44465</v>
      </c>
      <c r="B791" s="60" t="s">
        <v>2058</v>
      </c>
      <c r="C791" s="60">
        <v>6563333</v>
      </c>
      <c r="D791" s="60">
        <v>23890</v>
      </c>
      <c r="E791" s="65" t="s">
        <v>679</v>
      </c>
      <c r="F791" s="65" t="str">
        <f t="shared" si="12"/>
        <v>Census Tract 3809.02 Marion County</v>
      </c>
      <c r="G791" s="60" t="s">
        <v>155</v>
      </c>
      <c r="H791" s="60" t="s">
        <v>464</v>
      </c>
      <c r="I791" s="65">
        <v>68430</v>
      </c>
      <c r="J791" s="60">
        <v>2390</v>
      </c>
      <c r="K791" s="60">
        <v>11132203.8828125</v>
      </c>
      <c r="L791" s="60">
        <v>16942.234274220009</v>
      </c>
    </row>
    <row r="792" spans="1:12">
      <c r="A792" s="60">
        <v>44466</v>
      </c>
      <c r="B792" s="60" t="s">
        <v>2059</v>
      </c>
      <c r="C792" s="60">
        <v>3988739</v>
      </c>
      <c r="D792" s="60">
        <v>0</v>
      </c>
      <c r="E792" s="65" t="s">
        <v>680</v>
      </c>
      <c r="F792" s="65" t="str">
        <f t="shared" si="12"/>
        <v>Census Tract 3810.01 Marion County</v>
      </c>
      <c r="G792" s="60" t="s">
        <v>155</v>
      </c>
      <c r="H792" s="60" t="s">
        <v>464</v>
      </c>
      <c r="I792" s="65">
        <v>37815</v>
      </c>
      <c r="J792" s="60">
        <v>2585</v>
      </c>
      <c r="K792" s="60">
        <v>6738205.30078125</v>
      </c>
      <c r="L792" s="60">
        <v>10594.531596125584</v>
      </c>
    </row>
    <row r="793" spans="1:12">
      <c r="A793" s="60">
        <v>44467</v>
      </c>
      <c r="B793" s="60" t="s">
        <v>2060</v>
      </c>
      <c r="C793" s="60">
        <v>3978488</v>
      </c>
      <c r="D793" s="60">
        <v>0</v>
      </c>
      <c r="E793" s="65" t="s">
        <v>681</v>
      </c>
      <c r="F793" s="65" t="str">
        <f t="shared" si="12"/>
        <v>Census Tract 3810.02 Marion County</v>
      </c>
      <c r="G793" s="60" t="s">
        <v>155</v>
      </c>
      <c r="H793" s="60" t="s">
        <v>464</v>
      </c>
      <c r="I793" s="65">
        <v>63487</v>
      </c>
      <c r="J793" s="60">
        <v>1143</v>
      </c>
      <c r="K793" s="60">
        <v>6723726.29296875</v>
      </c>
      <c r="L793" s="60">
        <v>10615.962929402314</v>
      </c>
    </row>
    <row r="794" spans="1:12">
      <c r="A794" s="60">
        <v>44468</v>
      </c>
      <c r="B794" s="60" t="s">
        <v>2061</v>
      </c>
      <c r="C794" s="60">
        <v>5453658</v>
      </c>
      <c r="D794" s="60">
        <v>0</v>
      </c>
      <c r="E794" s="65" t="s">
        <v>682</v>
      </c>
      <c r="F794" s="65" t="str">
        <f t="shared" si="12"/>
        <v>Census Tract 3811.01 Marion County</v>
      </c>
      <c r="G794" s="60" t="s">
        <v>155</v>
      </c>
      <c r="H794" s="60" t="s">
        <v>464</v>
      </c>
      <c r="I794" s="65">
        <v>62051</v>
      </c>
      <c r="J794" s="60">
        <v>2444</v>
      </c>
      <c r="K794" s="60">
        <v>9216579.140625</v>
      </c>
      <c r="L794" s="60">
        <v>13189.977617154351</v>
      </c>
    </row>
    <row r="795" spans="1:12">
      <c r="A795" s="60">
        <v>44469</v>
      </c>
      <c r="B795" s="60" t="s">
        <v>2062</v>
      </c>
      <c r="C795" s="60">
        <v>4975383</v>
      </c>
      <c r="D795" s="60">
        <v>0</v>
      </c>
      <c r="E795" s="65" t="s">
        <v>683</v>
      </c>
      <c r="F795" s="65" t="str">
        <f t="shared" si="12"/>
        <v>Census Tract 3811.02 Marion County</v>
      </c>
      <c r="G795" s="60" t="s">
        <v>155</v>
      </c>
      <c r="H795" s="60" t="s">
        <v>464</v>
      </c>
      <c r="I795" s="65">
        <v>52030</v>
      </c>
      <c r="J795" s="60">
        <v>2359</v>
      </c>
      <c r="K795" s="60">
        <v>8404982.55078125</v>
      </c>
      <c r="L795" s="60">
        <v>13884.810038998578</v>
      </c>
    </row>
    <row r="796" spans="1:12">
      <c r="A796" s="60">
        <v>44470</v>
      </c>
      <c r="B796" s="60" t="s">
        <v>2063</v>
      </c>
      <c r="C796" s="60">
        <v>5905140</v>
      </c>
      <c r="D796" s="60">
        <v>0</v>
      </c>
      <c r="E796" s="65" t="s">
        <v>684</v>
      </c>
      <c r="F796" s="65" t="str">
        <f t="shared" si="12"/>
        <v>Census Tract 3812.01 Marion County</v>
      </c>
      <c r="G796" s="60" t="s">
        <v>155</v>
      </c>
      <c r="H796" s="60" t="s">
        <v>464</v>
      </c>
      <c r="I796" s="65">
        <v>64255</v>
      </c>
      <c r="J796" s="60">
        <v>2815</v>
      </c>
      <c r="K796" s="60">
        <v>9971495.61328125</v>
      </c>
      <c r="L796" s="60">
        <v>13540.319362127144</v>
      </c>
    </row>
    <row r="797" spans="1:12">
      <c r="A797" s="60">
        <v>44471</v>
      </c>
      <c r="B797" s="60" t="s">
        <v>2064</v>
      </c>
      <c r="C797" s="60">
        <v>1531564</v>
      </c>
      <c r="D797" s="60">
        <v>0</v>
      </c>
      <c r="E797" s="65" t="s">
        <v>685</v>
      </c>
      <c r="F797" s="65" t="str">
        <f t="shared" si="12"/>
        <v>Census Tract 3812.03 Marion County</v>
      </c>
      <c r="G797" s="60" t="s">
        <v>155</v>
      </c>
      <c r="H797" s="60" t="s">
        <v>464</v>
      </c>
      <c r="I797" s="65">
        <v>30824</v>
      </c>
      <c r="J797" s="60">
        <v>1021</v>
      </c>
      <c r="K797" s="60">
        <v>2586473.90625</v>
      </c>
      <c r="L797" s="60">
        <v>7357.480480282873</v>
      </c>
    </row>
    <row r="798" spans="1:12">
      <c r="A798" s="60">
        <v>44472</v>
      </c>
      <c r="B798" s="60" t="s">
        <v>2065</v>
      </c>
      <c r="C798" s="60">
        <v>2010733</v>
      </c>
      <c r="D798" s="60">
        <v>2672</v>
      </c>
      <c r="E798" s="65" t="s">
        <v>686</v>
      </c>
      <c r="F798" s="65" t="str">
        <f t="shared" si="12"/>
        <v>Census Tract 3812.04 Marion County</v>
      </c>
      <c r="G798" s="60" t="s">
        <v>155</v>
      </c>
      <c r="H798" s="60" t="s">
        <v>464</v>
      </c>
      <c r="I798" s="65">
        <v>29583</v>
      </c>
      <c r="J798" s="60">
        <v>1569</v>
      </c>
      <c r="K798" s="60">
        <v>3399489.69921875</v>
      </c>
      <c r="L798" s="60">
        <v>8838.9374998418389</v>
      </c>
    </row>
    <row r="799" spans="1:12">
      <c r="A799" s="60">
        <v>44473</v>
      </c>
      <c r="B799" s="60" t="s">
        <v>2066</v>
      </c>
      <c r="C799" s="60">
        <v>4387068</v>
      </c>
      <c r="D799" s="60">
        <v>19226</v>
      </c>
      <c r="E799" s="65" t="s">
        <v>687</v>
      </c>
      <c r="F799" s="65" t="str">
        <f t="shared" si="12"/>
        <v>Census Tract 3812.05 Marion County</v>
      </c>
      <c r="G799" s="60" t="s">
        <v>155</v>
      </c>
      <c r="H799" s="60" t="s">
        <v>464</v>
      </c>
      <c r="I799" s="65">
        <v>53540</v>
      </c>
      <c r="J799" s="60">
        <v>2620</v>
      </c>
      <c r="K799" s="60">
        <v>7440592.1484375</v>
      </c>
      <c r="L799" s="60">
        <v>11318.091648228783</v>
      </c>
    </row>
    <row r="800" spans="1:12">
      <c r="A800" s="60">
        <v>39184</v>
      </c>
      <c r="B800" s="60" t="s">
        <v>2067</v>
      </c>
      <c r="C800" s="60">
        <v>3154376</v>
      </c>
      <c r="D800" s="60">
        <v>471</v>
      </c>
      <c r="E800" s="65" t="s">
        <v>688</v>
      </c>
      <c r="F800" s="65" t="str">
        <f t="shared" si="12"/>
        <v>Census Tract 39 Vanderburgh County</v>
      </c>
      <c r="G800" s="60" t="s">
        <v>155</v>
      </c>
      <c r="H800" s="60" t="s">
        <v>162</v>
      </c>
      <c r="I800" s="65">
        <v>51500</v>
      </c>
      <c r="J800" s="60">
        <v>1364</v>
      </c>
      <c r="K800" s="60">
        <v>5092534.06640625</v>
      </c>
      <c r="L800" s="60">
        <v>10163.13926343924</v>
      </c>
    </row>
    <row r="801" spans="1:12">
      <c r="A801" s="60">
        <v>43942</v>
      </c>
      <c r="B801" s="60" t="s">
        <v>2068</v>
      </c>
      <c r="C801" s="60">
        <v>4319972</v>
      </c>
      <c r="D801" s="60">
        <v>168525</v>
      </c>
      <c r="E801" s="65" t="s">
        <v>689</v>
      </c>
      <c r="F801" s="65" t="str">
        <f t="shared" si="12"/>
        <v>Census Tract 39.01 Allen County</v>
      </c>
      <c r="G801" s="60" t="s">
        <v>155</v>
      </c>
      <c r="H801" s="60" t="s">
        <v>156</v>
      </c>
      <c r="I801" s="65">
        <v>44192</v>
      </c>
      <c r="J801" s="60">
        <v>1618</v>
      </c>
      <c r="K801" s="60">
        <v>7893254.6171875</v>
      </c>
      <c r="L801" s="60">
        <v>14451.063712709411</v>
      </c>
    </row>
    <row r="802" spans="1:12">
      <c r="A802" s="60">
        <v>43943</v>
      </c>
      <c r="B802" s="60" t="s">
        <v>2069</v>
      </c>
      <c r="C802" s="60">
        <v>4295813</v>
      </c>
      <c r="D802" s="60">
        <v>0</v>
      </c>
      <c r="E802" s="65" t="s">
        <v>690</v>
      </c>
      <c r="F802" s="65" t="str">
        <f t="shared" si="12"/>
        <v>Census Tract 39.02 Allen County</v>
      </c>
      <c r="G802" s="60" t="s">
        <v>155</v>
      </c>
      <c r="H802" s="60" t="s">
        <v>156</v>
      </c>
      <c r="I802" s="65">
        <v>43056</v>
      </c>
      <c r="J802" s="60">
        <v>1362</v>
      </c>
      <c r="K802" s="60">
        <v>7551731.140625</v>
      </c>
      <c r="L802" s="60">
        <v>14316.212069341394</v>
      </c>
    </row>
    <row r="803" spans="1:12">
      <c r="A803" s="60">
        <v>44474</v>
      </c>
      <c r="B803" s="60" t="s">
        <v>2070</v>
      </c>
      <c r="C803" s="60">
        <v>11198788</v>
      </c>
      <c r="D803" s="60">
        <v>0</v>
      </c>
      <c r="E803" s="65" t="s">
        <v>691</v>
      </c>
      <c r="F803" s="65" t="str">
        <f t="shared" si="12"/>
        <v>Census Tract 3901.01 Marion County</v>
      </c>
      <c r="G803" s="60" t="s">
        <v>155</v>
      </c>
      <c r="H803" s="60" t="s">
        <v>464</v>
      </c>
      <c r="I803" s="65">
        <v>76600</v>
      </c>
      <c r="J803" s="60">
        <v>2841</v>
      </c>
      <c r="K803" s="60">
        <v>18946172.95703125</v>
      </c>
      <c r="L803" s="60">
        <v>17700.371247618223</v>
      </c>
    </row>
    <row r="804" spans="1:12">
      <c r="A804" s="60">
        <v>44475</v>
      </c>
      <c r="B804" s="60" t="s">
        <v>2071</v>
      </c>
      <c r="C804" s="60">
        <v>6839808</v>
      </c>
      <c r="D804" s="60">
        <v>0</v>
      </c>
      <c r="E804" s="65" t="s">
        <v>692</v>
      </c>
      <c r="F804" s="65" t="str">
        <f t="shared" si="12"/>
        <v>Census Tract 3901.02 Marion County</v>
      </c>
      <c r="G804" s="60" t="s">
        <v>155</v>
      </c>
      <c r="H804" s="60" t="s">
        <v>464</v>
      </c>
      <c r="I804" s="65">
        <v>36681</v>
      </c>
      <c r="J804" s="60">
        <v>2027</v>
      </c>
      <c r="K804" s="60">
        <v>11572407.80859375</v>
      </c>
      <c r="L804" s="60">
        <v>15170.286912519645</v>
      </c>
    </row>
    <row r="805" spans="1:12">
      <c r="A805" s="60">
        <v>44476</v>
      </c>
      <c r="B805" s="60" t="s">
        <v>2072</v>
      </c>
      <c r="C805" s="60">
        <v>18488536</v>
      </c>
      <c r="D805" s="60">
        <v>0</v>
      </c>
      <c r="E805" s="65" t="s">
        <v>693</v>
      </c>
      <c r="F805" s="65" t="str">
        <f t="shared" si="12"/>
        <v>Census Tract 3902 Marion County</v>
      </c>
      <c r="G805" s="60" t="s">
        <v>155</v>
      </c>
      <c r="H805" s="60" t="s">
        <v>464</v>
      </c>
      <c r="I805" s="65">
        <v>82485</v>
      </c>
      <c r="J805" s="60">
        <v>1487</v>
      </c>
      <c r="K805" s="60">
        <v>31281022.3046875</v>
      </c>
      <c r="L805" s="60">
        <v>23387.499633832707</v>
      </c>
    </row>
    <row r="806" spans="1:12">
      <c r="A806" s="60">
        <v>44477</v>
      </c>
      <c r="B806" s="60" t="s">
        <v>2073</v>
      </c>
      <c r="C806" s="60">
        <v>37214440</v>
      </c>
      <c r="D806" s="60">
        <v>22840</v>
      </c>
      <c r="E806" s="65" t="s">
        <v>694</v>
      </c>
      <c r="F806" s="65" t="str">
        <f t="shared" si="12"/>
        <v>Census Tract 3903 Marion County</v>
      </c>
      <c r="G806" s="60" t="s">
        <v>155</v>
      </c>
      <c r="H806" s="60" t="s">
        <v>464</v>
      </c>
      <c r="I806" s="65">
        <v>96715</v>
      </c>
      <c r="J806" s="60">
        <v>1926</v>
      </c>
      <c r="K806" s="60">
        <v>62922655.12109375</v>
      </c>
      <c r="L806" s="60">
        <v>31822.425567497336</v>
      </c>
    </row>
    <row r="807" spans="1:12">
      <c r="A807" s="60">
        <v>44478</v>
      </c>
      <c r="B807" s="60" t="s">
        <v>2074</v>
      </c>
      <c r="C807" s="60">
        <v>10557022</v>
      </c>
      <c r="D807" s="60">
        <v>0</v>
      </c>
      <c r="E807" s="65" t="s">
        <v>695</v>
      </c>
      <c r="F807" s="65" t="str">
        <f t="shared" si="12"/>
        <v>Census Tract 3904.02 Marion County</v>
      </c>
      <c r="G807" s="60" t="s">
        <v>155</v>
      </c>
      <c r="H807" s="60" t="s">
        <v>464</v>
      </c>
      <c r="I807" s="65">
        <v>76720</v>
      </c>
      <c r="J807" s="60">
        <v>4154</v>
      </c>
      <c r="K807" s="60">
        <v>17838400.9921875</v>
      </c>
      <c r="L807" s="60">
        <v>21123.885285526834</v>
      </c>
    </row>
    <row r="808" spans="1:12">
      <c r="A808" s="60">
        <v>44479</v>
      </c>
      <c r="B808" s="60" t="s">
        <v>2075</v>
      </c>
      <c r="C808" s="60">
        <v>14413811</v>
      </c>
      <c r="D808" s="60">
        <v>0</v>
      </c>
      <c r="E808" s="65" t="s">
        <v>696</v>
      </c>
      <c r="F808" s="65" t="str">
        <f t="shared" si="12"/>
        <v>Census Tract 3904.03 Marion County</v>
      </c>
      <c r="G808" s="60" t="s">
        <v>155</v>
      </c>
      <c r="H808" s="60" t="s">
        <v>464</v>
      </c>
      <c r="I808" s="65">
        <v>105459</v>
      </c>
      <c r="J808" s="60">
        <v>3350</v>
      </c>
      <c r="K808" s="60">
        <v>24355746.44921875</v>
      </c>
      <c r="L808" s="60">
        <v>22866.26439902711</v>
      </c>
    </row>
    <row r="809" spans="1:12">
      <c r="A809" s="60">
        <v>44480</v>
      </c>
      <c r="B809" s="60" t="s">
        <v>2076</v>
      </c>
      <c r="C809" s="60">
        <v>4481142</v>
      </c>
      <c r="D809" s="60">
        <v>0</v>
      </c>
      <c r="E809" s="65" t="s">
        <v>697</v>
      </c>
      <c r="F809" s="65" t="str">
        <f t="shared" si="12"/>
        <v>Census Tract 3904.04 Marion County</v>
      </c>
      <c r="G809" s="60" t="s">
        <v>155</v>
      </c>
      <c r="H809" s="60" t="s">
        <v>464</v>
      </c>
      <c r="I809" s="65">
        <v>63667</v>
      </c>
      <c r="J809" s="60">
        <v>2146</v>
      </c>
      <c r="K809" s="60">
        <v>7575407.63671875</v>
      </c>
      <c r="L809" s="60">
        <v>11984.174466939439</v>
      </c>
    </row>
    <row r="810" spans="1:12">
      <c r="A810" s="60">
        <v>44481</v>
      </c>
      <c r="B810" s="60" t="s">
        <v>2077</v>
      </c>
      <c r="C810" s="60">
        <v>6006823</v>
      </c>
      <c r="D810" s="60">
        <v>0</v>
      </c>
      <c r="E810" s="65" t="s">
        <v>698</v>
      </c>
      <c r="F810" s="65" t="str">
        <f t="shared" si="12"/>
        <v>Census Tract 3904.05 Marion County</v>
      </c>
      <c r="G810" s="60" t="s">
        <v>155</v>
      </c>
      <c r="H810" s="60" t="s">
        <v>464</v>
      </c>
      <c r="I810" s="65">
        <v>69766</v>
      </c>
      <c r="J810" s="60">
        <v>1873</v>
      </c>
      <c r="K810" s="60">
        <v>10146113.1484375</v>
      </c>
      <c r="L810" s="60">
        <v>14125.09132510708</v>
      </c>
    </row>
    <row r="811" spans="1:12">
      <c r="A811" s="60">
        <v>44482</v>
      </c>
      <c r="B811" s="60" t="s">
        <v>2078</v>
      </c>
      <c r="C811" s="60">
        <v>3340583</v>
      </c>
      <c r="D811" s="60">
        <v>0</v>
      </c>
      <c r="E811" s="65" t="s">
        <v>699</v>
      </c>
      <c r="F811" s="65" t="str">
        <f t="shared" si="12"/>
        <v>Census Tract 3905 Marion County</v>
      </c>
      <c r="G811" s="60" t="s">
        <v>155</v>
      </c>
      <c r="H811" s="60" t="s">
        <v>464</v>
      </c>
      <c r="I811" s="65">
        <v>30752</v>
      </c>
      <c r="J811" s="60">
        <v>826</v>
      </c>
      <c r="K811" s="60">
        <v>5669304.42578125</v>
      </c>
      <c r="L811" s="60">
        <v>10594.609549705076</v>
      </c>
    </row>
    <row r="812" spans="1:12">
      <c r="A812" s="60">
        <v>44483</v>
      </c>
      <c r="B812" s="60" t="s">
        <v>2079</v>
      </c>
      <c r="C812" s="60">
        <v>14386152</v>
      </c>
      <c r="D812" s="60">
        <v>0</v>
      </c>
      <c r="E812" s="65" t="s">
        <v>700</v>
      </c>
      <c r="F812" s="65" t="str">
        <f t="shared" si="12"/>
        <v>Census Tract 3906 Marion County</v>
      </c>
      <c r="G812" s="60" t="s">
        <v>155</v>
      </c>
      <c r="H812" s="60" t="s">
        <v>464</v>
      </c>
      <c r="I812" s="65">
        <v>40815</v>
      </c>
      <c r="J812" s="60">
        <v>2635</v>
      </c>
      <c r="K812" s="60">
        <v>24447742.4921875</v>
      </c>
      <c r="L812" s="60">
        <v>33569.450316504423</v>
      </c>
    </row>
    <row r="813" spans="1:12">
      <c r="A813" s="60">
        <v>44484</v>
      </c>
      <c r="B813" s="60" t="s">
        <v>2080</v>
      </c>
      <c r="C813" s="60">
        <v>1668887</v>
      </c>
      <c r="D813" s="60">
        <v>0</v>
      </c>
      <c r="E813" s="65" t="s">
        <v>701</v>
      </c>
      <c r="F813" s="65" t="str">
        <f t="shared" si="12"/>
        <v>Census Tract 3907 Marion County</v>
      </c>
      <c r="G813" s="60" t="s">
        <v>155</v>
      </c>
      <c r="H813" s="60" t="s">
        <v>464</v>
      </c>
      <c r="I813" s="65">
        <v>43346</v>
      </c>
      <c r="J813" s="60">
        <v>917</v>
      </c>
      <c r="K813" s="60">
        <v>2828428.0703125</v>
      </c>
      <c r="L813" s="60">
        <v>6970.5700960820977</v>
      </c>
    </row>
    <row r="814" spans="1:12">
      <c r="A814" s="60">
        <v>44485</v>
      </c>
      <c r="B814" s="60" t="s">
        <v>2081</v>
      </c>
      <c r="C814" s="60">
        <v>28362236</v>
      </c>
      <c r="D814" s="60">
        <v>9307</v>
      </c>
      <c r="E814" s="65" t="s">
        <v>702</v>
      </c>
      <c r="F814" s="65" t="str">
        <f t="shared" si="12"/>
        <v>Census Tract 3908 Marion County</v>
      </c>
      <c r="G814" s="60" t="s">
        <v>155</v>
      </c>
      <c r="H814" s="60" t="s">
        <v>464</v>
      </c>
      <c r="I814" s="65">
        <v>60130</v>
      </c>
      <c r="J814" s="60">
        <v>1297</v>
      </c>
      <c r="K814" s="60">
        <v>47993550.9375</v>
      </c>
      <c r="L814" s="60">
        <v>33270.508561887553</v>
      </c>
    </row>
    <row r="815" spans="1:12">
      <c r="A815" s="60">
        <v>44486</v>
      </c>
      <c r="B815" s="60" t="s">
        <v>2082</v>
      </c>
      <c r="C815" s="60">
        <v>1490208</v>
      </c>
      <c r="D815" s="60">
        <v>0</v>
      </c>
      <c r="E815" s="65" t="s">
        <v>703</v>
      </c>
      <c r="F815" s="65" t="str">
        <f t="shared" si="12"/>
        <v>Census Tract 3909 Marion County</v>
      </c>
      <c r="G815" s="60" t="s">
        <v>155</v>
      </c>
      <c r="H815" s="60" t="s">
        <v>464</v>
      </c>
      <c r="I815" s="65">
        <v>59864</v>
      </c>
      <c r="J815" s="60">
        <v>1351</v>
      </c>
      <c r="K815" s="60">
        <v>2526987.2265625</v>
      </c>
      <c r="L815" s="60">
        <v>6330.9922013291725</v>
      </c>
    </row>
    <row r="816" spans="1:12">
      <c r="A816" s="60">
        <v>44487</v>
      </c>
      <c r="B816" s="60" t="s">
        <v>2083</v>
      </c>
      <c r="C816" s="60">
        <v>6238106</v>
      </c>
      <c r="D816" s="60">
        <v>236519</v>
      </c>
      <c r="E816" s="65" t="s">
        <v>704</v>
      </c>
      <c r="F816" s="65" t="str">
        <f t="shared" si="12"/>
        <v>Census Tract 3910 Marion County</v>
      </c>
      <c r="G816" s="60" t="s">
        <v>155</v>
      </c>
      <c r="H816" s="60" t="s">
        <v>464</v>
      </c>
      <c r="I816" s="65">
        <v>58459</v>
      </c>
      <c r="J816" s="60">
        <v>3290</v>
      </c>
      <c r="K816" s="60">
        <v>10972818.7578125</v>
      </c>
      <c r="L816" s="60">
        <v>17670.849860759288</v>
      </c>
    </row>
    <row r="817" spans="1:12">
      <c r="A817" s="60">
        <v>43913</v>
      </c>
      <c r="B817" s="60" t="s">
        <v>2084</v>
      </c>
      <c r="C817" s="60">
        <v>3130804</v>
      </c>
      <c r="D817" s="60">
        <v>20033</v>
      </c>
      <c r="E817" s="65" t="s">
        <v>705</v>
      </c>
      <c r="F817" s="65" t="str">
        <f t="shared" si="12"/>
        <v>Census Tract 4 Allen County</v>
      </c>
      <c r="G817" s="60" t="s">
        <v>155</v>
      </c>
      <c r="H817" s="60" t="s">
        <v>156</v>
      </c>
      <c r="I817" s="65">
        <v>43846</v>
      </c>
      <c r="J817" s="60">
        <v>1244</v>
      </c>
      <c r="K817" s="60">
        <v>5551353.984375</v>
      </c>
      <c r="L817" s="60">
        <v>13641.581337079904</v>
      </c>
    </row>
    <row r="818" spans="1:12">
      <c r="A818" s="60">
        <v>44023</v>
      </c>
      <c r="B818" s="60" t="s">
        <v>2085</v>
      </c>
      <c r="C818" s="60">
        <v>1147747</v>
      </c>
      <c r="D818" s="60">
        <v>0</v>
      </c>
      <c r="E818" s="65" t="s">
        <v>705</v>
      </c>
      <c r="F818" s="65" t="str">
        <f t="shared" si="12"/>
        <v>Census Tract 4 Delaware County</v>
      </c>
      <c r="G818" s="60" t="s">
        <v>155</v>
      </c>
      <c r="H818" s="60" t="s">
        <v>164</v>
      </c>
      <c r="I818" s="65">
        <v>23558</v>
      </c>
      <c r="J818" s="60">
        <v>617</v>
      </c>
      <c r="K818" s="60">
        <v>1968631.69921875</v>
      </c>
      <c r="L818" s="60">
        <v>6116.7026841095012</v>
      </c>
    </row>
    <row r="819" spans="1:12">
      <c r="A819" s="60">
        <v>57440</v>
      </c>
      <c r="B819" s="60" t="s">
        <v>2086</v>
      </c>
      <c r="C819" s="60">
        <v>27326462</v>
      </c>
      <c r="D819" s="60">
        <v>862544</v>
      </c>
      <c r="E819" s="65" t="s">
        <v>705</v>
      </c>
      <c r="F819" s="65" t="str">
        <f t="shared" si="12"/>
        <v>Census Tract 4 Elkhart County</v>
      </c>
      <c r="G819" s="60" t="s">
        <v>155</v>
      </c>
      <c r="H819" s="60" t="s">
        <v>157</v>
      </c>
      <c r="I819" s="65">
        <v>66887</v>
      </c>
      <c r="J819" s="60">
        <v>1749</v>
      </c>
      <c r="K819" s="60">
        <v>50368960.2265625</v>
      </c>
      <c r="L819" s="60">
        <v>28023.925221790112</v>
      </c>
    </row>
    <row r="820" spans="1:12">
      <c r="A820" s="60">
        <v>44072</v>
      </c>
      <c r="B820" s="60" t="s">
        <v>2087</v>
      </c>
      <c r="C820" s="60">
        <v>10078777</v>
      </c>
      <c r="D820" s="60">
        <v>74884</v>
      </c>
      <c r="E820" s="65" t="s">
        <v>705</v>
      </c>
      <c r="F820" s="65" t="str">
        <f t="shared" si="12"/>
        <v>Census Tract 4 Grant County</v>
      </c>
      <c r="G820" s="60" t="s">
        <v>155</v>
      </c>
      <c r="H820" s="60" t="s">
        <v>158</v>
      </c>
      <c r="I820" s="65">
        <v>34980</v>
      </c>
      <c r="J820" s="60">
        <v>1635</v>
      </c>
      <c r="K820" s="60">
        <v>17614557.8359375</v>
      </c>
      <c r="L820" s="60">
        <v>17575.006402091498</v>
      </c>
    </row>
    <row r="821" spans="1:12">
      <c r="A821" s="60">
        <v>44171</v>
      </c>
      <c r="B821" s="60" t="s">
        <v>2088</v>
      </c>
      <c r="C821" s="60">
        <v>2541563</v>
      </c>
      <c r="D821" s="60">
        <v>0</v>
      </c>
      <c r="E821" s="65" t="s">
        <v>705</v>
      </c>
      <c r="F821" s="65" t="str">
        <f t="shared" si="12"/>
        <v>Census Tract 4 Howard County</v>
      </c>
      <c r="G821" s="60" t="s">
        <v>155</v>
      </c>
      <c r="H821" s="60" t="s">
        <v>165</v>
      </c>
      <c r="I821" s="65">
        <v>35239</v>
      </c>
      <c r="J821" s="60">
        <v>1375</v>
      </c>
      <c r="K821" s="60">
        <v>4401116.32421875</v>
      </c>
      <c r="L821" s="60">
        <v>10521.424408796234</v>
      </c>
    </row>
    <row r="822" spans="1:12">
      <c r="A822" s="60">
        <v>44228</v>
      </c>
      <c r="B822" s="60" t="s">
        <v>2089</v>
      </c>
      <c r="C822" s="60">
        <v>1232504</v>
      </c>
      <c r="D822" s="60">
        <v>0</v>
      </c>
      <c r="E822" s="65" t="s">
        <v>705</v>
      </c>
      <c r="F822" s="65" t="str">
        <f t="shared" si="12"/>
        <v>Census Tract 4 Madison County</v>
      </c>
      <c r="G822" s="60" t="s">
        <v>155</v>
      </c>
      <c r="H822" s="60" t="s">
        <v>166</v>
      </c>
      <c r="I822" s="65">
        <v>28700</v>
      </c>
      <c r="J822" s="60">
        <v>896</v>
      </c>
      <c r="K822" s="60">
        <v>2109233.94921875</v>
      </c>
      <c r="L822" s="60">
        <v>6680.735469651253</v>
      </c>
    </row>
    <row r="823" spans="1:12">
      <c r="A823" s="60">
        <v>57702</v>
      </c>
      <c r="B823" s="60" t="s">
        <v>2090</v>
      </c>
      <c r="C823" s="60">
        <v>1154676</v>
      </c>
      <c r="D823" s="60">
        <v>0</v>
      </c>
      <c r="E823" s="65" t="s">
        <v>705</v>
      </c>
      <c r="F823" s="65" t="str">
        <f t="shared" si="12"/>
        <v>Census Tract 4 St. Joseph County</v>
      </c>
      <c r="G823" s="60" t="s">
        <v>155</v>
      </c>
      <c r="H823" s="60" t="s">
        <v>160</v>
      </c>
      <c r="I823" s="65">
        <v>21208</v>
      </c>
      <c r="J823" s="60">
        <v>838</v>
      </c>
      <c r="K823" s="60">
        <v>2072320.8984375</v>
      </c>
      <c r="L823" s="60">
        <v>6665.0494585436427</v>
      </c>
    </row>
    <row r="824" spans="1:12">
      <c r="A824" s="60">
        <v>44557</v>
      </c>
      <c r="B824" s="60" t="s">
        <v>2091</v>
      </c>
      <c r="C824" s="60">
        <v>1703041</v>
      </c>
      <c r="D824" s="60">
        <v>28384</v>
      </c>
      <c r="E824" s="65" t="s">
        <v>705</v>
      </c>
      <c r="F824" s="65" t="str">
        <f t="shared" si="12"/>
        <v>Census Tract 4 Tippecanoe County</v>
      </c>
      <c r="G824" s="60" t="s">
        <v>155</v>
      </c>
      <c r="H824" s="60" t="s">
        <v>161</v>
      </c>
      <c r="I824" s="65">
        <v>30292</v>
      </c>
      <c r="J824" s="60">
        <v>2104</v>
      </c>
      <c r="K824" s="60">
        <v>2991081.80859375</v>
      </c>
      <c r="L824" s="60">
        <v>8657.489305446612</v>
      </c>
    </row>
    <row r="825" spans="1:12">
      <c r="A825" s="60">
        <v>39150</v>
      </c>
      <c r="B825" s="60" t="s">
        <v>2092</v>
      </c>
      <c r="C825" s="60">
        <v>1275396</v>
      </c>
      <c r="D825" s="60">
        <v>0</v>
      </c>
      <c r="E825" s="65" t="s">
        <v>705</v>
      </c>
      <c r="F825" s="65" t="str">
        <f t="shared" si="12"/>
        <v>Census Tract 4 Vanderburgh County</v>
      </c>
      <c r="G825" s="60" t="s">
        <v>155</v>
      </c>
      <c r="H825" s="60" t="s">
        <v>162</v>
      </c>
      <c r="I825" s="65">
        <v>59784</v>
      </c>
      <c r="J825" s="60">
        <v>1045</v>
      </c>
      <c r="K825" s="60">
        <v>2055788.640625</v>
      </c>
      <c r="L825" s="60">
        <v>6101.4214644110389</v>
      </c>
    </row>
    <row r="826" spans="1:12">
      <c r="A826" s="60">
        <v>44603</v>
      </c>
      <c r="B826" s="60" t="s">
        <v>2093</v>
      </c>
      <c r="C826" s="60">
        <v>1813282</v>
      </c>
      <c r="D826" s="60">
        <v>0</v>
      </c>
      <c r="E826" s="65" t="s">
        <v>705</v>
      </c>
      <c r="F826" s="65" t="str">
        <f t="shared" si="12"/>
        <v>Census Tract 4 Vigo County</v>
      </c>
      <c r="G826" s="60" t="s">
        <v>155</v>
      </c>
      <c r="H826" s="60" t="s">
        <v>167</v>
      </c>
      <c r="I826" s="65">
        <v>26111</v>
      </c>
      <c r="J826" s="60">
        <v>1058</v>
      </c>
      <c r="K826" s="60">
        <v>3047778.76953125</v>
      </c>
      <c r="L826" s="60">
        <v>8880.2906441151972</v>
      </c>
    </row>
    <row r="827" spans="1:12">
      <c r="A827" s="60">
        <v>44637</v>
      </c>
      <c r="B827" s="60" t="s">
        <v>2094</v>
      </c>
      <c r="C827" s="60">
        <v>15547825</v>
      </c>
      <c r="D827" s="60">
        <v>731181</v>
      </c>
      <c r="E827" s="65" t="s">
        <v>705</v>
      </c>
      <c r="F827" s="65" t="str">
        <f t="shared" si="12"/>
        <v>Census Tract 4 Wayne County</v>
      </c>
      <c r="G827" s="60" t="s">
        <v>155</v>
      </c>
      <c r="H827" s="60" t="s">
        <v>168</v>
      </c>
      <c r="I827" s="65">
        <v>54866</v>
      </c>
      <c r="J827" s="60">
        <v>1515</v>
      </c>
      <c r="K827" s="60">
        <v>27661684.84765625</v>
      </c>
      <c r="L827" s="60">
        <v>25622.439373872574</v>
      </c>
    </row>
    <row r="828" spans="1:12">
      <c r="A828" s="60">
        <v>39070</v>
      </c>
      <c r="B828" s="60" t="s">
        <v>2095</v>
      </c>
      <c r="C828" s="60">
        <v>3469266</v>
      </c>
      <c r="D828" s="60">
        <v>0</v>
      </c>
      <c r="E828" s="65" t="s">
        <v>706</v>
      </c>
      <c r="F828" s="65" t="str">
        <f t="shared" si="12"/>
        <v>Census Tract 4.01 Monroe County</v>
      </c>
      <c r="G828" s="60" t="s">
        <v>155</v>
      </c>
      <c r="H828" s="60" t="s">
        <v>159</v>
      </c>
      <c r="I828" s="65">
        <v>42930</v>
      </c>
      <c r="J828" s="60">
        <v>2145</v>
      </c>
      <c r="K828" s="60">
        <v>5778091.5859375</v>
      </c>
      <c r="L828" s="60">
        <v>13340.200799665528</v>
      </c>
    </row>
    <row r="829" spans="1:12">
      <c r="A829" s="60">
        <v>39071</v>
      </c>
      <c r="B829" s="60" t="s">
        <v>2096</v>
      </c>
      <c r="C829" s="60">
        <v>5285864</v>
      </c>
      <c r="D829" s="60">
        <v>13178</v>
      </c>
      <c r="E829" s="65" t="s">
        <v>707</v>
      </c>
      <c r="F829" s="65" t="str">
        <f t="shared" si="12"/>
        <v>Census Tract 4.02 Monroe County</v>
      </c>
      <c r="G829" s="60" t="s">
        <v>155</v>
      </c>
      <c r="H829" s="60" t="s">
        <v>159</v>
      </c>
      <c r="I829" s="65">
        <v>52104</v>
      </c>
      <c r="J829" s="60">
        <v>2528</v>
      </c>
      <c r="K829" s="60">
        <v>8822375.50390625</v>
      </c>
      <c r="L829" s="60">
        <v>11455.490415990856</v>
      </c>
    </row>
    <row r="830" spans="1:12">
      <c r="A830" s="60">
        <v>43944</v>
      </c>
      <c r="B830" s="60" t="s">
        <v>2097</v>
      </c>
      <c r="C830" s="60">
        <v>2268322</v>
      </c>
      <c r="D830" s="60">
        <v>0</v>
      </c>
      <c r="E830" s="65" t="s">
        <v>708</v>
      </c>
      <c r="F830" s="65" t="str">
        <f t="shared" si="12"/>
        <v>Census Tract 40 Allen County</v>
      </c>
      <c r="G830" s="60" t="s">
        <v>155</v>
      </c>
      <c r="H830" s="60" t="s">
        <v>156</v>
      </c>
      <c r="I830" s="65">
        <v>34942</v>
      </c>
      <c r="J830" s="60">
        <v>1157</v>
      </c>
      <c r="K830" s="60">
        <v>3990920.28515625</v>
      </c>
      <c r="L830" s="60">
        <v>7995.2187562484851</v>
      </c>
    </row>
    <row r="831" spans="1:12">
      <c r="A831" s="60">
        <v>44010</v>
      </c>
      <c r="B831" s="60" t="s">
        <v>2098</v>
      </c>
      <c r="C831" s="60">
        <v>16853752</v>
      </c>
      <c r="D831" s="60">
        <v>146032</v>
      </c>
      <c r="E831" s="65" t="s">
        <v>709</v>
      </c>
      <c r="F831" s="65" t="str">
        <f t="shared" si="12"/>
        <v>Census Tract 401 Clay County</v>
      </c>
      <c r="G831" s="60" t="s">
        <v>155</v>
      </c>
      <c r="H831" s="60" t="s">
        <v>710</v>
      </c>
      <c r="I831" s="65">
        <v>49167</v>
      </c>
      <c r="J831" s="60">
        <v>2040</v>
      </c>
      <c r="K831" s="60">
        <v>28609917.4296875</v>
      </c>
      <c r="L831" s="60">
        <v>23805.882845437911</v>
      </c>
    </row>
    <row r="832" spans="1:12">
      <c r="A832" s="60">
        <v>57557</v>
      </c>
      <c r="B832" s="60" t="s">
        <v>2099</v>
      </c>
      <c r="C832" s="60">
        <v>3938769</v>
      </c>
      <c r="D832" s="60">
        <v>3701344</v>
      </c>
      <c r="E832" s="65" t="s">
        <v>709</v>
      </c>
      <c r="F832" s="65" t="str">
        <f t="shared" si="12"/>
        <v>Census Tract 401 Lake County</v>
      </c>
      <c r="G832" s="60" t="s">
        <v>155</v>
      </c>
      <c r="H832" s="60" t="s">
        <v>186</v>
      </c>
      <c r="I832" s="65">
        <v>47688</v>
      </c>
      <c r="J832" s="60">
        <v>512</v>
      </c>
      <c r="K832" s="60">
        <v>7064619.24609375</v>
      </c>
      <c r="L832" s="60">
        <v>19782.09773688452</v>
      </c>
    </row>
    <row r="833" spans="1:12">
      <c r="A833" s="60">
        <v>57616</v>
      </c>
      <c r="B833" s="60" t="s">
        <v>2100</v>
      </c>
      <c r="C833" s="60">
        <v>7506551</v>
      </c>
      <c r="D833" s="60">
        <v>1958914</v>
      </c>
      <c r="E833" s="65" t="s">
        <v>709</v>
      </c>
      <c r="F833" s="65" t="str">
        <f t="shared" si="12"/>
        <v>Census Tract 401 LaPorte County</v>
      </c>
      <c r="G833" s="60" t="s">
        <v>155</v>
      </c>
      <c r="H833" s="60" t="s">
        <v>711</v>
      </c>
      <c r="I833" s="65">
        <v>31985</v>
      </c>
      <c r="J833" s="60">
        <v>692</v>
      </c>
      <c r="K833" s="60">
        <v>13526310.91015625</v>
      </c>
      <c r="L833" s="60">
        <v>18951.65151141712</v>
      </c>
    </row>
    <row r="834" spans="1:12">
      <c r="A834" s="60">
        <v>39115</v>
      </c>
      <c r="B834" s="60" t="s">
        <v>2101</v>
      </c>
      <c r="C834" s="60">
        <v>254122257</v>
      </c>
      <c r="D834" s="60">
        <v>2220859</v>
      </c>
      <c r="E834" s="65" t="s">
        <v>709</v>
      </c>
      <c r="F834" s="65" t="str">
        <f t="shared" ref="F834:F897" si="13">E834&amp;" "&amp;H834</f>
        <v>Census Tract 401 Posey County</v>
      </c>
      <c r="G834" s="60" t="s">
        <v>155</v>
      </c>
      <c r="H834" s="60" t="s">
        <v>712</v>
      </c>
      <c r="I834" s="65">
        <v>59956</v>
      </c>
      <c r="J834" s="60">
        <v>2244</v>
      </c>
      <c r="K834" s="60">
        <v>412987148.88671875</v>
      </c>
      <c r="L834" s="60">
        <v>117623.28780246267</v>
      </c>
    </row>
    <row r="835" spans="1:12">
      <c r="A835" s="60">
        <v>44653</v>
      </c>
      <c r="B835" s="60" t="s">
        <v>2102</v>
      </c>
      <c r="C835" s="60">
        <v>121680365</v>
      </c>
      <c r="D835" s="60">
        <v>382534</v>
      </c>
      <c r="E835" s="65" t="s">
        <v>709</v>
      </c>
      <c r="F835" s="65" t="str">
        <f t="shared" si="13"/>
        <v>Census Tract 401 Wells County</v>
      </c>
      <c r="G835" s="60" t="s">
        <v>155</v>
      </c>
      <c r="H835" s="60" t="s">
        <v>713</v>
      </c>
      <c r="I835" s="65">
        <v>63550</v>
      </c>
      <c r="J835" s="60">
        <v>2290</v>
      </c>
      <c r="K835" s="60">
        <v>213690608.2578125</v>
      </c>
      <c r="L835" s="60">
        <v>58994.302752615426</v>
      </c>
    </row>
    <row r="836" spans="1:12">
      <c r="A836" s="60">
        <v>44011</v>
      </c>
      <c r="B836" s="60" t="s">
        <v>2103</v>
      </c>
      <c r="C836" s="60">
        <v>19818126</v>
      </c>
      <c r="D836" s="60">
        <v>135048</v>
      </c>
      <c r="E836" s="65" t="s">
        <v>714</v>
      </c>
      <c r="F836" s="65" t="str">
        <f t="shared" si="13"/>
        <v>Census Tract 402 Clay County</v>
      </c>
      <c r="G836" s="60" t="s">
        <v>155</v>
      </c>
      <c r="H836" s="60" t="s">
        <v>710</v>
      </c>
      <c r="I836" s="65">
        <v>53179</v>
      </c>
      <c r="J836" s="60">
        <v>2497</v>
      </c>
      <c r="K836" s="60">
        <v>33581262.890625</v>
      </c>
      <c r="L836" s="60">
        <v>24806.243644339687</v>
      </c>
    </row>
    <row r="837" spans="1:12">
      <c r="A837" s="60">
        <v>57558</v>
      </c>
      <c r="B837" s="60" t="s">
        <v>2104</v>
      </c>
      <c r="C837" s="60">
        <v>720746</v>
      </c>
      <c r="D837" s="60">
        <v>0</v>
      </c>
      <c r="E837" s="65" t="s">
        <v>714</v>
      </c>
      <c r="F837" s="65" t="str">
        <f t="shared" si="13"/>
        <v>Census Tract 402 Lake County</v>
      </c>
      <c r="G837" s="60" t="s">
        <v>155</v>
      </c>
      <c r="H837" s="60" t="s">
        <v>186</v>
      </c>
      <c r="I837" s="65">
        <v>45921</v>
      </c>
      <c r="J837" s="60">
        <v>1228</v>
      </c>
      <c r="K837" s="60">
        <v>1293093.15625</v>
      </c>
      <c r="L837" s="60">
        <v>5396.0639661045316</v>
      </c>
    </row>
    <row r="838" spans="1:12">
      <c r="A838" s="60">
        <v>39116</v>
      </c>
      <c r="B838" s="60" t="s">
        <v>2105</v>
      </c>
      <c r="C838" s="60">
        <v>210687097</v>
      </c>
      <c r="D838" s="60">
        <v>4476531</v>
      </c>
      <c r="E838" s="65" t="s">
        <v>714</v>
      </c>
      <c r="F838" s="65" t="str">
        <f t="shared" si="13"/>
        <v>Census Tract 402 Posey County</v>
      </c>
      <c r="G838" s="60" t="s">
        <v>155</v>
      </c>
      <c r="H838" s="60" t="s">
        <v>712</v>
      </c>
      <c r="I838" s="65">
        <v>64803</v>
      </c>
      <c r="J838" s="60">
        <v>936</v>
      </c>
      <c r="K838" s="60">
        <v>341311330.96484375</v>
      </c>
      <c r="L838" s="60">
        <v>140661.56469412023</v>
      </c>
    </row>
    <row r="839" spans="1:12">
      <c r="A839" s="60">
        <v>44654</v>
      </c>
      <c r="B839" s="60" t="s">
        <v>2106</v>
      </c>
      <c r="C839" s="60">
        <v>182802227</v>
      </c>
      <c r="D839" s="60">
        <v>1495477</v>
      </c>
      <c r="E839" s="65" t="s">
        <v>714</v>
      </c>
      <c r="F839" s="65" t="str">
        <f t="shared" si="13"/>
        <v>Census Tract 402 Wells County</v>
      </c>
      <c r="G839" s="60" t="s">
        <v>155</v>
      </c>
      <c r="H839" s="60" t="s">
        <v>713</v>
      </c>
      <c r="I839" s="65">
        <v>69467</v>
      </c>
      <c r="J839" s="60">
        <v>1400</v>
      </c>
      <c r="K839" s="60">
        <v>322218329.39453125</v>
      </c>
      <c r="L839" s="60">
        <v>76467.447810953643</v>
      </c>
    </row>
    <row r="840" spans="1:12">
      <c r="A840" s="60">
        <v>44012</v>
      </c>
      <c r="B840" s="60" t="s">
        <v>2107</v>
      </c>
      <c r="C840" s="60">
        <v>130287723</v>
      </c>
      <c r="D840" s="60">
        <v>1531962</v>
      </c>
      <c r="E840" s="65" t="s">
        <v>715</v>
      </c>
      <c r="F840" s="65" t="str">
        <f t="shared" si="13"/>
        <v>Census Tract 403 Clay County</v>
      </c>
      <c r="G840" s="60" t="s">
        <v>155</v>
      </c>
      <c r="H840" s="60" t="s">
        <v>710</v>
      </c>
      <c r="I840" s="65">
        <v>67292</v>
      </c>
      <c r="J840" s="60">
        <v>1288</v>
      </c>
      <c r="K840" s="60">
        <v>221899979.04296875</v>
      </c>
      <c r="L840" s="60">
        <v>78804.992940745055</v>
      </c>
    </row>
    <row r="841" spans="1:12">
      <c r="A841" s="60">
        <v>57559</v>
      </c>
      <c r="B841" s="60" t="s">
        <v>2108</v>
      </c>
      <c r="C841" s="60">
        <v>7302705</v>
      </c>
      <c r="D841" s="60">
        <v>60315</v>
      </c>
      <c r="E841" s="65" t="s">
        <v>715</v>
      </c>
      <c r="F841" s="65" t="str">
        <f t="shared" si="13"/>
        <v>Census Tract 403 Lake County</v>
      </c>
      <c r="G841" s="60" t="s">
        <v>155</v>
      </c>
      <c r="H841" s="60" t="s">
        <v>186</v>
      </c>
      <c r="I841" s="65">
        <v>69421</v>
      </c>
      <c r="J841" s="60">
        <v>3053</v>
      </c>
      <c r="K841" s="60">
        <v>13157400.453125</v>
      </c>
      <c r="L841" s="60">
        <v>20466.898721024609</v>
      </c>
    </row>
    <row r="842" spans="1:12">
      <c r="A842" s="60">
        <v>57617</v>
      </c>
      <c r="B842" s="60" t="s">
        <v>2109</v>
      </c>
      <c r="C842" s="60">
        <v>1809847</v>
      </c>
      <c r="D842" s="60">
        <v>0</v>
      </c>
      <c r="E842" s="65" t="s">
        <v>715</v>
      </c>
      <c r="F842" s="65" t="str">
        <f t="shared" si="13"/>
        <v>Census Tract 403 LaPorte County</v>
      </c>
      <c r="G842" s="60" t="s">
        <v>155</v>
      </c>
      <c r="H842" s="60" t="s">
        <v>711</v>
      </c>
      <c r="I842" s="65">
        <v>40875</v>
      </c>
      <c r="J842" s="60">
        <v>861</v>
      </c>
      <c r="K842" s="60">
        <v>3249731.99609375</v>
      </c>
      <c r="L842" s="60">
        <v>9209.8482094441461</v>
      </c>
    </row>
    <row r="843" spans="1:12">
      <c r="A843" s="60">
        <v>39117</v>
      </c>
      <c r="B843" s="60" t="s">
        <v>2110</v>
      </c>
      <c r="C843" s="60">
        <v>110669253</v>
      </c>
      <c r="D843" s="60">
        <v>54930</v>
      </c>
      <c r="E843" s="65" t="s">
        <v>715</v>
      </c>
      <c r="F843" s="65" t="str">
        <f t="shared" si="13"/>
        <v>Census Tract 403 Posey County</v>
      </c>
      <c r="G843" s="60" t="s">
        <v>155</v>
      </c>
      <c r="H843" s="60" t="s">
        <v>712</v>
      </c>
      <c r="I843" s="65">
        <v>77554</v>
      </c>
      <c r="J843" s="60">
        <v>919</v>
      </c>
      <c r="K843" s="60">
        <v>178887583.69921875</v>
      </c>
      <c r="L843" s="60">
        <v>61515.143233425028</v>
      </c>
    </row>
    <row r="844" spans="1:12">
      <c r="A844" s="60">
        <v>44655</v>
      </c>
      <c r="B844" s="60" t="s">
        <v>2111</v>
      </c>
      <c r="C844" s="60">
        <v>208522932</v>
      </c>
      <c r="D844" s="60">
        <v>1298994</v>
      </c>
      <c r="E844" s="65" t="s">
        <v>715</v>
      </c>
      <c r="F844" s="65" t="str">
        <f t="shared" si="13"/>
        <v>Census Tract 403 Wells County</v>
      </c>
      <c r="G844" s="60" t="s">
        <v>155</v>
      </c>
      <c r="H844" s="60" t="s">
        <v>713</v>
      </c>
      <c r="I844" s="65">
        <v>72417</v>
      </c>
      <c r="J844" s="60">
        <v>1495</v>
      </c>
      <c r="K844" s="60">
        <v>365883702.1640625</v>
      </c>
      <c r="L844" s="60">
        <v>121833.18677408108</v>
      </c>
    </row>
    <row r="845" spans="1:12">
      <c r="A845" s="60">
        <v>44013</v>
      </c>
      <c r="B845" s="60" t="s">
        <v>2112</v>
      </c>
      <c r="C845" s="60">
        <v>119961701</v>
      </c>
      <c r="D845" s="60">
        <v>1614405</v>
      </c>
      <c r="E845" s="65" t="s">
        <v>716</v>
      </c>
      <c r="F845" s="65" t="str">
        <f t="shared" si="13"/>
        <v>Census Tract 404 Clay County</v>
      </c>
      <c r="G845" s="60" t="s">
        <v>155</v>
      </c>
      <c r="H845" s="60" t="s">
        <v>710</v>
      </c>
      <c r="I845" s="65">
        <v>58478</v>
      </c>
      <c r="J845" s="60">
        <v>1758</v>
      </c>
      <c r="K845" s="60">
        <v>204564253.28515625</v>
      </c>
      <c r="L845" s="60">
        <v>82281.723727592966</v>
      </c>
    </row>
    <row r="846" spans="1:12">
      <c r="A846" s="60">
        <v>57618</v>
      </c>
      <c r="B846" s="60" t="s">
        <v>2113</v>
      </c>
      <c r="C846" s="60">
        <v>2863259</v>
      </c>
      <c r="D846" s="60">
        <v>0</v>
      </c>
      <c r="E846" s="65" t="s">
        <v>716</v>
      </c>
      <c r="F846" s="65" t="str">
        <f t="shared" si="13"/>
        <v>Census Tract 404 LaPorte County</v>
      </c>
      <c r="G846" s="60" t="s">
        <v>155</v>
      </c>
      <c r="H846" s="60" t="s">
        <v>711</v>
      </c>
      <c r="I846" s="65">
        <v>47409</v>
      </c>
      <c r="J846" s="60">
        <v>1219</v>
      </c>
      <c r="K846" s="60">
        <v>5138637.00390625</v>
      </c>
      <c r="L846" s="60">
        <v>9099.2697029987794</v>
      </c>
    </row>
    <row r="847" spans="1:12">
      <c r="A847" s="60">
        <v>39118</v>
      </c>
      <c r="B847" s="60" t="s">
        <v>2114</v>
      </c>
      <c r="C847" s="60">
        <v>140538565</v>
      </c>
      <c r="D847" s="60">
        <v>1560641</v>
      </c>
      <c r="E847" s="65" t="s">
        <v>716</v>
      </c>
      <c r="F847" s="65" t="str">
        <f t="shared" si="13"/>
        <v>Census Tract 404 Posey County</v>
      </c>
      <c r="G847" s="60" t="s">
        <v>155</v>
      </c>
      <c r="H847" s="60" t="s">
        <v>712</v>
      </c>
      <c r="I847" s="65">
        <v>85878</v>
      </c>
      <c r="J847" s="60">
        <v>2109</v>
      </c>
      <c r="K847" s="60">
        <v>227657124.23046875</v>
      </c>
      <c r="L847" s="60">
        <v>62583.820354937103</v>
      </c>
    </row>
    <row r="848" spans="1:12">
      <c r="A848" s="60">
        <v>44656</v>
      </c>
      <c r="B848" s="60" t="s">
        <v>2115</v>
      </c>
      <c r="C848" s="60">
        <v>20861544</v>
      </c>
      <c r="D848" s="60">
        <v>474222</v>
      </c>
      <c r="E848" s="65" t="s">
        <v>716</v>
      </c>
      <c r="F848" s="65" t="str">
        <f t="shared" si="13"/>
        <v>Census Tract 404 Wells County</v>
      </c>
      <c r="G848" s="60" t="s">
        <v>155</v>
      </c>
      <c r="H848" s="60" t="s">
        <v>713</v>
      </c>
      <c r="I848" s="65">
        <v>44891</v>
      </c>
      <c r="J848" s="60">
        <v>1626</v>
      </c>
      <c r="K848" s="60">
        <v>37224851.01171875</v>
      </c>
      <c r="L848" s="60">
        <v>27817.138497488551</v>
      </c>
    </row>
    <row r="849" spans="1:12">
      <c r="A849" s="60">
        <v>57560</v>
      </c>
      <c r="B849" s="60" t="s">
        <v>2116</v>
      </c>
      <c r="C849" s="60">
        <v>4669301</v>
      </c>
      <c r="D849" s="60">
        <v>0</v>
      </c>
      <c r="E849" s="65" t="s">
        <v>717</v>
      </c>
      <c r="F849" s="65" t="str">
        <f t="shared" si="13"/>
        <v>Census Tract 404.01 Lake County</v>
      </c>
      <c r="G849" s="60" t="s">
        <v>155</v>
      </c>
      <c r="H849" s="60" t="s">
        <v>186</v>
      </c>
      <c r="I849" s="65">
        <v>80916</v>
      </c>
      <c r="J849" s="60">
        <v>1882</v>
      </c>
      <c r="K849" s="60">
        <v>8346282.7421875</v>
      </c>
      <c r="L849" s="60">
        <v>14821.478243977381</v>
      </c>
    </row>
    <row r="850" spans="1:12">
      <c r="A850" s="60">
        <v>57561</v>
      </c>
      <c r="B850" s="60" t="s">
        <v>2117</v>
      </c>
      <c r="C850" s="60">
        <v>4451135</v>
      </c>
      <c r="D850" s="60">
        <v>180012</v>
      </c>
      <c r="E850" s="65" t="s">
        <v>718</v>
      </c>
      <c r="F850" s="65" t="str">
        <f t="shared" si="13"/>
        <v>Census Tract 404.02 Lake County</v>
      </c>
      <c r="G850" s="60" t="s">
        <v>155</v>
      </c>
      <c r="H850" s="60" t="s">
        <v>186</v>
      </c>
      <c r="I850" s="65">
        <v>119063</v>
      </c>
      <c r="J850" s="60">
        <v>1580</v>
      </c>
      <c r="K850" s="60">
        <v>8270738.94140625</v>
      </c>
      <c r="L850" s="60">
        <v>12303.111952988522</v>
      </c>
    </row>
    <row r="851" spans="1:12">
      <c r="A851" s="60">
        <v>57562</v>
      </c>
      <c r="B851" s="60" t="s">
        <v>2118</v>
      </c>
      <c r="C851" s="60">
        <v>3117775</v>
      </c>
      <c r="D851" s="60">
        <v>0</v>
      </c>
      <c r="E851" s="65" t="s">
        <v>719</v>
      </c>
      <c r="F851" s="65" t="str">
        <f t="shared" si="13"/>
        <v>Census Tract 404.03 Lake County</v>
      </c>
      <c r="G851" s="60" t="s">
        <v>155</v>
      </c>
      <c r="H851" s="60" t="s">
        <v>186</v>
      </c>
      <c r="I851" s="65">
        <v>94360</v>
      </c>
      <c r="J851" s="60">
        <v>2120</v>
      </c>
      <c r="K851" s="60">
        <v>5570472.4765625</v>
      </c>
      <c r="L851" s="60">
        <v>9506.3833741522776</v>
      </c>
    </row>
    <row r="852" spans="1:12">
      <c r="A852" s="60">
        <v>73031</v>
      </c>
      <c r="B852" s="60" t="s">
        <v>2119</v>
      </c>
      <c r="C852" s="60">
        <v>362348295</v>
      </c>
      <c r="D852" s="60">
        <v>2127894</v>
      </c>
      <c r="E852" s="65" t="s">
        <v>720</v>
      </c>
      <c r="F852" s="65" t="str">
        <f t="shared" si="13"/>
        <v>Census Tract 405 Clay County</v>
      </c>
      <c r="G852" s="60" t="s">
        <v>155</v>
      </c>
      <c r="H852" s="60" t="s">
        <v>710</v>
      </c>
      <c r="I852" s="65">
        <v>67788</v>
      </c>
      <c r="J852" s="60">
        <v>1383</v>
      </c>
      <c r="K852" s="60">
        <v>611121848.078125</v>
      </c>
      <c r="L852" s="60">
        <v>115506.85994587558</v>
      </c>
    </row>
    <row r="853" spans="1:12">
      <c r="A853" s="60">
        <v>57619</v>
      </c>
      <c r="B853" s="60" t="s">
        <v>2120</v>
      </c>
      <c r="C853" s="60">
        <v>3190241</v>
      </c>
      <c r="D853" s="60">
        <v>0</v>
      </c>
      <c r="E853" s="65" t="s">
        <v>720</v>
      </c>
      <c r="F853" s="65" t="str">
        <f t="shared" si="13"/>
        <v>Census Tract 405 LaPorte County</v>
      </c>
      <c r="G853" s="60" t="s">
        <v>155</v>
      </c>
      <c r="H853" s="60" t="s">
        <v>711</v>
      </c>
      <c r="I853" s="65">
        <v>52230</v>
      </c>
      <c r="J853" s="60">
        <v>1604</v>
      </c>
      <c r="K853" s="60">
        <v>5725680.40625</v>
      </c>
      <c r="L853" s="60">
        <v>9656.4359798409241</v>
      </c>
    </row>
    <row r="854" spans="1:12">
      <c r="A854" s="60">
        <v>39119</v>
      </c>
      <c r="B854" s="60" t="s">
        <v>2121</v>
      </c>
      <c r="C854" s="60">
        <v>332882879</v>
      </c>
      <c r="D854" s="60">
        <v>17312686</v>
      </c>
      <c r="E854" s="65" t="s">
        <v>720</v>
      </c>
      <c r="F854" s="65" t="str">
        <f t="shared" si="13"/>
        <v>Census Tract 405 Posey County</v>
      </c>
      <c r="G854" s="60" t="s">
        <v>155</v>
      </c>
      <c r="H854" s="60" t="s">
        <v>712</v>
      </c>
      <c r="I854" s="65">
        <v>67768</v>
      </c>
      <c r="J854" s="60">
        <v>1409</v>
      </c>
      <c r="K854" s="60">
        <v>538887059.21484375</v>
      </c>
      <c r="L854" s="60">
        <v>228648.07514420466</v>
      </c>
    </row>
    <row r="855" spans="1:12">
      <c r="A855" s="60">
        <v>44657</v>
      </c>
      <c r="B855" s="60" t="s">
        <v>2122</v>
      </c>
      <c r="C855" s="60">
        <v>8984520</v>
      </c>
      <c r="D855" s="60">
        <v>209773</v>
      </c>
      <c r="E855" s="65" t="s">
        <v>720</v>
      </c>
      <c r="F855" s="65" t="str">
        <f t="shared" si="13"/>
        <v>Census Tract 405 Wells County</v>
      </c>
      <c r="G855" s="60" t="s">
        <v>155</v>
      </c>
      <c r="H855" s="60" t="s">
        <v>713</v>
      </c>
      <c r="I855" s="65">
        <v>60574</v>
      </c>
      <c r="J855" s="60">
        <v>1135</v>
      </c>
      <c r="K855" s="60">
        <v>16026291.56640625</v>
      </c>
      <c r="L855" s="60">
        <v>16365.015277593762</v>
      </c>
    </row>
    <row r="856" spans="1:12">
      <c r="A856" s="60">
        <v>57563</v>
      </c>
      <c r="B856" s="60" t="s">
        <v>2123</v>
      </c>
      <c r="C856" s="60">
        <v>1939915</v>
      </c>
      <c r="D856" s="60">
        <v>3637</v>
      </c>
      <c r="E856" s="65" t="s">
        <v>721</v>
      </c>
      <c r="F856" s="65" t="str">
        <f t="shared" si="13"/>
        <v>Census Tract 405.01 Lake County</v>
      </c>
      <c r="G856" s="60" t="s">
        <v>155</v>
      </c>
      <c r="H856" s="60" t="s">
        <v>186</v>
      </c>
      <c r="I856" s="65">
        <v>64375</v>
      </c>
      <c r="J856" s="60">
        <v>1564</v>
      </c>
      <c r="K856" s="60">
        <v>3472301.7890625</v>
      </c>
      <c r="L856" s="60">
        <v>7529.0857725462502</v>
      </c>
    </row>
    <row r="857" spans="1:12">
      <c r="A857" s="60">
        <v>57564</v>
      </c>
      <c r="B857" s="60" t="s">
        <v>2124</v>
      </c>
      <c r="C857" s="60">
        <v>3851179</v>
      </c>
      <c r="D857" s="60">
        <v>46725</v>
      </c>
      <c r="E857" s="65" t="s">
        <v>722</v>
      </c>
      <c r="F857" s="65" t="str">
        <f t="shared" si="13"/>
        <v>Census Tract 405.02 Lake County</v>
      </c>
      <c r="G857" s="60" t="s">
        <v>155</v>
      </c>
      <c r="H857" s="60" t="s">
        <v>186</v>
      </c>
      <c r="I857" s="65">
        <v>70417</v>
      </c>
      <c r="J857" s="60">
        <v>1553</v>
      </c>
      <c r="K857" s="60">
        <v>6961167.1953125</v>
      </c>
      <c r="L857" s="60">
        <v>10769.773978367866</v>
      </c>
    </row>
    <row r="858" spans="1:12">
      <c r="A858" s="60">
        <v>38945</v>
      </c>
      <c r="B858" s="60" t="s">
        <v>2125</v>
      </c>
      <c r="C858" s="60">
        <v>276916544</v>
      </c>
      <c r="D858" s="60">
        <v>1486515</v>
      </c>
      <c r="E858" s="65" t="s">
        <v>723</v>
      </c>
      <c r="F858" s="65" t="str">
        <f t="shared" si="13"/>
        <v>Census Tract 406 Clay County</v>
      </c>
      <c r="G858" s="60" t="s">
        <v>155</v>
      </c>
      <c r="H858" s="60" t="s">
        <v>710</v>
      </c>
      <c r="I858" s="65">
        <v>51458</v>
      </c>
      <c r="J858" s="60">
        <v>1577</v>
      </c>
      <c r="K858" s="60">
        <v>464857695.64453125</v>
      </c>
      <c r="L858" s="60">
        <v>93135.450259394987</v>
      </c>
    </row>
    <row r="859" spans="1:12">
      <c r="A859" s="60">
        <v>57565</v>
      </c>
      <c r="B859" s="60" t="s">
        <v>2126</v>
      </c>
      <c r="C859" s="60">
        <v>3622017</v>
      </c>
      <c r="D859" s="60">
        <v>36134</v>
      </c>
      <c r="E859" s="65" t="s">
        <v>723</v>
      </c>
      <c r="F859" s="65" t="str">
        <f t="shared" si="13"/>
        <v>Census Tract 406 Lake County</v>
      </c>
      <c r="G859" s="60" t="s">
        <v>155</v>
      </c>
      <c r="H859" s="60" t="s">
        <v>186</v>
      </c>
      <c r="I859" s="65">
        <v>59013</v>
      </c>
      <c r="J859" s="60">
        <v>1466</v>
      </c>
      <c r="K859" s="60">
        <v>6538715.2890625</v>
      </c>
      <c r="L859" s="60">
        <v>10593.967079611959</v>
      </c>
    </row>
    <row r="860" spans="1:12">
      <c r="A860" s="60">
        <v>57620</v>
      </c>
      <c r="B860" s="60" t="s">
        <v>2127</v>
      </c>
      <c r="C860" s="60">
        <v>6631290</v>
      </c>
      <c r="D860" s="60">
        <v>0</v>
      </c>
      <c r="E860" s="65" t="s">
        <v>723</v>
      </c>
      <c r="F860" s="65" t="str">
        <f t="shared" si="13"/>
        <v>Census Tract 406 LaPorte County</v>
      </c>
      <c r="G860" s="60" t="s">
        <v>155</v>
      </c>
      <c r="H860" s="60" t="s">
        <v>711</v>
      </c>
      <c r="I860" s="65">
        <v>31649</v>
      </c>
      <c r="J860" s="60">
        <v>2185</v>
      </c>
      <c r="K860" s="60">
        <v>11903409.16015625</v>
      </c>
      <c r="L860" s="60">
        <v>14766.539041496108</v>
      </c>
    </row>
    <row r="861" spans="1:12">
      <c r="A861" s="60">
        <v>39120</v>
      </c>
      <c r="B861" s="60" t="s">
        <v>2128</v>
      </c>
      <c r="C861" s="60">
        <v>4731469</v>
      </c>
      <c r="D861" s="60">
        <v>111675</v>
      </c>
      <c r="E861" s="65" t="s">
        <v>723</v>
      </c>
      <c r="F861" s="65" t="str">
        <f t="shared" si="13"/>
        <v>Census Tract 406 Posey County</v>
      </c>
      <c r="G861" s="60" t="s">
        <v>155</v>
      </c>
      <c r="H861" s="60" t="s">
        <v>712</v>
      </c>
      <c r="I861" s="65">
        <v>54811</v>
      </c>
      <c r="J861" s="60">
        <v>1323</v>
      </c>
      <c r="K861" s="60">
        <v>7695453.46484375</v>
      </c>
      <c r="L861" s="60">
        <v>15670.471066155882</v>
      </c>
    </row>
    <row r="862" spans="1:12">
      <c r="A862" s="60">
        <v>44658</v>
      </c>
      <c r="B862" s="60" t="s">
        <v>2129</v>
      </c>
      <c r="C862" s="60">
        <v>8923196</v>
      </c>
      <c r="D862" s="60">
        <v>132486</v>
      </c>
      <c r="E862" s="65" t="s">
        <v>723</v>
      </c>
      <c r="F862" s="65" t="str">
        <f t="shared" si="13"/>
        <v>Census Tract 406 Wells County</v>
      </c>
      <c r="G862" s="60" t="s">
        <v>155</v>
      </c>
      <c r="H862" s="60" t="s">
        <v>713</v>
      </c>
      <c r="I862" s="65">
        <v>43119</v>
      </c>
      <c r="J862" s="60">
        <v>1545</v>
      </c>
      <c r="K862" s="60">
        <v>15784466.65625</v>
      </c>
      <c r="L862" s="60">
        <v>16714.825230235179</v>
      </c>
    </row>
    <row r="863" spans="1:12">
      <c r="A863" s="60">
        <v>57566</v>
      </c>
      <c r="B863" s="60" t="s">
        <v>2130</v>
      </c>
      <c r="C863" s="60">
        <v>3715329</v>
      </c>
      <c r="D863" s="60">
        <v>9130</v>
      </c>
      <c r="E863" s="65" t="s">
        <v>724</v>
      </c>
      <c r="F863" s="65" t="str">
        <f t="shared" si="13"/>
        <v>Census Tract 407 Lake County</v>
      </c>
      <c r="G863" s="60" t="s">
        <v>155</v>
      </c>
      <c r="H863" s="60" t="s">
        <v>186</v>
      </c>
      <c r="I863" s="65">
        <v>68155</v>
      </c>
      <c r="J863" s="60">
        <v>1834</v>
      </c>
      <c r="K863" s="60">
        <v>6658001.1171875</v>
      </c>
      <c r="L863" s="60">
        <v>10949.285572095741</v>
      </c>
    </row>
    <row r="864" spans="1:12">
      <c r="A864" s="60">
        <v>57621</v>
      </c>
      <c r="B864" s="60" t="s">
        <v>2131</v>
      </c>
      <c r="C864" s="60">
        <v>1114724</v>
      </c>
      <c r="D864" s="60">
        <v>0</v>
      </c>
      <c r="E864" s="65" t="s">
        <v>724</v>
      </c>
      <c r="F864" s="65" t="str">
        <f t="shared" si="13"/>
        <v>Census Tract 407 LaPorte County</v>
      </c>
      <c r="G864" s="60" t="s">
        <v>155</v>
      </c>
      <c r="H864" s="60" t="s">
        <v>711</v>
      </c>
      <c r="I864" s="65">
        <v>56042</v>
      </c>
      <c r="J864" s="60">
        <v>600</v>
      </c>
      <c r="K864" s="60">
        <v>2001523.73828125</v>
      </c>
      <c r="L864" s="60">
        <v>5985.6006207766432</v>
      </c>
    </row>
    <row r="865" spans="1:12">
      <c r="A865" s="60">
        <v>39121</v>
      </c>
      <c r="B865" s="60" t="s">
        <v>2132</v>
      </c>
      <c r="C865" s="60">
        <v>6628088</v>
      </c>
      <c r="D865" s="60">
        <v>50234</v>
      </c>
      <c r="E865" s="65" t="s">
        <v>724</v>
      </c>
      <c r="F865" s="65" t="str">
        <f t="shared" si="13"/>
        <v>Census Tract 407 Posey County</v>
      </c>
      <c r="G865" s="60" t="s">
        <v>155</v>
      </c>
      <c r="H865" s="60" t="s">
        <v>712</v>
      </c>
      <c r="I865" s="65">
        <v>49966</v>
      </c>
      <c r="J865" s="60">
        <v>1215</v>
      </c>
      <c r="K865" s="60">
        <v>10676068.96875</v>
      </c>
      <c r="L865" s="60">
        <v>16346.588806704216</v>
      </c>
    </row>
    <row r="866" spans="1:12">
      <c r="A866" s="60">
        <v>44659</v>
      </c>
      <c r="B866" s="60" t="s">
        <v>2133</v>
      </c>
      <c r="C866" s="60">
        <v>401566494</v>
      </c>
      <c r="D866" s="60">
        <v>1602891</v>
      </c>
      <c r="E866" s="65" t="s">
        <v>724</v>
      </c>
      <c r="F866" s="65" t="str">
        <f t="shared" si="13"/>
        <v>Census Tract 407 Wells County</v>
      </c>
      <c r="G866" s="60" t="s">
        <v>155</v>
      </c>
      <c r="H866" s="60" t="s">
        <v>713</v>
      </c>
      <c r="I866" s="65">
        <v>74453</v>
      </c>
      <c r="J866" s="60">
        <v>1397</v>
      </c>
      <c r="K866" s="60">
        <v>700722902.1953125</v>
      </c>
      <c r="L866" s="60">
        <v>136092.13379870163</v>
      </c>
    </row>
    <row r="867" spans="1:12">
      <c r="A867" s="60">
        <v>57622</v>
      </c>
      <c r="B867" s="60" t="s">
        <v>2134</v>
      </c>
      <c r="C867" s="60">
        <v>1241705</v>
      </c>
      <c r="D867" s="60">
        <v>0</v>
      </c>
      <c r="E867" s="65" t="s">
        <v>725</v>
      </c>
      <c r="F867" s="65" t="str">
        <f t="shared" si="13"/>
        <v>Census Tract 408 LaPorte County</v>
      </c>
      <c r="G867" s="60" t="s">
        <v>155</v>
      </c>
      <c r="H867" s="60" t="s">
        <v>711</v>
      </c>
      <c r="I867" s="65">
        <v>47599</v>
      </c>
      <c r="J867" s="60">
        <v>1052</v>
      </c>
      <c r="K867" s="60">
        <v>2229653.859375</v>
      </c>
      <c r="L867" s="60">
        <v>6307.1295758787774</v>
      </c>
    </row>
    <row r="868" spans="1:12">
      <c r="A868" s="60">
        <v>57567</v>
      </c>
      <c r="B868" s="60" t="s">
        <v>2135</v>
      </c>
      <c r="C868" s="60">
        <v>2810069</v>
      </c>
      <c r="D868" s="60">
        <v>0</v>
      </c>
      <c r="E868" s="65" t="s">
        <v>726</v>
      </c>
      <c r="F868" s="65" t="str">
        <f t="shared" si="13"/>
        <v>Census Tract 408.01 Lake County</v>
      </c>
      <c r="G868" s="60" t="s">
        <v>155</v>
      </c>
      <c r="H868" s="60" t="s">
        <v>186</v>
      </c>
      <c r="I868" s="65">
        <v>74375</v>
      </c>
      <c r="J868" s="60">
        <v>1450</v>
      </c>
      <c r="K868" s="60">
        <v>5021379.1015625</v>
      </c>
      <c r="L868" s="60">
        <v>11628.810877214481</v>
      </c>
    </row>
    <row r="869" spans="1:12">
      <c r="A869" s="60">
        <v>57568</v>
      </c>
      <c r="B869" s="60" t="s">
        <v>2136</v>
      </c>
      <c r="C869" s="60">
        <v>2076849</v>
      </c>
      <c r="D869" s="60">
        <v>0</v>
      </c>
      <c r="E869" s="65" t="s">
        <v>727</v>
      </c>
      <c r="F869" s="65" t="str">
        <f t="shared" si="13"/>
        <v>Census Tract 408.02 Lake County</v>
      </c>
      <c r="G869" s="60" t="s">
        <v>155</v>
      </c>
      <c r="H869" s="60" t="s">
        <v>186</v>
      </c>
      <c r="I869" s="65">
        <v>66354</v>
      </c>
      <c r="J869" s="60">
        <v>1507</v>
      </c>
      <c r="K869" s="60">
        <v>3710387.0234375</v>
      </c>
      <c r="L869" s="60">
        <v>8590.9929147977164</v>
      </c>
    </row>
    <row r="870" spans="1:12">
      <c r="A870" s="60">
        <v>57569</v>
      </c>
      <c r="B870" s="60" t="s">
        <v>2137</v>
      </c>
      <c r="C870" s="60">
        <v>9332142</v>
      </c>
      <c r="D870" s="60">
        <v>0</v>
      </c>
      <c r="E870" s="65" t="s">
        <v>728</v>
      </c>
      <c r="F870" s="65" t="str">
        <f t="shared" si="13"/>
        <v>Census Tract 409 Lake County</v>
      </c>
      <c r="G870" s="60" t="s">
        <v>155</v>
      </c>
      <c r="H870" s="60" t="s">
        <v>186</v>
      </c>
      <c r="I870" s="65">
        <v>77262</v>
      </c>
      <c r="J870" s="60">
        <v>2576</v>
      </c>
      <c r="K870" s="60">
        <v>16661291.19921875</v>
      </c>
      <c r="L870" s="60">
        <v>17446.069301806703</v>
      </c>
    </row>
    <row r="871" spans="1:12">
      <c r="A871" s="60">
        <v>57623</v>
      </c>
      <c r="B871" s="60" t="s">
        <v>2138</v>
      </c>
      <c r="C871" s="60">
        <v>1873970</v>
      </c>
      <c r="D871" s="60">
        <v>0</v>
      </c>
      <c r="E871" s="65" t="s">
        <v>728</v>
      </c>
      <c r="F871" s="65" t="str">
        <f t="shared" si="13"/>
        <v>Census Tract 409 LaPorte County</v>
      </c>
      <c r="G871" s="60" t="s">
        <v>155</v>
      </c>
      <c r="H871" s="60" t="s">
        <v>711</v>
      </c>
      <c r="I871" s="65">
        <v>38307</v>
      </c>
      <c r="J871" s="60">
        <v>1019</v>
      </c>
      <c r="K871" s="60">
        <v>3365738.2890625</v>
      </c>
      <c r="L871" s="60">
        <v>9309.1448513297364</v>
      </c>
    </row>
    <row r="872" spans="1:12">
      <c r="A872" s="60">
        <v>57408</v>
      </c>
      <c r="B872" s="60" t="s">
        <v>2139</v>
      </c>
      <c r="C872" s="60">
        <v>3660243</v>
      </c>
      <c r="D872" s="60">
        <v>41631</v>
      </c>
      <c r="E872" s="65" t="s">
        <v>729</v>
      </c>
      <c r="F872" s="65" t="str">
        <f t="shared" si="13"/>
        <v>Census Tract 41.01 Allen County</v>
      </c>
      <c r="G872" s="60" t="s">
        <v>155</v>
      </c>
      <c r="H872" s="60" t="s">
        <v>156</v>
      </c>
      <c r="I872" s="65">
        <v>45625</v>
      </c>
      <c r="J872" s="60">
        <v>956</v>
      </c>
      <c r="K872" s="60">
        <v>6533302.734375</v>
      </c>
      <c r="L872" s="60">
        <v>12211.638704817187</v>
      </c>
    </row>
    <row r="873" spans="1:12">
      <c r="A873" s="60">
        <v>73279</v>
      </c>
      <c r="B873" s="60" t="s">
        <v>2140</v>
      </c>
      <c r="C873" s="60">
        <v>2196471</v>
      </c>
      <c r="D873" s="60">
        <v>0</v>
      </c>
      <c r="E873" s="65" t="s">
        <v>730</v>
      </c>
      <c r="F873" s="65" t="str">
        <f t="shared" si="13"/>
        <v>Census Tract 41.03 Allen County</v>
      </c>
      <c r="G873" s="60" t="s">
        <v>155</v>
      </c>
      <c r="H873" s="60" t="s">
        <v>156</v>
      </c>
      <c r="I873" s="65">
        <v>43049</v>
      </c>
      <c r="J873" s="60">
        <v>2777</v>
      </c>
      <c r="K873" s="60">
        <v>3874821.12109375</v>
      </c>
      <c r="L873" s="60">
        <v>11330.636960654187</v>
      </c>
    </row>
    <row r="874" spans="1:12">
      <c r="A874" s="60">
        <v>57570</v>
      </c>
      <c r="B874" s="60" t="s">
        <v>2141</v>
      </c>
      <c r="C874" s="60">
        <v>4124085</v>
      </c>
      <c r="D874" s="60">
        <v>0</v>
      </c>
      <c r="E874" s="65" t="s">
        <v>731</v>
      </c>
      <c r="F874" s="65" t="str">
        <f t="shared" si="13"/>
        <v>Census Tract 410.01 Lake County</v>
      </c>
      <c r="G874" s="60" t="s">
        <v>155</v>
      </c>
      <c r="H874" s="60" t="s">
        <v>186</v>
      </c>
      <c r="I874" s="65">
        <v>48889</v>
      </c>
      <c r="J874" s="60">
        <v>2058</v>
      </c>
      <c r="K874" s="60">
        <v>7370673.31640625</v>
      </c>
      <c r="L874" s="60">
        <v>11154.025737771866</v>
      </c>
    </row>
    <row r="875" spans="1:12">
      <c r="A875" s="60">
        <v>57571</v>
      </c>
      <c r="B875" s="60" t="s">
        <v>2142</v>
      </c>
      <c r="C875" s="60">
        <v>2419760</v>
      </c>
      <c r="D875" s="60">
        <v>0</v>
      </c>
      <c r="E875" s="65" t="s">
        <v>732</v>
      </c>
      <c r="F875" s="65" t="str">
        <f t="shared" si="13"/>
        <v>Census Tract 410.02 Lake County</v>
      </c>
      <c r="G875" s="60" t="s">
        <v>155</v>
      </c>
      <c r="H875" s="60" t="s">
        <v>186</v>
      </c>
      <c r="I875" s="65">
        <v>75417</v>
      </c>
      <c r="J875" s="60">
        <v>1915</v>
      </c>
      <c r="K875" s="60">
        <v>4322261.61328125</v>
      </c>
      <c r="L875" s="60">
        <v>8501.5788012561607</v>
      </c>
    </row>
    <row r="876" spans="1:12">
      <c r="A876" s="60">
        <v>44125</v>
      </c>
      <c r="B876" s="60" t="s">
        <v>2143</v>
      </c>
      <c r="C876" s="60">
        <v>157994981</v>
      </c>
      <c r="D876" s="60">
        <v>466715</v>
      </c>
      <c r="E876" s="65" t="s">
        <v>733</v>
      </c>
      <c r="F876" s="65" t="str">
        <f t="shared" si="13"/>
        <v>Census Tract 4101 Hancock County</v>
      </c>
      <c r="G876" s="60" t="s">
        <v>155</v>
      </c>
      <c r="H876" s="60" t="s">
        <v>734</v>
      </c>
      <c r="I876" s="65">
        <v>71618</v>
      </c>
      <c r="J876" s="60">
        <v>1554</v>
      </c>
      <c r="K876" s="60">
        <v>269637661.359375</v>
      </c>
      <c r="L876" s="60">
        <v>72193.901607219566</v>
      </c>
    </row>
    <row r="877" spans="1:12">
      <c r="A877" s="60">
        <v>44126</v>
      </c>
      <c r="B877" s="60" t="s">
        <v>2144</v>
      </c>
      <c r="C877" s="60">
        <v>80865492</v>
      </c>
      <c r="D877" s="60">
        <v>274285</v>
      </c>
      <c r="E877" s="65" t="s">
        <v>735</v>
      </c>
      <c r="F877" s="65" t="str">
        <f t="shared" si="13"/>
        <v>Census Tract 4102 Hancock County</v>
      </c>
      <c r="G877" s="60" t="s">
        <v>155</v>
      </c>
      <c r="H877" s="60" t="s">
        <v>734</v>
      </c>
      <c r="I877" s="65">
        <v>84474</v>
      </c>
      <c r="J877" s="60">
        <v>4922</v>
      </c>
      <c r="K877" s="60">
        <v>138044531.6875</v>
      </c>
      <c r="L877" s="60">
        <v>50554.970307044641</v>
      </c>
    </row>
    <row r="878" spans="1:12">
      <c r="A878" s="60">
        <v>44127</v>
      </c>
      <c r="B878" s="60" t="s">
        <v>2145</v>
      </c>
      <c r="C878" s="60">
        <v>114971314</v>
      </c>
      <c r="D878" s="60">
        <v>958426</v>
      </c>
      <c r="E878" s="65" t="s">
        <v>736</v>
      </c>
      <c r="F878" s="65" t="str">
        <f t="shared" si="13"/>
        <v>Census Tract 4103 Hancock County</v>
      </c>
      <c r="G878" s="60" t="s">
        <v>155</v>
      </c>
      <c r="H878" s="60" t="s">
        <v>734</v>
      </c>
      <c r="I878" s="65">
        <v>75260</v>
      </c>
      <c r="J878" s="60">
        <v>4742</v>
      </c>
      <c r="K878" s="60">
        <v>196761686.125</v>
      </c>
      <c r="L878" s="60">
        <v>88410.893378190536</v>
      </c>
    </row>
    <row r="879" spans="1:12">
      <c r="A879" s="60">
        <v>44128</v>
      </c>
      <c r="B879" s="60" t="s">
        <v>2146</v>
      </c>
      <c r="C879" s="60">
        <v>6780623</v>
      </c>
      <c r="D879" s="60">
        <v>26975</v>
      </c>
      <c r="E879" s="65" t="s">
        <v>737</v>
      </c>
      <c r="F879" s="65" t="str">
        <f t="shared" si="13"/>
        <v>Census Tract 4104 Hancock County</v>
      </c>
      <c r="G879" s="60" t="s">
        <v>155</v>
      </c>
      <c r="H879" s="60" t="s">
        <v>734</v>
      </c>
      <c r="I879" s="65">
        <v>41853</v>
      </c>
      <c r="J879" s="60">
        <v>2739</v>
      </c>
      <c r="K879" s="60">
        <v>11546315.5546875</v>
      </c>
      <c r="L879" s="60">
        <v>16433.40688479357</v>
      </c>
    </row>
    <row r="880" spans="1:12">
      <c r="A880" s="60">
        <v>44129</v>
      </c>
      <c r="B880" s="60" t="s">
        <v>2147</v>
      </c>
      <c r="C880" s="60">
        <v>5375901</v>
      </c>
      <c r="D880" s="60">
        <v>5093</v>
      </c>
      <c r="E880" s="65" t="s">
        <v>738</v>
      </c>
      <c r="F880" s="65" t="str">
        <f t="shared" si="13"/>
        <v>Census Tract 4105 Hancock County</v>
      </c>
      <c r="G880" s="60" t="s">
        <v>155</v>
      </c>
      <c r="H880" s="60" t="s">
        <v>734</v>
      </c>
      <c r="I880" s="65">
        <v>47048</v>
      </c>
      <c r="J880" s="60">
        <v>1215</v>
      </c>
      <c r="K880" s="60">
        <v>9121999.9609375</v>
      </c>
      <c r="L880" s="60">
        <v>16870.761187298995</v>
      </c>
    </row>
    <row r="881" spans="1:12">
      <c r="A881" s="60">
        <v>44130</v>
      </c>
      <c r="B881" s="60" t="s">
        <v>2148</v>
      </c>
      <c r="C881" s="60">
        <v>4810839</v>
      </c>
      <c r="D881" s="60">
        <v>204468</v>
      </c>
      <c r="E881" s="65" t="s">
        <v>739</v>
      </c>
      <c r="F881" s="65" t="str">
        <f t="shared" si="13"/>
        <v>Census Tract 4106 Hancock County</v>
      </c>
      <c r="G881" s="60" t="s">
        <v>155</v>
      </c>
      <c r="H881" s="60" t="s">
        <v>734</v>
      </c>
      <c r="I881" s="65">
        <v>56607</v>
      </c>
      <c r="J881" s="60">
        <v>2359</v>
      </c>
      <c r="K881" s="60">
        <v>8506724.23046875</v>
      </c>
      <c r="L881" s="60">
        <v>13446.621402476962</v>
      </c>
    </row>
    <row r="882" spans="1:12">
      <c r="A882" s="60">
        <v>44131</v>
      </c>
      <c r="B882" s="60" t="s">
        <v>2149</v>
      </c>
      <c r="C882" s="60">
        <v>237137035</v>
      </c>
      <c r="D882" s="60">
        <v>352089</v>
      </c>
      <c r="E882" s="65" t="s">
        <v>740</v>
      </c>
      <c r="F882" s="65" t="str">
        <f t="shared" si="13"/>
        <v>Census Tract 4107 Hancock County</v>
      </c>
      <c r="G882" s="60" t="s">
        <v>155</v>
      </c>
      <c r="H882" s="60" t="s">
        <v>734</v>
      </c>
      <c r="I882" s="65">
        <v>86721</v>
      </c>
      <c r="J882" s="60">
        <v>2237</v>
      </c>
      <c r="K882" s="60">
        <v>402534987.7734375</v>
      </c>
      <c r="L882" s="60">
        <v>104577.34143476971</v>
      </c>
    </row>
    <row r="883" spans="1:12">
      <c r="A883" s="60">
        <v>44132</v>
      </c>
      <c r="B883" s="60" t="s">
        <v>2150</v>
      </c>
      <c r="C883" s="60">
        <v>45430519</v>
      </c>
      <c r="D883" s="60">
        <v>12043</v>
      </c>
      <c r="E883" s="65" t="s">
        <v>741</v>
      </c>
      <c r="F883" s="65" t="str">
        <f t="shared" si="13"/>
        <v>Census Tract 4108 Hancock County</v>
      </c>
      <c r="G883" s="60" t="s">
        <v>155</v>
      </c>
      <c r="H883" s="60" t="s">
        <v>734</v>
      </c>
      <c r="I883" s="65">
        <v>88664</v>
      </c>
      <c r="J883" s="60">
        <v>3258</v>
      </c>
      <c r="K883" s="60">
        <v>76948801.2734375</v>
      </c>
      <c r="L883" s="60">
        <v>37245.728833650908</v>
      </c>
    </row>
    <row r="884" spans="1:12">
      <c r="A884" s="60">
        <v>44133</v>
      </c>
      <c r="B884" s="60" t="s">
        <v>2151</v>
      </c>
      <c r="C884" s="60">
        <v>92922748</v>
      </c>
      <c r="D884" s="60">
        <v>224454</v>
      </c>
      <c r="E884" s="65" t="s">
        <v>742</v>
      </c>
      <c r="F884" s="65" t="str">
        <f t="shared" si="13"/>
        <v>Census Tract 4109 Hancock County</v>
      </c>
      <c r="G884" s="60" t="s">
        <v>155</v>
      </c>
      <c r="H884" s="60" t="s">
        <v>734</v>
      </c>
      <c r="I884" s="65">
        <v>92500</v>
      </c>
      <c r="J884" s="60">
        <v>3260</v>
      </c>
      <c r="K884" s="60">
        <v>158123170.71875</v>
      </c>
      <c r="L884" s="60">
        <v>50294.165020155124</v>
      </c>
    </row>
    <row r="885" spans="1:12">
      <c r="A885" s="60">
        <v>57572</v>
      </c>
      <c r="B885" s="60" t="s">
        <v>2152</v>
      </c>
      <c r="C885" s="60">
        <v>4360923</v>
      </c>
      <c r="D885" s="60">
        <v>0</v>
      </c>
      <c r="E885" s="65" t="s">
        <v>743</v>
      </c>
      <c r="F885" s="65" t="str">
        <f t="shared" si="13"/>
        <v>Census Tract 411 Lake County</v>
      </c>
      <c r="G885" s="60" t="s">
        <v>155</v>
      </c>
      <c r="H885" s="60" t="s">
        <v>186</v>
      </c>
      <c r="I885" s="65">
        <v>32426</v>
      </c>
      <c r="J885" s="60">
        <v>809</v>
      </c>
      <c r="K885" s="60">
        <v>7798193.7578125</v>
      </c>
      <c r="L885" s="60">
        <v>12310.130600988268</v>
      </c>
    </row>
    <row r="886" spans="1:12">
      <c r="A886" s="60">
        <v>57624</v>
      </c>
      <c r="B886" s="60" t="s">
        <v>2153</v>
      </c>
      <c r="C886" s="60">
        <v>5822897</v>
      </c>
      <c r="D886" s="60">
        <v>1947280</v>
      </c>
      <c r="E886" s="65" t="s">
        <v>743</v>
      </c>
      <c r="F886" s="65" t="str">
        <f t="shared" si="13"/>
        <v>Census Tract 411 LaPorte County</v>
      </c>
      <c r="G886" s="60" t="s">
        <v>155</v>
      </c>
      <c r="H886" s="60" t="s">
        <v>711</v>
      </c>
      <c r="I886" s="65">
        <v>74423</v>
      </c>
      <c r="J886" s="60">
        <v>1216</v>
      </c>
      <c r="K886" s="60">
        <v>10700944.83203125</v>
      </c>
      <c r="L886" s="60">
        <v>19956.1667207586</v>
      </c>
    </row>
    <row r="887" spans="1:12">
      <c r="A887" s="60">
        <v>44134</v>
      </c>
      <c r="B887" s="60" t="s">
        <v>2154</v>
      </c>
      <c r="C887" s="60">
        <v>46134535</v>
      </c>
      <c r="D887" s="60">
        <v>242765</v>
      </c>
      <c r="E887" s="65" t="s">
        <v>744</v>
      </c>
      <c r="F887" s="65" t="str">
        <f t="shared" si="13"/>
        <v>Census Tract 4110 Hancock County</v>
      </c>
      <c r="G887" s="60" t="s">
        <v>155</v>
      </c>
      <c r="H887" s="60" t="s">
        <v>734</v>
      </c>
      <c r="I887" s="65">
        <v>73938</v>
      </c>
      <c r="J887" s="60">
        <v>2454</v>
      </c>
      <c r="K887" s="60">
        <v>78533972.78515625</v>
      </c>
      <c r="L887" s="60">
        <v>38456.858656025506</v>
      </c>
    </row>
    <row r="888" spans="1:12">
      <c r="A888" s="60">
        <v>57573</v>
      </c>
      <c r="B888" s="60" t="s">
        <v>2155</v>
      </c>
      <c r="C888" s="60">
        <v>11517269</v>
      </c>
      <c r="D888" s="60">
        <v>30977</v>
      </c>
      <c r="E888" s="65" t="s">
        <v>745</v>
      </c>
      <c r="F888" s="65" t="str">
        <f t="shared" si="13"/>
        <v>Census Tract 412 Lake County</v>
      </c>
      <c r="G888" s="60" t="s">
        <v>155</v>
      </c>
      <c r="H888" s="60" t="s">
        <v>186</v>
      </c>
      <c r="I888" s="65">
        <v>34036</v>
      </c>
      <c r="J888" s="60">
        <v>949</v>
      </c>
      <c r="K888" s="60">
        <v>20642593.62890625</v>
      </c>
      <c r="L888" s="60">
        <v>22828.793614714494</v>
      </c>
    </row>
    <row r="889" spans="1:12">
      <c r="A889" s="60">
        <v>57625</v>
      </c>
      <c r="B889" s="60" t="s">
        <v>2156</v>
      </c>
      <c r="C889" s="60">
        <v>3200319</v>
      </c>
      <c r="D889" s="60">
        <v>427355</v>
      </c>
      <c r="E889" s="65" t="s">
        <v>745</v>
      </c>
      <c r="F889" s="65" t="str">
        <f t="shared" si="13"/>
        <v>Census Tract 412 LaPorte County</v>
      </c>
      <c r="G889" s="60" t="s">
        <v>155</v>
      </c>
      <c r="H889" s="60" t="s">
        <v>711</v>
      </c>
      <c r="I889" s="65">
        <v>102125</v>
      </c>
      <c r="J889" s="60">
        <v>469</v>
      </c>
      <c r="K889" s="60">
        <v>5779446.37109375</v>
      </c>
      <c r="L889" s="60">
        <v>11180.94407025856</v>
      </c>
    </row>
    <row r="890" spans="1:12">
      <c r="A890" s="60">
        <v>57626</v>
      </c>
      <c r="B890" s="60" t="s">
        <v>2157</v>
      </c>
      <c r="C890" s="60">
        <v>16941508</v>
      </c>
      <c r="D890" s="60">
        <v>0</v>
      </c>
      <c r="E890" s="65" t="s">
        <v>746</v>
      </c>
      <c r="F890" s="65" t="str">
        <f t="shared" si="13"/>
        <v>Census Tract 413 LaPorte County</v>
      </c>
      <c r="G890" s="60" t="s">
        <v>155</v>
      </c>
      <c r="H890" s="60" t="s">
        <v>711</v>
      </c>
      <c r="I890" s="65">
        <v>36024</v>
      </c>
      <c r="J890" s="60">
        <v>971</v>
      </c>
      <c r="K890" s="60">
        <v>30433575.65625</v>
      </c>
      <c r="L890" s="60">
        <v>26733.56792066812</v>
      </c>
    </row>
    <row r="891" spans="1:12">
      <c r="A891" s="60">
        <v>57574</v>
      </c>
      <c r="B891" s="60" t="s">
        <v>2158</v>
      </c>
      <c r="C891" s="60">
        <v>5662449</v>
      </c>
      <c r="D891" s="60">
        <v>0</v>
      </c>
      <c r="E891" s="65" t="s">
        <v>747</v>
      </c>
      <c r="F891" s="65" t="str">
        <f t="shared" si="13"/>
        <v>Census Tract 413.02 Lake County</v>
      </c>
      <c r="G891" s="60" t="s">
        <v>155</v>
      </c>
      <c r="H891" s="60" t="s">
        <v>186</v>
      </c>
      <c r="I891" s="65">
        <v>43000</v>
      </c>
      <c r="J891" s="60">
        <v>1002</v>
      </c>
      <c r="K891" s="60">
        <v>10116353.16015625</v>
      </c>
      <c r="L891" s="60">
        <v>16337.297073070016</v>
      </c>
    </row>
    <row r="892" spans="1:12">
      <c r="A892" s="60">
        <v>57575</v>
      </c>
      <c r="B892" s="60" t="s">
        <v>2159</v>
      </c>
      <c r="C892" s="60">
        <v>7073559</v>
      </c>
      <c r="D892" s="60">
        <v>32460</v>
      </c>
      <c r="E892" s="65" t="s">
        <v>748</v>
      </c>
      <c r="F892" s="65" t="str">
        <f t="shared" si="13"/>
        <v>Census Tract 414 Lake County</v>
      </c>
      <c r="G892" s="60" t="s">
        <v>155</v>
      </c>
      <c r="H892" s="60" t="s">
        <v>186</v>
      </c>
      <c r="I892" s="65">
        <v>45313</v>
      </c>
      <c r="J892" s="60">
        <v>1091</v>
      </c>
      <c r="K892" s="60">
        <v>12690301.78125</v>
      </c>
      <c r="L892" s="60">
        <v>16049.261603741115</v>
      </c>
    </row>
    <row r="893" spans="1:12">
      <c r="A893" s="60">
        <v>57627</v>
      </c>
      <c r="B893" s="60" t="s">
        <v>2160</v>
      </c>
      <c r="C893" s="60">
        <v>21437775</v>
      </c>
      <c r="D893" s="60">
        <v>83719</v>
      </c>
      <c r="E893" s="65" t="s">
        <v>748</v>
      </c>
      <c r="F893" s="65" t="str">
        <f t="shared" si="13"/>
        <v>Census Tract 414 LaPorte County</v>
      </c>
      <c r="G893" s="60" t="s">
        <v>155</v>
      </c>
      <c r="H893" s="60" t="s">
        <v>711</v>
      </c>
      <c r="I893" s="65">
        <v>32392</v>
      </c>
      <c r="J893" s="60">
        <v>2024</v>
      </c>
      <c r="K893" s="60">
        <v>38605597.4140625</v>
      </c>
      <c r="L893" s="60">
        <v>33249.22983625569</v>
      </c>
    </row>
    <row r="894" spans="1:12">
      <c r="A894" s="60">
        <v>57576</v>
      </c>
      <c r="B894" s="60" t="s">
        <v>2161</v>
      </c>
      <c r="C894" s="60">
        <v>1962405</v>
      </c>
      <c r="D894" s="60">
        <v>0</v>
      </c>
      <c r="E894" s="65" t="s">
        <v>749</v>
      </c>
      <c r="F894" s="65" t="str">
        <f t="shared" si="13"/>
        <v>Census Tract 415 Lake County</v>
      </c>
      <c r="G894" s="60" t="s">
        <v>155</v>
      </c>
      <c r="H894" s="60" t="s">
        <v>186</v>
      </c>
      <c r="I894" s="65">
        <v>22072</v>
      </c>
      <c r="J894" s="60">
        <v>605</v>
      </c>
      <c r="K894" s="60">
        <v>3504642.85546875</v>
      </c>
      <c r="L894" s="60">
        <v>9723.0222073103851</v>
      </c>
    </row>
    <row r="895" spans="1:12">
      <c r="A895" s="60">
        <v>57628</v>
      </c>
      <c r="B895" s="60" t="s">
        <v>2162</v>
      </c>
      <c r="C895" s="60">
        <v>72470450</v>
      </c>
      <c r="D895" s="60">
        <v>248275</v>
      </c>
      <c r="E895" s="65" t="s">
        <v>749</v>
      </c>
      <c r="F895" s="65" t="str">
        <f t="shared" si="13"/>
        <v>Census Tract 415 LaPorte County</v>
      </c>
      <c r="G895" s="60" t="s">
        <v>155</v>
      </c>
      <c r="H895" s="60" t="s">
        <v>711</v>
      </c>
      <c r="I895" s="65">
        <v>71600</v>
      </c>
      <c r="J895" s="60">
        <v>2114</v>
      </c>
      <c r="K895" s="60">
        <v>130266888.94921875</v>
      </c>
      <c r="L895" s="60">
        <v>50421.942054310442</v>
      </c>
    </row>
    <row r="896" spans="1:12">
      <c r="A896" s="60">
        <v>57577</v>
      </c>
      <c r="B896" s="60" t="s">
        <v>2163</v>
      </c>
      <c r="C896" s="60">
        <v>5963797</v>
      </c>
      <c r="D896" s="60">
        <v>216471</v>
      </c>
      <c r="E896" s="65" t="s">
        <v>750</v>
      </c>
      <c r="F896" s="65" t="str">
        <f t="shared" si="13"/>
        <v>Census Tract 416 Lake County</v>
      </c>
      <c r="G896" s="60" t="s">
        <v>155</v>
      </c>
      <c r="H896" s="60" t="s">
        <v>186</v>
      </c>
      <c r="I896" s="65">
        <v>38709</v>
      </c>
      <c r="J896" s="60">
        <v>1529</v>
      </c>
      <c r="K896" s="60">
        <v>11046554.23046875</v>
      </c>
      <c r="L896" s="60">
        <v>18119.417195419359</v>
      </c>
    </row>
    <row r="897" spans="1:12">
      <c r="A897" s="60">
        <v>57629</v>
      </c>
      <c r="B897" s="60" t="s">
        <v>2164</v>
      </c>
      <c r="C897" s="60">
        <v>86946298</v>
      </c>
      <c r="D897" s="60">
        <v>0</v>
      </c>
      <c r="E897" s="65" t="s">
        <v>750</v>
      </c>
      <c r="F897" s="65" t="str">
        <f t="shared" si="13"/>
        <v>Census Tract 416 LaPorte County</v>
      </c>
      <c r="G897" s="60" t="s">
        <v>155</v>
      </c>
      <c r="H897" s="60" t="s">
        <v>711</v>
      </c>
      <c r="I897" s="65">
        <v>62112</v>
      </c>
      <c r="J897" s="60">
        <v>2820</v>
      </c>
      <c r="K897" s="60">
        <v>156109984.171875</v>
      </c>
      <c r="L897" s="60">
        <v>54417.227606498884</v>
      </c>
    </row>
    <row r="898" spans="1:12">
      <c r="A898" s="60">
        <v>57578</v>
      </c>
      <c r="B898" s="60" t="s">
        <v>2165</v>
      </c>
      <c r="C898" s="60">
        <v>9415236</v>
      </c>
      <c r="D898" s="60">
        <v>116264</v>
      </c>
      <c r="E898" s="65" t="s">
        <v>751</v>
      </c>
      <c r="F898" s="65" t="str">
        <f t="shared" ref="F898:F961" si="14">E898&amp;" "&amp;H898</f>
        <v>Census Tract 417 Lake County</v>
      </c>
      <c r="G898" s="60" t="s">
        <v>155</v>
      </c>
      <c r="H898" s="60" t="s">
        <v>186</v>
      </c>
      <c r="I898" s="65">
        <v>44746</v>
      </c>
      <c r="J898" s="60">
        <v>1490</v>
      </c>
      <c r="K898" s="60">
        <v>17047420.76953125</v>
      </c>
      <c r="L898" s="60">
        <v>20517.43043912352</v>
      </c>
    </row>
    <row r="899" spans="1:12">
      <c r="A899" s="60">
        <v>57630</v>
      </c>
      <c r="B899" s="60" t="s">
        <v>2166</v>
      </c>
      <c r="C899" s="60">
        <v>108540709</v>
      </c>
      <c r="D899" s="60">
        <v>1147187</v>
      </c>
      <c r="E899" s="65" t="s">
        <v>751</v>
      </c>
      <c r="F899" s="65" t="str">
        <f t="shared" si="14"/>
        <v>Census Tract 417 LaPorte County</v>
      </c>
      <c r="G899" s="60" t="s">
        <v>155</v>
      </c>
      <c r="H899" s="60" t="s">
        <v>711</v>
      </c>
      <c r="I899" s="65">
        <v>67566</v>
      </c>
      <c r="J899" s="60">
        <v>1269</v>
      </c>
      <c r="K899" s="60">
        <v>197064872.48828125</v>
      </c>
      <c r="L899" s="60">
        <v>67538.648175521768</v>
      </c>
    </row>
    <row r="900" spans="1:12">
      <c r="A900" s="60">
        <v>57579</v>
      </c>
      <c r="B900" s="60" t="s">
        <v>2167</v>
      </c>
      <c r="C900" s="60">
        <v>11666132</v>
      </c>
      <c r="D900" s="60">
        <v>12912</v>
      </c>
      <c r="E900" s="65" t="s">
        <v>752</v>
      </c>
      <c r="F900" s="65" t="str">
        <f t="shared" si="14"/>
        <v>Census Tract 418 Lake County</v>
      </c>
      <c r="G900" s="60" t="s">
        <v>155</v>
      </c>
      <c r="H900" s="60" t="s">
        <v>186</v>
      </c>
      <c r="I900" s="65">
        <v>55942</v>
      </c>
      <c r="J900" s="60">
        <v>2243</v>
      </c>
      <c r="K900" s="60">
        <v>20869994.328125</v>
      </c>
      <c r="L900" s="60">
        <v>21499.931899542629</v>
      </c>
    </row>
    <row r="901" spans="1:12">
      <c r="A901" s="60">
        <v>57631</v>
      </c>
      <c r="B901" s="60" t="s">
        <v>2168</v>
      </c>
      <c r="C901" s="60">
        <v>103109467</v>
      </c>
      <c r="D901" s="60">
        <v>2990803</v>
      </c>
      <c r="E901" s="65" t="s">
        <v>752</v>
      </c>
      <c r="F901" s="65" t="str">
        <f t="shared" si="14"/>
        <v>Census Tract 418 LaPorte County</v>
      </c>
      <c r="G901" s="60" t="s">
        <v>155</v>
      </c>
      <c r="H901" s="60" t="s">
        <v>711</v>
      </c>
      <c r="I901" s="65">
        <v>66058</v>
      </c>
      <c r="J901" s="60">
        <v>2177</v>
      </c>
      <c r="K901" s="60">
        <v>190309263.84765625</v>
      </c>
      <c r="L901" s="60">
        <v>68336.792388537651</v>
      </c>
    </row>
    <row r="902" spans="1:12">
      <c r="A902" s="60">
        <v>57580</v>
      </c>
      <c r="B902" s="60" t="s">
        <v>2169</v>
      </c>
      <c r="C902" s="60">
        <v>6531699</v>
      </c>
      <c r="D902" s="60">
        <v>37763</v>
      </c>
      <c r="E902" s="65" t="s">
        <v>753</v>
      </c>
      <c r="F902" s="65" t="str">
        <f t="shared" si="14"/>
        <v>Census Tract 419 Lake County</v>
      </c>
      <c r="G902" s="60" t="s">
        <v>155</v>
      </c>
      <c r="H902" s="60" t="s">
        <v>186</v>
      </c>
      <c r="I902" s="65">
        <v>68199</v>
      </c>
      <c r="J902" s="60">
        <v>1728</v>
      </c>
      <c r="K902" s="60">
        <v>11735448.72265625</v>
      </c>
      <c r="L902" s="60">
        <v>15297.949328809409</v>
      </c>
    </row>
    <row r="903" spans="1:12">
      <c r="A903" s="60">
        <v>57632</v>
      </c>
      <c r="B903" s="60" t="s">
        <v>2170</v>
      </c>
      <c r="C903" s="60">
        <v>227721017</v>
      </c>
      <c r="D903" s="60">
        <v>2813261</v>
      </c>
      <c r="E903" s="65" t="s">
        <v>753</v>
      </c>
      <c r="F903" s="65" t="str">
        <f t="shared" si="14"/>
        <v>Census Tract 419 LaPorte County</v>
      </c>
      <c r="G903" s="60" t="s">
        <v>155</v>
      </c>
      <c r="H903" s="60" t="s">
        <v>711</v>
      </c>
      <c r="I903" s="65">
        <v>78200</v>
      </c>
      <c r="J903" s="60">
        <v>2128</v>
      </c>
      <c r="K903" s="60">
        <v>412187735.6328125</v>
      </c>
      <c r="L903" s="60">
        <v>122016.50900496928</v>
      </c>
    </row>
    <row r="904" spans="1:12">
      <c r="A904" s="60">
        <v>57581</v>
      </c>
      <c r="B904" s="60" t="s">
        <v>2171</v>
      </c>
      <c r="C904" s="60">
        <v>12341186</v>
      </c>
      <c r="D904" s="60">
        <v>305251</v>
      </c>
      <c r="E904" s="65" t="s">
        <v>754</v>
      </c>
      <c r="F904" s="65" t="str">
        <f t="shared" si="14"/>
        <v>Census Tract 420 Lake County</v>
      </c>
      <c r="G904" s="60" t="s">
        <v>155</v>
      </c>
      <c r="H904" s="60" t="s">
        <v>186</v>
      </c>
      <c r="I904" s="65">
        <v>62904</v>
      </c>
      <c r="J904" s="60">
        <v>2591</v>
      </c>
      <c r="K904" s="60">
        <v>22576518.66796875</v>
      </c>
      <c r="L904" s="60">
        <v>21423.541016281441</v>
      </c>
    </row>
    <row r="905" spans="1:12">
      <c r="A905" s="60">
        <v>57633</v>
      </c>
      <c r="B905" s="60" t="s">
        <v>2172</v>
      </c>
      <c r="C905" s="60">
        <v>28195117</v>
      </c>
      <c r="D905" s="60">
        <v>1248344</v>
      </c>
      <c r="E905" s="65" t="s">
        <v>754</v>
      </c>
      <c r="F905" s="65" t="str">
        <f t="shared" si="14"/>
        <v>Census Tract 420 LaPorte County</v>
      </c>
      <c r="G905" s="60" t="s">
        <v>155</v>
      </c>
      <c r="H905" s="60" t="s">
        <v>711</v>
      </c>
      <c r="I905" s="65">
        <v>59250</v>
      </c>
      <c r="J905" s="60">
        <v>1016</v>
      </c>
      <c r="K905" s="60">
        <v>52772239.09765625</v>
      </c>
      <c r="L905" s="60">
        <v>30900.508907766136</v>
      </c>
    </row>
    <row r="906" spans="1:12">
      <c r="A906" s="60">
        <v>57582</v>
      </c>
      <c r="B906" s="60" t="s">
        <v>2173</v>
      </c>
      <c r="C906" s="60">
        <v>5217726</v>
      </c>
      <c r="D906" s="60">
        <v>0</v>
      </c>
      <c r="E906" s="65" t="s">
        <v>755</v>
      </c>
      <c r="F906" s="65" t="str">
        <f t="shared" si="14"/>
        <v>Census Tract 421 Lake County</v>
      </c>
      <c r="G906" s="60" t="s">
        <v>155</v>
      </c>
      <c r="H906" s="60" t="s">
        <v>186</v>
      </c>
      <c r="I906" s="65">
        <v>42297</v>
      </c>
      <c r="J906" s="60">
        <v>2064</v>
      </c>
      <c r="K906" s="60">
        <v>9322832.1328125</v>
      </c>
      <c r="L906" s="60">
        <v>20002.677549312921</v>
      </c>
    </row>
    <row r="907" spans="1:12">
      <c r="A907" s="60">
        <v>57634</v>
      </c>
      <c r="B907" s="60" t="s">
        <v>2174</v>
      </c>
      <c r="C907" s="60">
        <v>9478742</v>
      </c>
      <c r="D907" s="60">
        <v>241175</v>
      </c>
      <c r="E907" s="65" t="s">
        <v>755</v>
      </c>
      <c r="F907" s="65" t="str">
        <f t="shared" si="14"/>
        <v>Census Tract 421 LaPorte County</v>
      </c>
      <c r="G907" s="60" t="s">
        <v>155</v>
      </c>
      <c r="H907" s="60" t="s">
        <v>711</v>
      </c>
      <c r="I907" s="65">
        <v>41604</v>
      </c>
      <c r="J907" s="60">
        <v>2513</v>
      </c>
      <c r="K907" s="60">
        <v>17402722.96484375</v>
      </c>
      <c r="L907" s="60">
        <v>19096.078961434865</v>
      </c>
    </row>
    <row r="908" spans="1:12">
      <c r="A908" s="60">
        <v>57583</v>
      </c>
      <c r="B908" s="60" t="s">
        <v>2175</v>
      </c>
      <c r="C908" s="60">
        <v>14109262</v>
      </c>
      <c r="D908" s="60">
        <v>627726</v>
      </c>
      <c r="E908" s="65" t="s">
        <v>756</v>
      </c>
      <c r="F908" s="65" t="str">
        <f t="shared" si="14"/>
        <v>Census Tract 422 Lake County</v>
      </c>
      <c r="G908" s="60" t="s">
        <v>155</v>
      </c>
      <c r="H908" s="60" t="s">
        <v>186</v>
      </c>
      <c r="I908" s="65">
        <v>69828</v>
      </c>
      <c r="J908" s="60">
        <v>2306</v>
      </c>
      <c r="K908" s="60">
        <v>26316647.55078125</v>
      </c>
      <c r="L908" s="60">
        <v>27574.36439597587</v>
      </c>
    </row>
    <row r="909" spans="1:12">
      <c r="A909" s="60">
        <v>57635</v>
      </c>
      <c r="B909" s="60" t="s">
        <v>2176</v>
      </c>
      <c r="C909" s="60">
        <v>18971921</v>
      </c>
      <c r="D909" s="60">
        <v>93768</v>
      </c>
      <c r="E909" s="65" t="s">
        <v>756</v>
      </c>
      <c r="F909" s="65" t="str">
        <f t="shared" si="14"/>
        <v>Census Tract 422 LaPorte County</v>
      </c>
      <c r="G909" s="60" t="s">
        <v>155</v>
      </c>
      <c r="H909" s="60" t="s">
        <v>711</v>
      </c>
      <c r="I909" s="65">
        <v>54572</v>
      </c>
      <c r="J909" s="60">
        <v>1429</v>
      </c>
      <c r="K909" s="60">
        <v>34104281.05078125</v>
      </c>
      <c r="L909" s="60">
        <v>27191.46119856933</v>
      </c>
    </row>
    <row r="910" spans="1:12">
      <c r="A910" s="60">
        <v>57584</v>
      </c>
      <c r="B910" s="60" t="s">
        <v>2177</v>
      </c>
      <c r="C910" s="60">
        <v>68523192</v>
      </c>
      <c r="D910" s="60">
        <v>26299</v>
      </c>
      <c r="E910" s="65" t="s">
        <v>757</v>
      </c>
      <c r="F910" s="65" t="str">
        <f t="shared" si="14"/>
        <v>Census Tract 423 Lake County</v>
      </c>
      <c r="G910" s="60" t="s">
        <v>155</v>
      </c>
      <c r="H910" s="60" t="s">
        <v>186</v>
      </c>
      <c r="I910" s="65">
        <v>65878</v>
      </c>
      <c r="J910" s="60">
        <v>2680</v>
      </c>
      <c r="K910" s="60">
        <v>122197793.8359375</v>
      </c>
      <c r="L910" s="60">
        <v>44064.616825138975</v>
      </c>
    </row>
    <row r="911" spans="1:12">
      <c r="A911" s="60">
        <v>57636</v>
      </c>
      <c r="B911" s="60" t="s">
        <v>2178</v>
      </c>
      <c r="C911" s="60">
        <v>980874</v>
      </c>
      <c r="D911" s="60">
        <v>0</v>
      </c>
      <c r="E911" s="65" t="s">
        <v>757</v>
      </c>
      <c r="F911" s="65" t="str">
        <f t="shared" si="14"/>
        <v>Census Tract 423 LaPorte County</v>
      </c>
      <c r="G911" s="60" t="s">
        <v>155</v>
      </c>
      <c r="H911" s="60" t="s">
        <v>711</v>
      </c>
      <c r="I911" s="65">
        <v>30523</v>
      </c>
      <c r="J911" s="60">
        <v>937</v>
      </c>
      <c r="K911" s="60">
        <v>1756033.3046875</v>
      </c>
      <c r="L911" s="60">
        <v>6296.306156396322</v>
      </c>
    </row>
    <row r="912" spans="1:12">
      <c r="A912" s="60">
        <v>57637</v>
      </c>
      <c r="B912" s="60" t="s">
        <v>2179</v>
      </c>
      <c r="C912" s="60">
        <v>20002209</v>
      </c>
      <c r="D912" s="60">
        <v>174572</v>
      </c>
      <c r="E912" s="65" t="s">
        <v>758</v>
      </c>
      <c r="F912" s="65" t="str">
        <f t="shared" si="14"/>
        <v>Census Tract 424 LaPorte County</v>
      </c>
      <c r="G912" s="60" t="s">
        <v>155</v>
      </c>
      <c r="H912" s="60" t="s">
        <v>711</v>
      </c>
      <c r="I912" s="65">
        <v>41899</v>
      </c>
      <c r="J912" s="60">
        <v>3265</v>
      </c>
      <c r="K912" s="60">
        <v>36097285.43359375</v>
      </c>
      <c r="L912" s="60">
        <v>32393.145880020194</v>
      </c>
    </row>
    <row r="913" spans="1:12">
      <c r="A913" s="60">
        <v>57585</v>
      </c>
      <c r="B913" s="60" t="s">
        <v>2180</v>
      </c>
      <c r="C913" s="60">
        <v>7297671</v>
      </c>
      <c r="D913" s="60">
        <v>54423</v>
      </c>
      <c r="E913" s="65" t="s">
        <v>759</v>
      </c>
      <c r="F913" s="65" t="str">
        <f t="shared" si="14"/>
        <v>Census Tract 424.01 Lake County</v>
      </c>
      <c r="G913" s="60" t="s">
        <v>155</v>
      </c>
      <c r="H913" s="60" t="s">
        <v>186</v>
      </c>
      <c r="I913" s="65">
        <v>60060</v>
      </c>
      <c r="J913" s="60">
        <v>2344</v>
      </c>
      <c r="K913" s="60">
        <v>13123368.7734375</v>
      </c>
      <c r="L913" s="60">
        <v>15886.17161425511</v>
      </c>
    </row>
    <row r="914" spans="1:12">
      <c r="A914" s="60">
        <v>57586</v>
      </c>
      <c r="B914" s="60" t="s">
        <v>2181</v>
      </c>
      <c r="C914" s="60">
        <v>12223291</v>
      </c>
      <c r="D914" s="60">
        <v>21582</v>
      </c>
      <c r="E914" s="65" t="s">
        <v>760</v>
      </c>
      <c r="F914" s="65" t="str">
        <f t="shared" si="14"/>
        <v>Census Tract 424.02 Lake County</v>
      </c>
      <c r="G914" s="60" t="s">
        <v>155</v>
      </c>
      <c r="H914" s="60" t="s">
        <v>186</v>
      </c>
      <c r="I914" s="65">
        <v>59840</v>
      </c>
      <c r="J914" s="60">
        <v>2474</v>
      </c>
      <c r="K914" s="60">
        <v>21844266.74609375</v>
      </c>
      <c r="L914" s="60">
        <v>22324.25663789739</v>
      </c>
    </row>
    <row r="915" spans="1:12">
      <c r="A915" s="60">
        <v>57587</v>
      </c>
      <c r="B915" s="60" t="s">
        <v>2182</v>
      </c>
      <c r="C915" s="60">
        <v>5823890</v>
      </c>
      <c r="D915" s="60">
        <v>0</v>
      </c>
      <c r="E915" s="65" t="s">
        <v>761</v>
      </c>
      <c r="F915" s="65" t="str">
        <f t="shared" si="14"/>
        <v>Census Tract 424.03 Lake County</v>
      </c>
      <c r="G915" s="60" t="s">
        <v>155</v>
      </c>
      <c r="H915" s="60" t="s">
        <v>186</v>
      </c>
      <c r="I915" s="65">
        <v>54100</v>
      </c>
      <c r="J915" s="60">
        <v>1650</v>
      </c>
      <c r="K915" s="60">
        <v>10394685.6484375</v>
      </c>
      <c r="L915" s="60">
        <v>13140.212224245739</v>
      </c>
    </row>
    <row r="916" spans="1:12">
      <c r="A916" s="60">
        <v>57638</v>
      </c>
      <c r="B916" s="60" t="s">
        <v>2183</v>
      </c>
      <c r="C916" s="60">
        <v>20283521</v>
      </c>
      <c r="D916" s="60">
        <v>3786033</v>
      </c>
      <c r="E916" s="65" t="s">
        <v>762</v>
      </c>
      <c r="F916" s="65" t="str">
        <f t="shared" si="14"/>
        <v>Census Tract 425 LaPorte County</v>
      </c>
      <c r="G916" s="60" t="s">
        <v>155</v>
      </c>
      <c r="H916" s="60" t="s">
        <v>711</v>
      </c>
      <c r="I916" s="65">
        <v>68949</v>
      </c>
      <c r="J916" s="60">
        <v>2053</v>
      </c>
      <c r="K916" s="60">
        <v>43106893.3671875</v>
      </c>
      <c r="L916" s="60">
        <v>26839.074167678638</v>
      </c>
    </row>
    <row r="917" spans="1:12">
      <c r="A917" s="60">
        <v>57588</v>
      </c>
      <c r="B917" s="60" t="s">
        <v>2184</v>
      </c>
      <c r="C917" s="60">
        <v>3695928</v>
      </c>
      <c r="D917" s="60">
        <v>0</v>
      </c>
      <c r="E917" s="65" t="s">
        <v>763</v>
      </c>
      <c r="F917" s="65" t="str">
        <f t="shared" si="14"/>
        <v>Census Tract 425.01 Lake County</v>
      </c>
      <c r="G917" s="60" t="s">
        <v>155</v>
      </c>
      <c r="H917" s="60" t="s">
        <v>186</v>
      </c>
      <c r="I917" s="65">
        <v>68396</v>
      </c>
      <c r="J917" s="60">
        <v>2186</v>
      </c>
      <c r="K917" s="60">
        <v>6590059.7734375</v>
      </c>
      <c r="L917" s="60">
        <v>10372.526237715765</v>
      </c>
    </row>
    <row r="918" spans="1:12">
      <c r="A918" s="60">
        <v>57589</v>
      </c>
      <c r="B918" s="60" t="s">
        <v>2185</v>
      </c>
      <c r="C918" s="60">
        <v>5635033</v>
      </c>
      <c r="D918" s="60">
        <v>0</v>
      </c>
      <c r="E918" s="65" t="s">
        <v>764</v>
      </c>
      <c r="F918" s="65" t="str">
        <f t="shared" si="14"/>
        <v>Census Tract 425.03 Lake County</v>
      </c>
      <c r="G918" s="60" t="s">
        <v>155</v>
      </c>
      <c r="H918" s="60" t="s">
        <v>186</v>
      </c>
      <c r="I918" s="65">
        <v>49375</v>
      </c>
      <c r="J918" s="60">
        <v>1423</v>
      </c>
      <c r="K918" s="60">
        <v>10047491.06640625</v>
      </c>
      <c r="L918" s="60">
        <v>13776.348146674043</v>
      </c>
    </row>
    <row r="919" spans="1:12">
      <c r="A919" s="60">
        <v>57590</v>
      </c>
      <c r="B919" s="60" t="s">
        <v>2186</v>
      </c>
      <c r="C919" s="60">
        <v>9504735</v>
      </c>
      <c r="D919" s="60">
        <v>0</v>
      </c>
      <c r="E919" s="65" t="s">
        <v>765</v>
      </c>
      <c r="F919" s="65" t="str">
        <f t="shared" si="14"/>
        <v>Census Tract 425.04 Lake County</v>
      </c>
      <c r="G919" s="60" t="s">
        <v>155</v>
      </c>
      <c r="H919" s="60" t="s">
        <v>186</v>
      </c>
      <c r="I919" s="65">
        <v>71034</v>
      </c>
      <c r="J919" s="60">
        <v>3102</v>
      </c>
      <c r="K919" s="60">
        <v>16928497.5625</v>
      </c>
      <c r="L919" s="60">
        <v>19989.698262429873</v>
      </c>
    </row>
    <row r="920" spans="1:12">
      <c r="A920" s="60">
        <v>57591</v>
      </c>
      <c r="B920" s="60" t="s">
        <v>2187</v>
      </c>
      <c r="C920" s="60">
        <v>14312985</v>
      </c>
      <c r="D920" s="60">
        <v>32474</v>
      </c>
      <c r="E920" s="65" t="s">
        <v>766</v>
      </c>
      <c r="F920" s="65" t="str">
        <f t="shared" si="14"/>
        <v>Census Tract 425.05 Lake County</v>
      </c>
      <c r="G920" s="60" t="s">
        <v>155</v>
      </c>
      <c r="H920" s="60" t="s">
        <v>186</v>
      </c>
      <c r="I920" s="65">
        <v>60877</v>
      </c>
      <c r="J920" s="60">
        <v>3387</v>
      </c>
      <c r="K920" s="60">
        <v>25564367.609375</v>
      </c>
      <c r="L920" s="60">
        <v>22533.53092825201</v>
      </c>
    </row>
    <row r="921" spans="1:12">
      <c r="A921" s="60">
        <v>57639</v>
      </c>
      <c r="B921" s="60" t="s">
        <v>2188</v>
      </c>
      <c r="C921" s="60">
        <v>103842173</v>
      </c>
      <c r="D921" s="60">
        <v>368819</v>
      </c>
      <c r="E921" s="65" t="s">
        <v>767</v>
      </c>
      <c r="F921" s="65" t="str">
        <f t="shared" si="14"/>
        <v>Census Tract 426 LaPorte County</v>
      </c>
      <c r="G921" s="60" t="s">
        <v>155</v>
      </c>
      <c r="H921" s="60" t="s">
        <v>711</v>
      </c>
      <c r="I921" s="65">
        <v>65069</v>
      </c>
      <c r="J921" s="60">
        <v>1727</v>
      </c>
      <c r="K921" s="60">
        <v>186286846.80859375</v>
      </c>
      <c r="L921" s="60">
        <v>58276.291083568816</v>
      </c>
    </row>
    <row r="922" spans="1:12">
      <c r="A922" s="60">
        <v>57592</v>
      </c>
      <c r="B922" s="60" t="s">
        <v>2189</v>
      </c>
      <c r="C922" s="60">
        <v>13460123</v>
      </c>
      <c r="D922" s="60">
        <v>60305</v>
      </c>
      <c r="E922" s="65" t="s">
        <v>768</v>
      </c>
      <c r="F922" s="65" t="str">
        <f t="shared" si="14"/>
        <v>Census Tract 426.02 Lake County</v>
      </c>
      <c r="G922" s="60" t="s">
        <v>155</v>
      </c>
      <c r="H922" s="60" t="s">
        <v>186</v>
      </c>
      <c r="I922" s="65">
        <v>76976</v>
      </c>
      <c r="J922" s="60">
        <v>2313</v>
      </c>
      <c r="K922" s="60">
        <v>24121241.5390625</v>
      </c>
      <c r="L922" s="60">
        <v>22198.861801807678</v>
      </c>
    </row>
    <row r="923" spans="1:12">
      <c r="A923" s="60">
        <v>57593</v>
      </c>
      <c r="B923" s="60" t="s">
        <v>2190</v>
      </c>
      <c r="C923" s="60">
        <v>21163121</v>
      </c>
      <c r="D923" s="60">
        <v>282920</v>
      </c>
      <c r="E923" s="65" t="s">
        <v>769</v>
      </c>
      <c r="F923" s="65" t="str">
        <f t="shared" si="14"/>
        <v>Census Tract 426.05 Lake County</v>
      </c>
      <c r="G923" s="60" t="s">
        <v>155</v>
      </c>
      <c r="H923" s="60" t="s">
        <v>186</v>
      </c>
      <c r="I923" s="65">
        <v>107723</v>
      </c>
      <c r="J923" s="60">
        <v>3012</v>
      </c>
      <c r="K923" s="60">
        <v>38209783.58203125</v>
      </c>
      <c r="L923" s="60">
        <v>30868.271575866278</v>
      </c>
    </row>
    <row r="924" spans="1:12">
      <c r="A924" s="60">
        <v>57594</v>
      </c>
      <c r="B924" s="60" t="s">
        <v>2191</v>
      </c>
      <c r="C924" s="60">
        <v>1831622</v>
      </c>
      <c r="D924" s="60">
        <v>0</v>
      </c>
      <c r="E924" s="65" t="s">
        <v>770</v>
      </c>
      <c r="F924" s="65" t="str">
        <f t="shared" si="14"/>
        <v>Census Tract 426.06 Lake County</v>
      </c>
      <c r="G924" s="60" t="s">
        <v>155</v>
      </c>
      <c r="H924" s="60" t="s">
        <v>186</v>
      </c>
      <c r="I924" s="65">
        <v>52452</v>
      </c>
      <c r="J924" s="60">
        <v>1273</v>
      </c>
      <c r="K924" s="60">
        <v>3264414.171875</v>
      </c>
      <c r="L924" s="60">
        <v>8241.5382837946272</v>
      </c>
    </row>
    <row r="925" spans="1:12">
      <c r="A925" s="60">
        <v>57595</v>
      </c>
      <c r="B925" s="60" t="s">
        <v>2192</v>
      </c>
      <c r="C925" s="60">
        <v>7585836</v>
      </c>
      <c r="D925" s="60">
        <v>0</v>
      </c>
      <c r="E925" s="65" t="s">
        <v>771</v>
      </c>
      <c r="F925" s="65" t="str">
        <f t="shared" si="14"/>
        <v>Census Tract 426.07 Lake County</v>
      </c>
      <c r="G925" s="60" t="s">
        <v>155</v>
      </c>
      <c r="H925" s="60" t="s">
        <v>186</v>
      </c>
      <c r="I925" s="65">
        <v>90268</v>
      </c>
      <c r="J925" s="60">
        <v>2423</v>
      </c>
      <c r="K925" s="60">
        <v>13520151.58203125</v>
      </c>
      <c r="L925" s="60">
        <v>15305.849793013173</v>
      </c>
    </row>
    <row r="926" spans="1:12">
      <c r="A926" s="60">
        <v>57596</v>
      </c>
      <c r="B926" s="60" t="s">
        <v>2193</v>
      </c>
      <c r="C926" s="60">
        <v>7845181</v>
      </c>
      <c r="D926" s="60">
        <v>0</v>
      </c>
      <c r="E926" s="65" t="s">
        <v>772</v>
      </c>
      <c r="F926" s="65" t="str">
        <f t="shared" si="14"/>
        <v>Census Tract 426.08 Lake County</v>
      </c>
      <c r="G926" s="60" t="s">
        <v>155</v>
      </c>
      <c r="H926" s="60" t="s">
        <v>186</v>
      </c>
      <c r="I926" s="65">
        <v>98080</v>
      </c>
      <c r="J926" s="60">
        <v>1705</v>
      </c>
      <c r="K926" s="60">
        <v>13973174.19921875</v>
      </c>
      <c r="L926" s="60">
        <v>17906.852360646506</v>
      </c>
    </row>
    <row r="927" spans="1:12">
      <c r="A927" s="60">
        <v>57597</v>
      </c>
      <c r="B927" s="60" t="s">
        <v>2194</v>
      </c>
      <c r="C927" s="60">
        <v>14567035</v>
      </c>
      <c r="D927" s="60">
        <v>0</v>
      </c>
      <c r="E927" s="65" t="s">
        <v>773</v>
      </c>
      <c r="F927" s="65" t="str">
        <f t="shared" si="14"/>
        <v>Census Tract 426.09 Lake County</v>
      </c>
      <c r="G927" s="60" t="s">
        <v>155</v>
      </c>
      <c r="H927" s="60" t="s">
        <v>186</v>
      </c>
      <c r="I927" s="65">
        <v>96969</v>
      </c>
      <c r="J927" s="60">
        <v>3053</v>
      </c>
      <c r="K927" s="60">
        <v>25962779.83203125</v>
      </c>
      <c r="L927" s="60">
        <v>21043.36225149074</v>
      </c>
    </row>
    <row r="928" spans="1:12">
      <c r="A928" s="60">
        <v>57640</v>
      </c>
      <c r="B928" s="60" t="s">
        <v>2195</v>
      </c>
      <c r="C928" s="60">
        <v>223216099</v>
      </c>
      <c r="D928" s="60">
        <v>571919</v>
      </c>
      <c r="E928" s="65" t="s">
        <v>774</v>
      </c>
      <c r="F928" s="65" t="str">
        <f t="shared" si="14"/>
        <v>Census Tract 427 LaPorte County</v>
      </c>
      <c r="G928" s="60" t="s">
        <v>155</v>
      </c>
      <c r="H928" s="60" t="s">
        <v>711</v>
      </c>
      <c r="I928" s="65">
        <v>62103</v>
      </c>
      <c r="J928" s="60">
        <v>1876</v>
      </c>
      <c r="K928" s="60">
        <v>399217582.90234375</v>
      </c>
      <c r="L928" s="60">
        <v>97795.838408930402</v>
      </c>
    </row>
    <row r="929" spans="1:12">
      <c r="A929" s="60">
        <v>57598</v>
      </c>
      <c r="B929" s="60" t="s">
        <v>2196</v>
      </c>
      <c r="C929" s="60">
        <v>4843611</v>
      </c>
      <c r="D929" s="60">
        <v>73312</v>
      </c>
      <c r="E929" s="65" t="s">
        <v>775</v>
      </c>
      <c r="F929" s="65" t="str">
        <f t="shared" si="14"/>
        <v>Census Tract 427.02 Lake County</v>
      </c>
      <c r="G929" s="60" t="s">
        <v>155</v>
      </c>
      <c r="H929" s="60" t="s">
        <v>186</v>
      </c>
      <c r="I929" s="65">
        <v>60600</v>
      </c>
      <c r="J929" s="60">
        <v>2152</v>
      </c>
      <c r="K929" s="60">
        <v>8768596.2109375</v>
      </c>
      <c r="L929" s="60">
        <v>15436.42182994183</v>
      </c>
    </row>
    <row r="930" spans="1:12">
      <c r="A930" s="60">
        <v>57599</v>
      </c>
      <c r="B930" s="60" t="s">
        <v>2197</v>
      </c>
      <c r="C930" s="60">
        <v>5658086</v>
      </c>
      <c r="D930" s="60">
        <v>0</v>
      </c>
      <c r="E930" s="65" t="s">
        <v>776</v>
      </c>
      <c r="F930" s="65" t="str">
        <f t="shared" si="14"/>
        <v>Census Tract 427.03 Lake County</v>
      </c>
      <c r="G930" s="60" t="s">
        <v>155</v>
      </c>
      <c r="H930" s="60" t="s">
        <v>186</v>
      </c>
      <c r="I930" s="65">
        <v>83839</v>
      </c>
      <c r="J930" s="60">
        <v>2203</v>
      </c>
      <c r="K930" s="60">
        <v>10097420.25390625</v>
      </c>
      <c r="L930" s="60">
        <v>13861.164133255541</v>
      </c>
    </row>
    <row r="931" spans="1:12">
      <c r="A931" s="60">
        <v>57600</v>
      </c>
      <c r="B931" s="60" t="s">
        <v>2198</v>
      </c>
      <c r="C931" s="60">
        <v>10320807</v>
      </c>
      <c r="D931" s="60">
        <v>0</v>
      </c>
      <c r="E931" s="65" t="s">
        <v>777</v>
      </c>
      <c r="F931" s="65" t="str">
        <f t="shared" si="14"/>
        <v>Census Tract 427.04 Lake County</v>
      </c>
      <c r="G931" s="60" t="s">
        <v>155</v>
      </c>
      <c r="H931" s="60" t="s">
        <v>186</v>
      </c>
      <c r="I931" s="65">
        <v>67232</v>
      </c>
      <c r="J931" s="60">
        <v>1699</v>
      </c>
      <c r="K931" s="60">
        <v>18415622.25</v>
      </c>
      <c r="L931" s="60">
        <v>19854.632615534116</v>
      </c>
    </row>
    <row r="932" spans="1:12">
      <c r="A932" s="60">
        <v>57641</v>
      </c>
      <c r="B932" s="60" t="s">
        <v>2199</v>
      </c>
      <c r="C932" s="60">
        <v>160845818</v>
      </c>
      <c r="D932" s="60">
        <v>171743</v>
      </c>
      <c r="E932" s="65" t="s">
        <v>778</v>
      </c>
      <c r="F932" s="65" t="str">
        <f t="shared" si="14"/>
        <v>Census Tract 428 LaPorte County</v>
      </c>
      <c r="G932" s="60" t="s">
        <v>155</v>
      </c>
      <c r="H932" s="60" t="s">
        <v>711</v>
      </c>
      <c r="I932" s="65">
        <v>85639</v>
      </c>
      <c r="J932" s="60">
        <v>1095</v>
      </c>
      <c r="K932" s="60">
        <v>287041571.96484375</v>
      </c>
      <c r="L932" s="60">
        <v>72954.695349683039</v>
      </c>
    </row>
    <row r="933" spans="1:12">
      <c r="A933" s="60">
        <v>57601</v>
      </c>
      <c r="B933" s="60" t="s">
        <v>2200</v>
      </c>
      <c r="C933" s="60">
        <v>9905436</v>
      </c>
      <c r="D933" s="60">
        <v>0</v>
      </c>
      <c r="E933" s="65" t="s">
        <v>779</v>
      </c>
      <c r="F933" s="65" t="str">
        <f t="shared" si="14"/>
        <v>Census Tract 428.01 Lake County</v>
      </c>
      <c r="G933" s="60" t="s">
        <v>155</v>
      </c>
      <c r="H933" s="60" t="s">
        <v>186</v>
      </c>
      <c r="I933" s="65">
        <v>79189</v>
      </c>
      <c r="J933" s="60">
        <v>3855</v>
      </c>
      <c r="K933" s="60">
        <v>17677673.296875</v>
      </c>
      <c r="L933" s="60">
        <v>16865.382692161143</v>
      </c>
    </row>
    <row r="934" spans="1:12">
      <c r="A934" s="60">
        <v>57602</v>
      </c>
      <c r="B934" s="60" t="s">
        <v>2201</v>
      </c>
      <c r="C934" s="60">
        <v>4521458</v>
      </c>
      <c r="D934" s="60">
        <v>0</v>
      </c>
      <c r="E934" s="65" t="s">
        <v>780</v>
      </c>
      <c r="F934" s="65" t="str">
        <f t="shared" si="14"/>
        <v>Census Tract 428.02 Lake County</v>
      </c>
      <c r="G934" s="60" t="s">
        <v>155</v>
      </c>
      <c r="H934" s="60" t="s">
        <v>186</v>
      </c>
      <c r="I934" s="65">
        <v>94974</v>
      </c>
      <c r="J934" s="60">
        <v>1889</v>
      </c>
      <c r="K934" s="60">
        <v>8063809.70703125</v>
      </c>
      <c r="L934" s="60">
        <v>12195.970971388428</v>
      </c>
    </row>
    <row r="935" spans="1:12">
      <c r="A935" s="60">
        <v>57642</v>
      </c>
      <c r="B935" s="60" t="s">
        <v>2202</v>
      </c>
      <c r="C935" s="60">
        <v>286641699</v>
      </c>
      <c r="D935" s="60">
        <v>264508</v>
      </c>
      <c r="E935" s="65" t="s">
        <v>781</v>
      </c>
      <c r="F935" s="65" t="str">
        <f t="shared" si="14"/>
        <v>Census Tract 429 LaPorte County</v>
      </c>
      <c r="G935" s="60" t="s">
        <v>155</v>
      </c>
      <c r="H935" s="60" t="s">
        <v>711</v>
      </c>
      <c r="I935" s="65">
        <v>62521</v>
      </c>
      <c r="J935" s="60">
        <v>1517</v>
      </c>
      <c r="K935" s="60">
        <v>509577683.58984375</v>
      </c>
      <c r="L935" s="60">
        <v>94381.447212119529</v>
      </c>
    </row>
    <row r="936" spans="1:12">
      <c r="A936" s="60">
        <v>57603</v>
      </c>
      <c r="B936" s="60" t="s">
        <v>2203</v>
      </c>
      <c r="C936" s="60">
        <v>18747815</v>
      </c>
      <c r="D936" s="60">
        <v>2250564</v>
      </c>
      <c r="E936" s="65" t="s">
        <v>782</v>
      </c>
      <c r="F936" s="65" t="str">
        <f t="shared" si="14"/>
        <v>Census Tract 429.01 Lake County</v>
      </c>
      <c r="G936" s="60" t="s">
        <v>155</v>
      </c>
      <c r="H936" s="60" t="s">
        <v>186</v>
      </c>
      <c r="I936" s="65">
        <v>80926</v>
      </c>
      <c r="J936" s="60">
        <v>2395</v>
      </c>
      <c r="K936" s="60">
        <v>37325445.58203125</v>
      </c>
      <c r="L936" s="60">
        <v>25929.889100332544</v>
      </c>
    </row>
    <row r="937" spans="1:12">
      <c r="A937" s="60">
        <v>57604</v>
      </c>
      <c r="B937" s="60" t="s">
        <v>2204</v>
      </c>
      <c r="C937" s="60">
        <v>55754581</v>
      </c>
      <c r="D937" s="60">
        <v>96989</v>
      </c>
      <c r="E937" s="65" t="s">
        <v>783</v>
      </c>
      <c r="F937" s="65" t="str">
        <f t="shared" si="14"/>
        <v>Census Tract 429.02 Lake County</v>
      </c>
      <c r="G937" s="60" t="s">
        <v>155</v>
      </c>
      <c r="H937" s="60" t="s">
        <v>186</v>
      </c>
      <c r="I937" s="65">
        <v>88277</v>
      </c>
      <c r="J937" s="60">
        <v>2417</v>
      </c>
      <c r="K937" s="60">
        <v>99338787.3046875</v>
      </c>
      <c r="L937" s="60">
        <v>47036.8216440576</v>
      </c>
    </row>
    <row r="938" spans="1:12">
      <c r="A938" s="60">
        <v>43945</v>
      </c>
      <c r="B938" s="60" t="s">
        <v>2205</v>
      </c>
      <c r="C938" s="60">
        <v>3754140</v>
      </c>
      <c r="D938" s="60">
        <v>0</v>
      </c>
      <c r="E938" s="65" t="s">
        <v>784</v>
      </c>
      <c r="F938" s="65" t="str">
        <f t="shared" si="14"/>
        <v>Census Tract 43 Allen County</v>
      </c>
      <c r="G938" s="60" t="s">
        <v>155</v>
      </c>
      <c r="H938" s="60" t="s">
        <v>156</v>
      </c>
      <c r="I938" s="65">
        <v>26875</v>
      </c>
      <c r="J938" s="60">
        <v>920</v>
      </c>
      <c r="K938" s="60">
        <v>6612564.765625</v>
      </c>
      <c r="L938" s="60">
        <v>12171.343894758831</v>
      </c>
    </row>
    <row r="939" spans="1:12">
      <c r="A939" s="60">
        <v>57643</v>
      </c>
      <c r="B939" s="60" t="s">
        <v>2206</v>
      </c>
      <c r="C939" s="60">
        <v>4632432</v>
      </c>
      <c r="D939" s="60">
        <v>1867929</v>
      </c>
      <c r="E939" s="65" t="s">
        <v>785</v>
      </c>
      <c r="F939" s="65" t="str">
        <f t="shared" si="14"/>
        <v>Census Tract 430 LaPorte County</v>
      </c>
      <c r="G939" s="60" t="s">
        <v>155</v>
      </c>
      <c r="H939" s="60" t="s">
        <v>711</v>
      </c>
      <c r="I939" s="65">
        <v>38407</v>
      </c>
      <c r="J939" s="60">
        <v>1191</v>
      </c>
      <c r="K939" s="60">
        <v>8327899.83984375</v>
      </c>
      <c r="L939" s="60">
        <v>15598.222777260933</v>
      </c>
    </row>
    <row r="940" spans="1:12">
      <c r="A940" s="60">
        <v>57605</v>
      </c>
      <c r="B940" s="60" t="s">
        <v>2207</v>
      </c>
      <c r="C940" s="60">
        <v>10684261</v>
      </c>
      <c r="D940" s="60">
        <v>0</v>
      </c>
      <c r="E940" s="65" t="s">
        <v>786</v>
      </c>
      <c r="F940" s="65" t="str">
        <f t="shared" si="14"/>
        <v>Census Tract 430.01 Lake County</v>
      </c>
      <c r="G940" s="60" t="s">
        <v>155</v>
      </c>
      <c r="H940" s="60" t="s">
        <v>186</v>
      </c>
      <c r="I940" s="65">
        <v>78380</v>
      </c>
      <c r="J940" s="60">
        <v>1687</v>
      </c>
      <c r="K940" s="60">
        <v>19021379.62109375</v>
      </c>
      <c r="L940" s="60">
        <v>27132.02441239261</v>
      </c>
    </row>
    <row r="941" spans="1:12">
      <c r="A941" s="60">
        <v>57606</v>
      </c>
      <c r="B941" s="60" t="s">
        <v>2208</v>
      </c>
      <c r="C941" s="60">
        <v>5469246</v>
      </c>
      <c r="D941" s="60">
        <v>22170</v>
      </c>
      <c r="E941" s="65" t="s">
        <v>787</v>
      </c>
      <c r="F941" s="65" t="str">
        <f t="shared" si="14"/>
        <v>Census Tract 430.02 Lake County</v>
      </c>
      <c r="G941" s="60" t="s">
        <v>155</v>
      </c>
      <c r="H941" s="60" t="s">
        <v>186</v>
      </c>
      <c r="I941" s="65">
        <v>52685</v>
      </c>
      <c r="J941" s="60">
        <v>2304</v>
      </c>
      <c r="K941" s="60">
        <v>9773852.8828125</v>
      </c>
      <c r="L941" s="60">
        <v>16928.484537301531</v>
      </c>
    </row>
    <row r="942" spans="1:12">
      <c r="A942" s="60">
        <v>57607</v>
      </c>
      <c r="B942" s="60" t="s">
        <v>2209</v>
      </c>
      <c r="C942" s="60">
        <v>12782862</v>
      </c>
      <c r="D942" s="60">
        <v>457090</v>
      </c>
      <c r="E942" s="65" t="s">
        <v>788</v>
      </c>
      <c r="F942" s="65" t="str">
        <f t="shared" si="14"/>
        <v>Census Tract 431.01 Lake County</v>
      </c>
      <c r="G942" s="60" t="s">
        <v>155</v>
      </c>
      <c r="H942" s="60" t="s">
        <v>186</v>
      </c>
      <c r="I942" s="65">
        <v>55348</v>
      </c>
      <c r="J942" s="60">
        <v>1133</v>
      </c>
      <c r="K942" s="60">
        <v>23548378.91015625</v>
      </c>
      <c r="L942" s="60">
        <v>20977.374754391127</v>
      </c>
    </row>
    <row r="943" spans="1:12">
      <c r="A943" s="60">
        <v>57608</v>
      </c>
      <c r="B943" s="60" t="s">
        <v>2210</v>
      </c>
      <c r="C943" s="60">
        <v>15551780</v>
      </c>
      <c r="D943" s="60">
        <v>253482</v>
      </c>
      <c r="E943" s="65" t="s">
        <v>789</v>
      </c>
      <c r="F943" s="65" t="str">
        <f t="shared" si="14"/>
        <v>Census Tract 431.02 Lake County</v>
      </c>
      <c r="G943" s="60" t="s">
        <v>155</v>
      </c>
      <c r="H943" s="60" t="s">
        <v>186</v>
      </c>
      <c r="I943" s="65">
        <v>90453</v>
      </c>
      <c r="J943" s="60">
        <v>2943</v>
      </c>
      <c r="K943" s="60">
        <v>28112403.33984375</v>
      </c>
      <c r="L943" s="60">
        <v>25998.180201829375</v>
      </c>
    </row>
    <row r="944" spans="1:12">
      <c r="A944" s="60">
        <v>57609</v>
      </c>
      <c r="B944" s="60" t="s">
        <v>2211</v>
      </c>
      <c r="C944" s="60">
        <v>10705959</v>
      </c>
      <c r="D944" s="60">
        <v>858655</v>
      </c>
      <c r="E944" s="65" t="s">
        <v>790</v>
      </c>
      <c r="F944" s="65" t="str">
        <f t="shared" si="14"/>
        <v>Census Tract 432.01 Lake County</v>
      </c>
      <c r="G944" s="60" t="s">
        <v>155</v>
      </c>
      <c r="H944" s="60" t="s">
        <v>186</v>
      </c>
      <c r="I944" s="65">
        <v>57018</v>
      </c>
      <c r="J944" s="60">
        <v>1362</v>
      </c>
      <c r="K944" s="60">
        <v>20547490.578125</v>
      </c>
      <c r="L944" s="60">
        <v>18295.719608577077</v>
      </c>
    </row>
    <row r="945" spans="1:12">
      <c r="A945" s="60">
        <v>57610</v>
      </c>
      <c r="B945" s="60" t="s">
        <v>2212</v>
      </c>
      <c r="C945" s="60">
        <v>46611869</v>
      </c>
      <c r="D945" s="60">
        <v>59038</v>
      </c>
      <c r="E945" s="65" t="s">
        <v>791</v>
      </c>
      <c r="F945" s="65" t="str">
        <f t="shared" si="14"/>
        <v>Census Tract 432.02 Lake County</v>
      </c>
      <c r="G945" s="60" t="s">
        <v>155</v>
      </c>
      <c r="H945" s="60" t="s">
        <v>186</v>
      </c>
      <c r="I945" s="65">
        <v>99091</v>
      </c>
      <c r="J945" s="60">
        <v>3064</v>
      </c>
      <c r="K945" s="60">
        <v>82983648.05078125</v>
      </c>
      <c r="L945" s="60">
        <v>46941.695474115753</v>
      </c>
    </row>
    <row r="946" spans="1:12">
      <c r="A946" s="60">
        <v>57611</v>
      </c>
      <c r="B946" s="60" t="s">
        <v>2213</v>
      </c>
      <c r="C946" s="60">
        <v>64082432</v>
      </c>
      <c r="D946" s="60">
        <v>826340</v>
      </c>
      <c r="E946" s="65" t="s">
        <v>792</v>
      </c>
      <c r="F946" s="65" t="str">
        <f t="shared" si="14"/>
        <v>Census Tract 433 Lake County</v>
      </c>
      <c r="G946" s="60" t="s">
        <v>155</v>
      </c>
      <c r="H946" s="60" t="s">
        <v>186</v>
      </c>
      <c r="I946" s="65">
        <v>96380</v>
      </c>
      <c r="J946" s="60">
        <v>3600</v>
      </c>
      <c r="K946" s="60">
        <v>115417310.78515625</v>
      </c>
      <c r="L946" s="60">
        <v>47316.505628926352</v>
      </c>
    </row>
    <row r="947" spans="1:12">
      <c r="A947" s="60">
        <v>57612</v>
      </c>
      <c r="B947" s="60" t="s">
        <v>2214</v>
      </c>
      <c r="C947" s="60">
        <v>160485771</v>
      </c>
      <c r="D947" s="60">
        <v>304272</v>
      </c>
      <c r="E947" s="65" t="s">
        <v>793</v>
      </c>
      <c r="F947" s="65" t="str">
        <f t="shared" si="14"/>
        <v>Census Tract 434.01 Lake County</v>
      </c>
      <c r="G947" s="60" t="s">
        <v>155</v>
      </c>
      <c r="H947" s="60" t="s">
        <v>186</v>
      </c>
      <c r="I947" s="65">
        <v>80993</v>
      </c>
      <c r="J947" s="60">
        <v>2496</v>
      </c>
      <c r="K947" s="60">
        <v>284780799.61328125</v>
      </c>
      <c r="L947" s="60">
        <v>75476.280945889084</v>
      </c>
    </row>
    <row r="948" spans="1:12">
      <c r="A948" s="60">
        <v>57613</v>
      </c>
      <c r="B948" s="60" t="s">
        <v>2215</v>
      </c>
      <c r="C948" s="60">
        <v>14010283</v>
      </c>
      <c r="D948" s="60">
        <v>270968</v>
      </c>
      <c r="E948" s="65" t="s">
        <v>794</v>
      </c>
      <c r="F948" s="65" t="str">
        <f t="shared" si="14"/>
        <v>Census Tract 434.03 Lake County</v>
      </c>
      <c r="G948" s="60" t="s">
        <v>155</v>
      </c>
      <c r="H948" s="60" t="s">
        <v>186</v>
      </c>
      <c r="I948" s="65">
        <v>69481</v>
      </c>
      <c r="J948" s="60">
        <v>2473</v>
      </c>
      <c r="K948" s="60">
        <v>25317577.5859375</v>
      </c>
      <c r="L948" s="60">
        <v>22285.425091872272</v>
      </c>
    </row>
    <row r="949" spans="1:12">
      <c r="A949" s="60">
        <v>57614</v>
      </c>
      <c r="B949" s="60" t="s">
        <v>2216</v>
      </c>
      <c r="C949" s="60">
        <v>144630348</v>
      </c>
      <c r="D949" s="60">
        <v>423087</v>
      </c>
      <c r="E949" s="65" t="s">
        <v>795</v>
      </c>
      <c r="F949" s="65" t="str">
        <f t="shared" si="14"/>
        <v>Census Tract 434.04 Lake County</v>
      </c>
      <c r="G949" s="60" t="s">
        <v>155</v>
      </c>
      <c r="H949" s="60" t="s">
        <v>186</v>
      </c>
      <c r="I949" s="65">
        <v>70402</v>
      </c>
      <c r="J949" s="60">
        <v>655</v>
      </c>
      <c r="K949" s="60">
        <v>257091113.734375</v>
      </c>
      <c r="L949" s="60">
        <v>73054.647022724472</v>
      </c>
    </row>
    <row r="950" spans="1:12">
      <c r="A950" s="60">
        <v>57615</v>
      </c>
      <c r="B950" s="60" t="s">
        <v>2217</v>
      </c>
      <c r="C950" s="60">
        <v>141357402</v>
      </c>
      <c r="D950" s="60">
        <v>1239495</v>
      </c>
      <c r="E950" s="65" t="s">
        <v>796</v>
      </c>
      <c r="F950" s="65" t="str">
        <f t="shared" si="14"/>
        <v>Census Tract 434.05 Lake County</v>
      </c>
      <c r="G950" s="60" t="s">
        <v>155</v>
      </c>
      <c r="H950" s="60" t="s">
        <v>186</v>
      </c>
      <c r="I950" s="65">
        <v>77625</v>
      </c>
      <c r="J950" s="60">
        <v>1932</v>
      </c>
      <c r="K950" s="60">
        <v>252541398.15234375</v>
      </c>
      <c r="L950" s="60">
        <v>81803.183890659187</v>
      </c>
    </row>
    <row r="951" spans="1:12">
      <c r="A951" s="60">
        <v>43946</v>
      </c>
      <c r="B951" s="60" t="s">
        <v>2218</v>
      </c>
      <c r="C951" s="60">
        <v>1904707</v>
      </c>
      <c r="D951" s="60">
        <v>11902</v>
      </c>
      <c r="E951" s="65" t="s">
        <v>797</v>
      </c>
      <c r="F951" s="65" t="str">
        <f t="shared" si="14"/>
        <v>Census Tract 44 Allen County</v>
      </c>
      <c r="G951" s="60" t="s">
        <v>155</v>
      </c>
      <c r="H951" s="60" t="s">
        <v>156</v>
      </c>
      <c r="I951" s="65">
        <v>28480</v>
      </c>
      <c r="J951" s="60">
        <v>1209</v>
      </c>
      <c r="K951" s="60">
        <v>3374263.90625</v>
      </c>
      <c r="L951" s="60">
        <v>8455.4754339125539</v>
      </c>
    </row>
    <row r="952" spans="1:12">
      <c r="A952" s="60">
        <v>43914</v>
      </c>
      <c r="B952" s="60" t="s">
        <v>2219</v>
      </c>
      <c r="C952" s="60">
        <v>2033875</v>
      </c>
      <c r="D952" s="60">
        <v>0</v>
      </c>
      <c r="E952" s="65" t="s">
        <v>798</v>
      </c>
      <c r="F952" s="65" t="str">
        <f t="shared" si="14"/>
        <v>Census Tract 5 Allen County</v>
      </c>
      <c r="G952" s="60" t="s">
        <v>155</v>
      </c>
      <c r="H952" s="60" t="s">
        <v>156</v>
      </c>
      <c r="I952" s="65">
        <v>34866</v>
      </c>
      <c r="J952" s="60">
        <v>1265</v>
      </c>
      <c r="K952" s="60">
        <v>3584455.67578125</v>
      </c>
      <c r="L952" s="60">
        <v>10890.534574283671</v>
      </c>
    </row>
    <row r="953" spans="1:12">
      <c r="A953" s="60">
        <v>44024</v>
      </c>
      <c r="B953" s="60" t="s">
        <v>2220</v>
      </c>
      <c r="C953" s="60">
        <v>5709845</v>
      </c>
      <c r="D953" s="60">
        <v>55670</v>
      </c>
      <c r="E953" s="65" t="s">
        <v>798</v>
      </c>
      <c r="F953" s="65" t="str">
        <f t="shared" si="14"/>
        <v>Census Tract 5 Delaware County</v>
      </c>
      <c r="G953" s="60" t="s">
        <v>155</v>
      </c>
      <c r="H953" s="60" t="s">
        <v>164</v>
      </c>
      <c r="I953" s="65">
        <v>35120</v>
      </c>
      <c r="J953" s="60">
        <v>1569</v>
      </c>
      <c r="K953" s="60">
        <v>9887876.43359375</v>
      </c>
      <c r="L953" s="60">
        <v>15451.930899366649</v>
      </c>
    </row>
    <row r="954" spans="1:12">
      <c r="A954" s="60">
        <v>44073</v>
      </c>
      <c r="B954" s="60" t="s">
        <v>2221</v>
      </c>
      <c r="C954" s="60">
        <v>14240233</v>
      </c>
      <c r="D954" s="60">
        <v>242577</v>
      </c>
      <c r="E954" s="65" t="s">
        <v>798</v>
      </c>
      <c r="F954" s="65" t="str">
        <f t="shared" si="14"/>
        <v>Census Tract 5 Grant County</v>
      </c>
      <c r="G954" s="60" t="s">
        <v>155</v>
      </c>
      <c r="H954" s="60" t="s">
        <v>158</v>
      </c>
      <c r="I954" s="65">
        <v>53807</v>
      </c>
      <c r="J954" s="60">
        <v>2131</v>
      </c>
      <c r="K954" s="60">
        <v>25139701.4296875</v>
      </c>
      <c r="L954" s="60">
        <v>26362.494110006231</v>
      </c>
    </row>
    <row r="955" spans="1:12">
      <c r="A955" s="60">
        <v>44172</v>
      </c>
      <c r="B955" s="60" t="s">
        <v>2222</v>
      </c>
      <c r="C955" s="60">
        <v>1839940</v>
      </c>
      <c r="D955" s="60">
        <v>0</v>
      </c>
      <c r="E955" s="65" t="s">
        <v>798</v>
      </c>
      <c r="F955" s="65" t="str">
        <f t="shared" si="14"/>
        <v>Census Tract 5 Howard County</v>
      </c>
      <c r="G955" s="60" t="s">
        <v>155</v>
      </c>
      <c r="H955" s="60" t="s">
        <v>165</v>
      </c>
      <c r="I955" s="65">
        <v>45453</v>
      </c>
      <c r="J955" s="60">
        <v>1585</v>
      </c>
      <c r="K955" s="60">
        <v>3184623.5625</v>
      </c>
      <c r="L955" s="60">
        <v>7985.9862322175895</v>
      </c>
    </row>
    <row r="956" spans="1:12">
      <c r="A956" s="60">
        <v>44229</v>
      </c>
      <c r="B956" s="60" t="s">
        <v>2223</v>
      </c>
      <c r="C956" s="60">
        <v>4667234</v>
      </c>
      <c r="D956" s="60">
        <v>0</v>
      </c>
      <c r="E956" s="65" t="s">
        <v>798</v>
      </c>
      <c r="F956" s="65" t="str">
        <f t="shared" si="14"/>
        <v>Census Tract 5 Madison County</v>
      </c>
      <c r="G956" s="60" t="s">
        <v>155</v>
      </c>
      <c r="H956" s="60" t="s">
        <v>166</v>
      </c>
      <c r="I956" s="65">
        <v>22799</v>
      </c>
      <c r="J956" s="60">
        <v>1183</v>
      </c>
      <c r="K956" s="60">
        <v>7983414.6796875</v>
      </c>
      <c r="L956" s="60">
        <v>11858.102908047567</v>
      </c>
    </row>
    <row r="957" spans="1:12">
      <c r="A957" s="60">
        <v>57703</v>
      </c>
      <c r="B957" s="60" t="s">
        <v>2224</v>
      </c>
      <c r="C957" s="60">
        <v>1139256</v>
      </c>
      <c r="D957" s="60">
        <v>0</v>
      </c>
      <c r="E957" s="65" t="s">
        <v>798</v>
      </c>
      <c r="F957" s="65" t="str">
        <f t="shared" si="14"/>
        <v>Census Tract 5 St. Joseph County</v>
      </c>
      <c r="G957" s="60" t="s">
        <v>155</v>
      </c>
      <c r="H957" s="60" t="s">
        <v>160</v>
      </c>
      <c r="I957" s="65">
        <v>34000</v>
      </c>
      <c r="J957" s="60">
        <v>596</v>
      </c>
      <c r="K957" s="60">
        <v>2044306.0703125</v>
      </c>
      <c r="L957" s="60">
        <v>7748.5727050873911</v>
      </c>
    </row>
    <row r="958" spans="1:12">
      <c r="A958" s="60">
        <v>39151</v>
      </c>
      <c r="B958" s="60" t="s">
        <v>2225</v>
      </c>
      <c r="C958" s="60">
        <v>1296406</v>
      </c>
      <c r="D958" s="60">
        <v>0</v>
      </c>
      <c r="E958" s="65" t="s">
        <v>798</v>
      </c>
      <c r="F958" s="65" t="str">
        <f t="shared" si="14"/>
        <v>Census Tract 5 Vanderburgh County</v>
      </c>
      <c r="G958" s="60" t="s">
        <v>155</v>
      </c>
      <c r="H958" s="60" t="s">
        <v>162</v>
      </c>
      <c r="I958" s="65">
        <v>57244</v>
      </c>
      <c r="J958" s="60">
        <v>964</v>
      </c>
      <c r="K958" s="60">
        <v>2089243.33203125</v>
      </c>
      <c r="L958" s="60">
        <v>6156.0549817045285</v>
      </c>
    </row>
    <row r="959" spans="1:12">
      <c r="A959" s="60">
        <v>44604</v>
      </c>
      <c r="B959" s="60" t="s">
        <v>2226</v>
      </c>
      <c r="C959" s="60">
        <v>1141997</v>
      </c>
      <c r="D959" s="60">
        <v>0</v>
      </c>
      <c r="E959" s="65" t="s">
        <v>798</v>
      </c>
      <c r="F959" s="65" t="str">
        <f t="shared" si="14"/>
        <v>Census Tract 5 Vigo County</v>
      </c>
      <c r="G959" s="60" t="s">
        <v>155</v>
      </c>
      <c r="H959" s="60" t="s">
        <v>167</v>
      </c>
      <c r="I959" s="65">
        <v>14286</v>
      </c>
      <c r="J959" s="60">
        <v>746</v>
      </c>
      <c r="K959" s="60">
        <v>1919112.578125</v>
      </c>
      <c r="L959" s="60">
        <v>6983.0607215096688</v>
      </c>
    </row>
    <row r="960" spans="1:12">
      <c r="A960" s="60">
        <v>44638</v>
      </c>
      <c r="B960" s="60" t="s">
        <v>2227</v>
      </c>
      <c r="C960" s="60">
        <v>3418562</v>
      </c>
      <c r="D960" s="60">
        <v>72834</v>
      </c>
      <c r="E960" s="65" t="s">
        <v>798</v>
      </c>
      <c r="F960" s="65" t="str">
        <f t="shared" si="14"/>
        <v>Census Tract 5 Wayne County</v>
      </c>
      <c r="G960" s="60" t="s">
        <v>155</v>
      </c>
      <c r="H960" s="60" t="s">
        <v>168</v>
      </c>
      <c r="I960" s="65">
        <v>34715</v>
      </c>
      <c r="J960" s="60">
        <v>1578</v>
      </c>
      <c r="K960" s="60">
        <v>5928975.0234375</v>
      </c>
      <c r="L960" s="60">
        <v>13989.759243680415</v>
      </c>
    </row>
    <row r="961" spans="1:12">
      <c r="A961" s="60">
        <v>57441</v>
      </c>
      <c r="B961" s="60" t="s">
        <v>2228</v>
      </c>
      <c r="C961" s="60">
        <v>5017715</v>
      </c>
      <c r="D961" s="60">
        <v>0</v>
      </c>
      <c r="E961" s="65" t="s">
        <v>799</v>
      </c>
      <c r="F961" s="65" t="str">
        <f t="shared" si="14"/>
        <v>Census Tract 5.01 Elkhart County</v>
      </c>
      <c r="G961" s="60" t="s">
        <v>155</v>
      </c>
      <c r="H961" s="60" t="s">
        <v>157</v>
      </c>
      <c r="I961" s="65">
        <v>51797</v>
      </c>
      <c r="J961" s="60">
        <v>2091</v>
      </c>
      <c r="K961" s="60">
        <v>8978633.609375</v>
      </c>
      <c r="L961" s="60">
        <v>15113.826522332543</v>
      </c>
    </row>
    <row r="962" spans="1:12">
      <c r="A962" s="60">
        <v>39072</v>
      </c>
      <c r="B962" s="60" t="s">
        <v>2229</v>
      </c>
      <c r="C962" s="60">
        <v>9631041</v>
      </c>
      <c r="D962" s="60">
        <v>0</v>
      </c>
      <c r="E962" s="65" t="s">
        <v>799</v>
      </c>
      <c r="F962" s="65" t="str">
        <f t="shared" ref="F962:F1025" si="15">E962&amp;" "&amp;H962</f>
        <v>Census Tract 5.01 Monroe County</v>
      </c>
      <c r="G962" s="60" t="s">
        <v>155</v>
      </c>
      <c r="H962" s="60" t="s">
        <v>159</v>
      </c>
      <c r="I962" s="65">
        <v>59866</v>
      </c>
      <c r="J962" s="60">
        <v>2085</v>
      </c>
      <c r="K962" s="60">
        <v>16037081.734375</v>
      </c>
      <c r="L962" s="60">
        <v>17303.358483297943</v>
      </c>
    </row>
    <row r="963" spans="1:12">
      <c r="A963" s="60">
        <v>57442</v>
      </c>
      <c r="B963" s="60" t="s">
        <v>2230</v>
      </c>
      <c r="C963" s="60">
        <v>5245616</v>
      </c>
      <c r="D963" s="60">
        <v>100922</v>
      </c>
      <c r="E963" s="65" t="s">
        <v>800</v>
      </c>
      <c r="F963" s="65" t="str">
        <f t="shared" si="15"/>
        <v>Census Tract 5.02 Elkhart County</v>
      </c>
      <c r="G963" s="60" t="s">
        <v>155</v>
      </c>
      <c r="H963" s="60" t="s">
        <v>157</v>
      </c>
      <c r="I963" s="65">
        <v>45185</v>
      </c>
      <c r="J963" s="60">
        <v>1982</v>
      </c>
      <c r="K963" s="60">
        <v>9564172.3203125</v>
      </c>
      <c r="L963" s="60">
        <v>15563.726405259509</v>
      </c>
    </row>
    <row r="964" spans="1:12">
      <c r="A964" s="60">
        <v>39073</v>
      </c>
      <c r="B964" s="60" t="s">
        <v>2231</v>
      </c>
      <c r="C964" s="60">
        <v>4796808</v>
      </c>
      <c r="D964" s="60">
        <v>0</v>
      </c>
      <c r="E964" s="65" t="s">
        <v>800</v>
      </c>
      <c r="F964" s="65" t="str">
        <f t="shared" si="15"/>
        <v>Census Tract 5.02 Monroe County</v>
      </c>
      <c r="G964" s="60" t="s">
        <v>155</v>
      </c>
      <c r="H964" s="60" t="s">
        <v>159</v>
      </c>
      <c r="I964" s="65">
        <v>42435</v>
      </c>
      <c r="J964" s="60">
        <v>1360</v>
      </c>
      <c r="K964" s="60">
        <v>7982639.14453125</v>
      </c>
      <c r="L964" s="60">
        <v>12998.446085057303</v>
      </c>
    </row>
    <row r="965" spans="1:12">
      <c r="A965" s="60">
        <v>38919</v>
      </c>
      <c r="B965" s="60" t="s">
        <v>2232</v>
      </c>
      <c r="C965" s="60">
        <v>1637079</v>
      </c>
      <c r="D965" s="60">
        <v>0</v>
      </c>
      <c r="E965" s="65" t="s">
        <v>801</v>
      </c>
      <c r="F965" s="65" t="str">
        <f t="shared" si="15"/>
        <v>Census Tract 501 Clark County</v>
      </c>
      <c r="G965" s="60" t="s">
        <v>155</v>
      </c>
      <c r="H965" s="60" t="s">
        <v>802</v>
      </c>
      <c r="I965" s="65">
        <v>48967</v>
      </c>
      <c r="J965" s="60">
        <v>683</v>
      </c>
      <c r="K965" s="60">
        <v>2660340.3203125</v>
      </c>
      <c r="L965" s="60">
        <v>7088.6487472318368</v>
      </c>
    </row>
    <row r="966" spans="1:12">
      <c r="A966" s="60">
        <v>38996</v>
      </c>
      <c r="B966" s="60" t="s">
        <v>2233</v>
      </c>
      <c r="C966" s="60">
        <v>329105952</v>
      </c>
      <c r="D966" s="60">
        <v>21024179</v>
      </c>
      <c r="E966" s="65" t="s">
        <v>801</v>
      </c>
      <c r="F966" s="65" t="str">
        <f t="shared" si="15"/>
        <v>Census Tract 501 Gibson County</v>
      </c>
      <c r="G966" s="60" t="s">
        <v>155</v>
      </c>
      <c r="H966" s="60" t="s">
        <v>803</v>
      </c>
      <c r="I966" s="65">
        <v>58700</v>
      </c>
      <c r="J966" s="60">
        <v>1538</v>
      </c>
      <c r="K966" s="60">
        <v>557736101.36328125</v>
      </c>
      <c r="L966" s="60">
        <v>158542.02647296994</v>
      </c>
    </row>
    <row r="967" spans="1:12">
      <c r="A967" s="60">
        <v>39138</v>
      </c>
      <c r="B967" s="60" t="s">
        <v>2234</v>
      </c>
      <c r="C967" s="60">
        <v>217703390</v>
      </c>
      <c r="D967" s="60">
        <v>3260486</v>
      </c>
      <c r="E967" s="65" t="s">
        <v>801</v>
      </c>
      <c r="F967" s="65" t="str">
        <f t="shared" si="15"/>
        <v>Census Tract 501 Sullivan County</v>
      </c>
      <c r="G967" s="60" t="s">
        <v>155</v>
      </c>
      <c r="H967" s="60" t="s">
        <v>804</v>
      </c>
      <c r="I967" s="65">
        <v>48728</v>
      </c>
      <c r="J967" s="60">
        <v>2438</v>
      </c>
      <c r="K967" s="60">
        <v>368464801.546875</v>
      </c>
      <c r="L967" s="60">
        <v>89070.537255257237</v>
      </c>
    </row>
    <row r="968" spans="1:12">
      <c r="A968" s="60">
        <v>57789</v>
      </c>
      <c r="B968" s="60" t="s">
        <v>2235</v>
      </c>
      <c r="C968" s="60">
        <v>90223597</v>
      </c>
      <c r="D968" s="60">
        <v>959388</v>
      </c>
      <c r="E968" s="65" t="s">
        <v>801</v>
      </c>
      <c r="F968" s="65" t="str">
        <f t="shared" si="15"/>
        <v>Census Tract 501 Whitley County</v>
      </c>
      <c r="G968" s="60" t="s">
        <v>155</v>
      </c>
      <c r="H968" s="60" t="s">
        <v>805</v>
      </c>
      <c r="I968" s="65">
        <v>60496</v>
      </c>
      <c r="J968" s="60">
        <v>2207</v>
      </c>
      <c r="K968" s="60">
        <v>161320219.296875</v>
      </c>
      <c r="L968" s="60">
        <v>58134.240615989067</v>
      </c>
    </row>
    <row r="969" spans="1:12">
      <c r="A969" s="60">
        <v>57666</v>
      </c>
      <c r="B969" s="60" t="s">
        <v>2236</v>
      </c>
      <c r="C969" s="60">
        <v>64116682</v>
      </c>
      <c r="D969" s="60">
        <v>831655</v>
      </c>
      <c r="E969" s="65" t="s">
        <v>806</v>
      </c>
      <c r="F969" s="65" t="str">
        <f t="shared" si="15"/>
        <v>Census Tract 501.01 Porter County</v>
      </c>
      <c r="G969" s="60" t="s">
        <v>155</v>
      </c>
      <c r="H969" s="60" t="s">
        <v>807</v>
      </c>
      <c r="I969" s="65">
        <v>87500</v>
      </c>
      <c r="J969" s="60">
        <v>3494</v>
      </c>
      <c r="K969" s="60">
        <v>116085862.46875</v>
      </c>
      <c r="L969" s="60">
        <v>43531.021960492137</v>
      </c>
    </row>
    <row r="970" spans="1:12">
      <c r="A970" s="60">
        <v>57667</v>
      </c>
      <c r="B970" s="60" t="s">
        <v>2237</v>
      </c>
      <c r="C970" s="60">
        <v>139460899</v>
      </c>
      <c r="D970" s="60">
        <v>6050571</v>
      </c>
      <c r="E970" s="65" t="s">
        <v>808</v>
      </c>
      <c r="F970" s="65" t="str">
        <f t="shared" si="15"/>
        <v>Census Tract 501.03 Porter County</v>
      </c>
      <c r="G970" s="60" t="s">
        <v>155</v>
      </c>
      <c r="H970" s="60" t="s">
        <v>807</v>
      </c>
      <c r="I970" s="65">
        <v>85334</v>
      </c>
      <c r="J970" s="60">
        <v>3087</v>
      </c>
      <c r="K970" s="60">
        <v>250043136.33203125</v>
      </c>
      <c r="L970" s="60">
        <v>75455.706886604123</v>
      </c>
    </row>
    <row r="971" spans="1:12">
      <c r="A971" s="60">
        <v>38920</v>
      </c>
      <c r="B971" s="60" t="s">
        <v>2238</v>
      </c>
      <c r="C971" s="60">
        <v>3060885</v>
      </c>
      <c r="D971" s="60">
        <v>1983</v>
      </c>
      <c r="E971" s="65" t="s">
        <v>809</v>
      </c>
      <c r="F971" s="65" t="str">
        <f t="shared" si="15"/>
        <v>Census Tract 502 Clark County</v>
      </c>
      <c r="G971" s="60" t="s">
        <v>155</v>
      </c>
      <c r="H971" s="60" t="s">
        <v>802</v>
      </c>
      <c r="I971" s="65">
        <v>27354</v>
      </c>
      <c r="J971" s="60">
        <v>1283</v>
      </c>
      <c r="K971" s="60">
        <v>4979116.09765625</v>
      </c>
      <c r="L971" s="60">
        <v>12371.480175494115</v>
      </c>
    </row>
    <row r="972" spans="1:12">
      <c r="A972" s="60">
        <v>38997</v>
      </c>
      <c r="B972" s="60" t="s">
        <v>2239</v>
      </c>
      <c r="C972" s="60">
        <v>235294519</v>
      </c>
      <c r="D972" s="60">
        <v>564964</v>
      </c>
      <c r="E972" s="65" t="s">
        <v>809</v>
      </c>
      <c r="F972" s="65" t="str">
        <f t="shared" si="15"/>
        <v>Census Tract 502 Gibson County</v>
      </c>
      <c r="G972" s="60" t="s">
        <v>155</v>
      </c>
      <c r="H972" s="60" t="s">
        <v>803</v>
      </c>
      <c r="I972" s="65">
        <v>76328</v>
      </c>
      <c r="J972" s="60">
        <v>3169</v>
      </c>
      <c r="K972" s="60">
        <v>382769406.7734375</v>
      </c>
      <c r="L972" s="60">
        <v>84102.378571562556</v>
      </c>
    </row>
    <row r="973" spans="1:12">
      <c r="A973" s="60">
        <v>39139</v>
      </c>
      <c r="B973" s="60" t="s">
        <v>2240</v>
      </c>
      <c r="C973" s="60">
        <v>474255924</v>
      </c>
      <c r="D973" s="60">
        <v>6181822</v>
      </c>
      <c r="E973" s="65" t="s">
        <v>809</v>
      </c>
      <c r="F973" s="65" t="str">
        <f t="shared" si="15"/>
        <v>Census Tract 502 Sullivan County</v>
      </c>
      <c r="G973" s="60" t="s">
        <v>155</v>
      </c>
      <c r="H973" s="60" t="s">
        <v>804</v>
      </c>
      <c r="I973" s="65">
        <v>71514</v>
      </c>
      <c r="J973" s="60">
        <v>1165</v>
      </c>
      <c r="K973" s="60">
        <v>791225813.8515625</v>
      </c>
      <c r="L973" s="60">
        <v>175247.83421332887</v>
      </c>
    </row>
    <row r="974" spans="1:12">
      <c r="A974" s="60">
        <v>57790</v>
      </c>
      <c r="B974" s="60" t="s">
        <v>2241</v>
      </c>
      <c r="C974" s="60">
        <v>161954031</v>
      </c>
      <c r="D974" s="60">
        <v>4389871</v>
      </c>
      <c r="E974" s="65" t="s">
        <v>809</v>
      </c>
      <c r="F974" s="65" t="str">
        <f t="shared" si="15"/>
        <v>Census Tract 502 Whitley County</v>
      </c>
      <c r="G974" s="60" t="s">
        <v>155</v>
      </c>
      <c r="H974" s="60" t="s">
        <v>805</v>
      </c>
      <c r="I974" s="65">
        <v>78085</v>
      </c>
      <c r="J974" s="60">
        <v>2020</v>
      </c>
      <c r="K974" s="60">
        <v>294467924.41015625</v>
      </c>
      <c r="L974" s="60">
        <v>81440.408394765909</v>
      </c>
    </row>
    <row r="975" spans="1:12">
      <c r="A975" s="60">
        <v>57668</v>
      </c>
      <c r="B975" s="60" t="s">
        <v>2242</v>
      </c>
      <c r="C975" s="60">
        <v>4712985</v>
      </c>
      <c r="D975" s="60">
        <v>0</v>
      </c>
      <c r="E975" s="65" t="s">
        <v>810</v>
      </c>
      <c r="F975" s="65" t="str">
        <f t="shared" si="15"/>
        <v>Census Tract 502.02 Porter County</v>
      </c>
      <c r="G975" s="60" t="s">
        <v>155</v>
      </c>
      <c r="H975" s="60" t="s">
        <v>807</v>
      </c>
      <c r="I975" s="65">
        <v>63480</v>
      </c>
      <c r="J975" s="60">
        <v>2615</v>
      </c>
      <c r="K975" s="60">
        <v>8435342.8828125</v>
      </c>
      <c r="L975" s="60">
        <v>13763.707726817262</v>
      </c>
    </row>
    <row r="976" spans="1:12">
      <c r="A976" s="60">
        <v>57669</v>
      </c>
      <c r="B976" s="60" t="s">
        <v>2243</v>
      </c>
      <c r="C976" s="60">
        <v>39460289</v>
      </c>
      <c r="D976" s="60">
        <v>4897614</v>
      </c>
      <c r="E976" s="65" t="s">
        <v>811</v>
      </c>
      <c r="F976" s="65" t="str">
        <f t="shared" si="15"/>
        <v>Census Tract 502.03 Porter County</v>
      </c>
      <c r="G976" s="60" t="s">
        <v>155</v>
      </c>
      <c r="H976" s="60" t="s">
        <v>807</v>
      </c>
      <c r="I976" s="65">
        <v>86277</v>
      </c>
      <c r="J976" s="60">
        <v>2707</v>
      </c>
      <c r="K976" s="60">
        <v>71216553.453125</v>
      </c>
      <c r="L976" s="60">
        <v>41866.04115638767</v>
      </c>
    </row>
    <row r="977" spans="1:12">
      <c r="A977" s="60">
        <v>38998</v>
      </c>
      <c r="B977" s="60" t="s">
        <v>2244</v>
      </c>
      <c r="C977" s="60">
        <v>206416540</v>
      </c>
      <c r="D977" s="60">
        <v>1948348</v>
      </c>
      <c r="E977" s="65" t="s">
        <v>812</v>
      </c>
      <c r="F977" s="65" t="str">
        <f t="shared" si="15"/>
        <v>Census Tract 503 Gibson County</v>
      </c>
      <c r="G977" s="60" t="s">
        <v>155</v>
      </c>
      <c r="H977" s="60" t="s">
        <v>803</v>
      </c>
      <c r="I977" s="65">
        <v>48726</v>
      </c>
      <c r="J977" s="60">
        <v>2093</v>
      </c>
      <c r="K977" s="60">
        <v>338671067.87109375</v>
      </c>
      <c r="L977" s="60">
        <v>100230.45961598832</v>
      </c>
    </row>
    <row r="978" spans="1:12">
      <c r="A978" s="60">
        <v>57670</v>
      </c>
      <c r="B978" s="60" t="s">
        <v>2245</v>
      </c>
      <c r="C978" s="60">
        <v>29858646</v>
      </c>
      <c r="D978" s="60">
        <v>4013454</v>
      </c>
      <c r="E978" s="65" t="s">
        <v>812</v>
      </c>
      <c r="F978" s="65" t="str">
        <f t="shared" si="15"/>
        <v>Census Tract 503 Porter County</v>
      </c>
      <c r="G978" s="60" t="s">
        <v>155</v>
      </c>
      <c r="H978" s="60" t="s">
        <v>807</v>
      </c>
      <c r="I978" s="65">
        <v>83552</v>
      </c>
      <c r="J978" s="60">
        <v>2701</v>
      </c>
      <c r="K978" s="60">
        <v>53474344.8359375</v>
      </c>
      <c r="L978" s="60">
        <v>46163.573676803724</v>
      </c>
    </row>
    <row r="979" spans="1:12">
      <c r="A979" s="60">
        <v>39140</v>
      </c>
      <c r="B979" s="60" t="s">
        <v>2246</v>
      </c>
      <c r="C979" s="60">
        <v>34985081</v>
      </c>
      <c r="D979" s="60">
        <v>1915184</v>
      </c>
      <c r="E979" s="65" t="s">
        <v>812</v>
      </c>
      <c r="F979" s="65" t="str">
        <f t="shared" si="15"/>
        <v>Census Tract 503 Sullivan County</v>
      </c>
      <c r="G979" s="60" t="s">
        <v>155</v>
      </c>
      <c r="H979" s="60" t="s">
        <v>804</v>
      </c>
      <c r="I979" s="65">
        <v>43972</v>
      </c>
      <c r="J979" s="60">
        <v>2433</v>
      </c>
      <c r="K979" s="60">
        <v>61358054.61328125</v>
      </c>
      <c r="L979" s="60">
        <v>34487.824219276124</v>
      </c>
    </row>
    <row r="980" spans="1:12">
      <c r="A980" s="60">
        <v>73301</v>
      </c>
      <c r="B980" s="60" t="s">
        <v>2247</v>
      </c>
      <c r="C980" s="60">
        <v>228394325</v>
      </c>
      <c r="D980" s="60">
        <v>365699</v>
      </c>
      <c r="E980" s="65" t="s">
        <v>812</v>
      </c>
      <c r="F980" s="65" t="str">
        <f t="shared" si="15"/>
        <v>Census Tract 503 Whitley County</v>
      </c>
      <c r="G980" s="60" t="s">
        <v>155</v>
      </c>
      <c r="H980" s="60" t="s">
        <v>805</v>
      </c>
      <c r="I980" s="65">
        <v>59814</v>
      </c>
      <c r="J980" s="60">
        <v>2043</v>
      </c>
      <c r="K980" s="60">
        <v>403277752.078125</v>
      </c>
      <c r="L980" s="60">
        <v>98592.255159258959</v>
      </c>
    </row>
    <row r="981" spans="1:12">
      <c r="A981" s="60">
        <v>38921</v>
      </c>
      <c r="B981" s="60" t="s">
        <v>2248</v>
      </c>
      <c r="C981" s="60">
        <v>2146847</v>
      </c>
      <c r="D981" s="60">
        <v>1839</v>
      </c>
      <c r="E981" s="65" t="s">
        <v>813</v>
      </c>
      <c r="F981" s="65" t="str">
        <f t="shared" si="15"/>
        <v>Census Tract 503.03 Clark County</v>
      </c>
      <c r="G981" s="60" t="s">
        <v>155</v>
      </c>
      <c r="H981" s="60" t="s">
        <v>802</v>
      </c>
      <c r="I981" s="65">
        <v>42874</v>
      </c>
      <c r="J981" s="60">
        <v>1044</v>
      </c>
      <c r="K981" s="60">
        <v>3493661.953125</v>
      </c>
      <c r="L981" s="60">
        <v>8733.1999791337876</v>
      </c>
    </row>
    <row r="982" spans="1:12">
      <c r="A982" s="60">
        <v>38922</v>
      </c>
      <c r="B982" s="60" t="s">
        <v>2249</v>
      </c>
      <c r="C982" s="60">
        <v>3722685</v>
      </c>
      <c r="D982" s="60">
        <v>8490</v>
      </c>
      <c r="E982" s="65" t="s">
        <v>814</v>
      </c>
      <c r="F982" s="65" t="str">
        <f t="shared" si="15"/>
        <v>Census Tract 503.04 Clark County</v>
      </c>
      <c r="G982" s="60" t="s">
        <v>155</v>
      </c>
      <c r="H982" s="60" t="s">
        <v>802</v>
      </c>
      <c r="I982" s="65">
        <v>51162</v>
      </c>
      <c r="J982" s="60">
        <v>2121</v>
      </c>
      <c r="K982" s="60">
        <v>6069211.9375</v>
      </c>
      <c r="L982" s="60">
        <v>14486.127765060186</v>
      </c>
    </row>
    <row r="983" spans="1:12">
      <c r="A983" s="60">
        <v>38923</v>
      </c>
      <c r="B983" s="60" t="s">
        <v>2250</v>
      </c>
      <c r="C983" s="60">
        <v>1933494</v>
      </c>
      <c r="D983" s="60">
        <v>603</v>
      </c>
      <c r="E983" s="65" t="s">
        <v>815</v>
      </c>
      <c r="F983" s="65" t="str">
        <f t="shared" si="15"/>
        <v>Census Tract 503.05 Clark County</v>
      </c>
      <c r="G983" s="60" t="s">
        <v>155</v>
      </c>
      <c r="H983" s="60" t="s">
        <v>802</v>
      </c>
      <c r="I983" s="65">
        <v>61761</v>
      </c>
      <c r="J983" s="60">
        <v>1156</v>
      </c>
      <c r="K983" s="60">
        <v>3144418.05859375</v>
      </c>
      <c r="L983" s="60">
        <v>7986.2376520121616</v>
      </c>
    </row>
    <row r="984" spans="1:12">
      <c r="A984" s="60">
        <v>38924</v>
      </c>
      <c r="B984" s="60" t="s">
        <v>2251</v>
      </c>
      <c r="C984" s="60">
        <v>1759047</v>
      </c>
      <c r="D984" s="60">
        <v>0</v>
      </c>
      <c r="E984" s="65" t="s">
        <v>816</v>
      </c>
      <c r="F984" s="65" t="str">
        <f t="shared" si="15"/>
        <v>Census Tract 503.06 Clark County</v>
      </c>
      <c r="G984" s="60" t="s">
        <v>155</v>
      </c>
      <c r="H984" s="60" t="s">
        <v>802</v>
      </c>
      <c r="I984" s="65">
        <v>42140</v>
      </c>
      <c r="J984" s="60">
        <v>1031</v>
      </c>
      <c r="K984" s="60">
        <v>2859141.12890625</v>
      </c>
      <c r="L984" s="60">
        <v>8071.1422236733943</v>
      </c>
    </row>
    <row r="985" spans="1:12">
      <c r="A985" s="60">
        <v>39141</v>
      </c>
      <c r="B985" s="60" t="s">
        <v>2252</v>
      </c>
      <c r="C985" s="60">
        <v>176938820</v>
      </c>
      <c r="D985" s="60">
        <v>5073062</v>
      </c>
      <c r="E985" s="65" t="s">
        <v>817</v>
      </c>
      <c r="F985" s="65" t="str">
        <f t="shared" si="15"/>
        <v>Census Tract 504 Sullivan County</v>
      </c>
      <c r="G985" s="60" t="s">
        <v>155</v>
      </c>
      <c r="H985" s="60" t="s">
        <v>804</v>
      </c>
      <c r="I985" s="65">
        <v>47216</v>
      </c>
      <c r="J985" s="60">
        <v>764</v>
      </c>
      <c r="K985" s="60">
        <v>302554341.21484375</v>
      </c>
      <c r="L985" s="60">
        <v>83646.687165841518</v>
      </c>
    </row>
    <row r="986" spans="1:12">
      <c r="A986" s="60">
        <v>57791</v>
      </c>
      <c r="B986" s="60" t="s">
        <v>2253</v>
      </c>
      <c r="C986" s="60">
        <v>39199811</v>
      </c>
      <c r="D986" s="60">
        <v>109763</v>
      </c>
      <c r="E986" s="65" t="s">
        <v>817</v>
      </c>
      <c r="F986" s="65" t="str">
        <f t="shared" si="15"/>
        <v>Census Tract 504 Whitley County</v>
      </c>
      <c r="G986" s="60" t="s">
        <v>155</v>
      </c>
      <c r="H986" s="60" t="s">
        <v>805</v>
      </c>
      <c r="I986" s="65">
        <v>53115</v>
      </c>
      <c r="J986" s="60">
        <v>3287</v>
      </c>
      <c r="K986" s="60">
        <v>69449496.46484375</v>
      </c>
      <c r="L986" s="60">
        <v>47767.400780659496</v>
      </c>
    </row>
    <row r="987" spans="1:12">
      <c r="A987" s="60">
        <v>38925</v>
      </c>
      <c r="B987" s="60" t="s">
        <v>2254</v>
      </c>
      <c r="C987" s="60">
        <v>5496544</v>
      </c>
      <c r="D987" s="60">
        <v>199863</v>
      </c>
      <c r="E987" s="65" t="s">
        <v>818</v>
      </c>
      <c r="F987" s="65" t="str">
        <f t="shared" si="15"/>
        <v>Census Tract 504.01 Clark County</v>
      </c>
      <c r="G987" s="60" t="s">
        <v>155</v>
      </c>
      <c r="H987" s="60" t="s">
        <v>802</v>
      </c>
      <c r="I987" s="65">
        <v>46216</v>
      </c>
      <c r="J987" s="60">
        <v>1116</v>
      </c>
      <c r="K987" s="60">
        <v>9231183.44140625</v>
      </c>
      <c r="L987" s="60">
        <v>16320.314037832162</v>
      </c>
    </row>
    <row r="988" spans="1:12">
      <c r="A988" s="60">
        <v>38999</v>
      </c>
      <c r="B988" s="60" t="s">
        <v>2255</v>
      </c>
      <c r="C988" s="60">
        <v>275433862</v>
      </c>
      <c r="D988" s="60">
        <v>5496884</v>
      </c>
      <c r="E988" s="65" t="s">
        <v>818</v>
      </c>
      <c r="F988" s="65" t="str">
        <f t="shared" si="15"/>
        <v>Census Tract 504.01 Gibson County</v>
      </c>
      <c r="G988" s="60" t="s">
        <v>155</v>
      </c>
      <c r="H988" s="60" t="s">
        <v>803</v>
      </c>
      <c r="I988" s="65">
        <v>50536</v>
      </c>
      <c r="J988" s="60">
        <v>1379</v>
      </c>
      <c r="K988" s="60">
        <v>453081220.91796875</v>
      </c>
      <c r="L988" s="60">
        <v>167521.64299726949</v>
      </c>
    </row>
    <row r="989" spans="1:12">
      <c r="A989" s="60">
        <v>39000</v>
      </c>
      <c r="B989" s="60" t="s">
        <v>2256</v>
      </c>
      <c r="C989" s="60">
        <v>198537901</v>
      </c>
      <c r="D989" s="60">
        <v>1252195</v>
      </c>
      <c r="E989" s="65" t="s">
        <v>819</v>
      </c>
      <c r="F989" s="65" t="str">
        <f t="shared" si="15"/>
        <v>Census Tract 504.02 Gibson County</v>
      </c>
      <c r="G989" s="60" t="s">
        <v>155</v>
      </c>
      <c r="H989" s="60" t="s">
        <v>803</v>
      </c>
      <c r="I989" s="65">
        <v>71250</v>
      </c>
      <c r="J989" s="60">
        <v>1732</v>
      </c>
      <c r="K989" s="60">
        <v>325055558.75390625</v>
      </c>
      <c r="L989" s="60">
        <v>146408.67322311623</v>
      </c>
    </row>
    <row r="990" spans="1:12">
      <c r="A990" s="60">
        <v>57671</v>
      </c>
      <c r="B990" s="60" t="s">
        <v>2257</v>
      </c>
      <c r="C990" s="60">
        <v>11258609</v>
      </c>
      <c r="D990" s="60">
        <v>110148</v>
      </c>
      <c r="E990" s="65" t="s">
        <v>819</v>
      </c>
      <c r="F990" s="65" t="str">
        <f t="shared" si="15"/>
        <v>Census Tract 504.02 Porter County</v>
      </c>
      <c r="G990" s="60" t="s">
        <v>155</v>
      </c>
      <c r="H990" s="60" t="s">
        <v>807</v>
      </c>
      <c r="I990" s="65">
        <v>78803</v>
      </c>
      <c r="J990" s="60">
        <v>2977</v>
      </c>
      <c r="K990" s="60">
        <v>20337859.125</v>
      </c>
      <c r="L990" s="60">
        <v>20125.397373093874</v>
      </c>
    </row>
    <row r="991" spans="1:12">
      <c r="A991" s="60">
        <v>38926</v>
      </c>
      <c r="B991" s="60" t="s">
        <v>2258</v>
      </c>
      <c r="C991" s="60">
        <v>2318803</v>
      </c>
      <c r="D991" s="60">
        <v>3052</v>
      </c>
      <c r="E991" s="65" t="s">
        <v>820</v>
      </c>
      <c r="F991" s="65" t="str">
        <f t="shared" si="15"/>
        <v>Census Tract 504.03 Clark County</v>
      </c>
      <c r="G991" s="60" t="s">
        <v>155</v>
      </c>
      <c r="H991" s="60" t="s">
        <v>802</v>
      </c>
      <c r="I991" s="65">
        <v>38328</v>
      </c>
      <c r="J991" s="60">
        <v>1163</v>
      </c>
      <c r="K991" s="60">
        <v>3776671.625</v>
      </c>
      <c r="L991" s="60">
        <v>8432.556613728977</v>
      </c>
    </row>
    <row r="992" spans="1:12">
      <c r="A992" s="60">
        <v>38927</v>
      </c>
      <c r="B992" s="60" t="s">
        <v>2259</v>
      </c>
      <c r="C992" s="60">
        <v>2781751</v>
      </c>
      <c r="D992" s="60">
        <v>0</v>
      </c>
      <c r="E992" s="65" t="s">
        <v>821</v>
      </c>
      <c r="F992" s="65" t="str">
        <f t="shared" si="15"/>
        <v>Census Tract 504.04 Clark County</v>
      </c>
      <c r="G992" s="60" t="s">
        <v>155</v>
      </c>
      <c r="H992" s="60" t="s">
        <v>802</v>
      </c>
      <c r="I992" s="65">
        <v>51276</v>
      </c>
      <c r="J992" s="60">
        <v>1739</v>
      </c>
      <c r="K992" s="60">
        <v>4524259.5</v>
      </c>
      <c r="L992" s="60">
        <v>10677.608075078899</v>
      </c>
    </row>
    <row r="993" spans="1:12">
      <c r="A993" s="60">
        <v>57672</v>
      </c>
      <c r="B993" s="60" t="s">
        <v>2260</v>
      </c>
      <c r="C993" s="60">
        <v>1906808</v>
      </c>
      <c r="D993" s="60">
        <v>1868750</v>
      </c>
      <c r="E993" s="65" t="s">
        <v>822</v>
      </c>
      <c r="F993" s="65" t="str">
        <f t="shared" si="15"/>
        <v>Census Tract 504.05 Porter County</v>
      </c>
      <c r="G993" s="60" t="s">
        <v>155</v>
      </c>
      <c r="H993" s="60" t="s">
        <v>807</v>
      </c>
      <c r="I993" s="65">
        <v>118750</v>
      </c>
      <c r="J993" s="60">
        <v>506</v>
      </c>
      <c r="K993" s="60">
        <v>3415028.3046875</v>
      </c>
      <c r="L993" s="60">
        <v>8781.5312887948803</v>
      </c>
    </row>
    <row r="994" spans="1:12">
      <c r="A994" s="60">
        <v>57673</v>
      </c>
      <c r="B994" s="60" t="s">
        <v>2261</v>
      </c>
      <c r="C994" s="60">
        <v>20886071</v>
      </c>
      <c r="D994" s="60">
        <v>2097488</v>
      </c>
      <c r="E994" s="65" t="s">
        <v>823</v>
      </c>
      <c r="F994" s="65" t="str">
        <f t="shared" si="15"/>
        <v>Census Tract 504.07 Porter County</v>
      </c>
      <c r="G994" s="60" t="s">
        <v>155</v>
      </c>
      <c r="H994" s="60" t="s">
        <v>807</v>
      </c>
      <c r="I994" s="65">
        <v>51964</v>
      </c>
      <c r="J994" s="60">
        <v>1572</v>
      </c>
      <c r="K994" s="60">
        <v>37528505.33203125</v>
      </c>
      <c r="L994" s="60">
        <v>51324.016510907895</v>
      </c>
    </row>
    <row r="995" spans="1:12">
      <c r="A995" s="60">
        <v>39142</v>
      </c>
      <c r="B995" s="60" t="s">
        <v>2262</v>
      </c>
      <c r="C995" s="60">
        <v>254287644</v>
      </c>
      <c r="D995" s="60">
        <v>1553164</v>
      </c>
      <c r="E995" s="65" t="s">
        <v>824</v>
      </c>
      <c r="F995" s="65" t="str">
        <f t="shared" si="15"/>
        <v>Census Tract 505 Sullivan County</v>
      </c>
      <c r="G995" s="60" t="s">
        <v>155</v>
      </c>
      <c r="H995" s="60" t="s">
        <v>804</v>
      </c>
      <c r="I995" s="65">
        <v>52500</v>
      </c>
      <c r="J995" s="60">
        <v>844</v>
      </c>
      <c r="K995" s="60">
        <v>423807942.87109375</v>
      </c>
      <c r="L995" s="60">
        <v>89732.860063588596</v>
      </c>
    </row>
    <row r="996" spans="1:12">
      <c r="A996" s="60">
        <v>73302</v>
      </c>
      <c r="B996" s="60" t="s">
        <v>2263</v>
      </c>
      <c r="C996" s="60">
        <v>82117596</v>
      </c>
      <c r="D996" s="60">
        <v>100098</v>
      </c>
      <c r="E996" s="65" t="s">
        <v>824</v>
      </c>
      <c r="F996" s="65" t="str">
        <f t="shared" si="15"/>
        <v>Census Tract 505 Whitley County</v>
      </c>
      <c r="G996" s="60" t="s">
        <v>155</v>
      </c>
      <c r="H996" s="60" t="s">
        <v>805</v>
      </c>
      <c r="I996" s="65">
        <v>48393</v>
      </c>
      <c r="J996" s="60">
        <v>2154</v>
      </c>
      <c r="K996" s="60">
        <v>145031228.66796875</v>
      </c>
      <c r="L996" s="60">
        <v>58001.632879518271</v>
      </c>
    </row>
    <row r="997" spans="1:12">
      <c r="A997" s="60">
        <v>38928</v>
      </c>
      <c r="B997" s="60" t="s">
        <v>2264</v>
      </c>
      <c r="C997" s="60">
        <v>2839539</v>
      </c>
      <c r="D997" s="60">
        <v>99452</v>
      </c>
      <c r="E997" s="65" t="s">
        <v>825</v>
      </c>
      <c r="F997" s="65" t="str">
        <f t="shared" si="15"/>
        <v>Census Tract 505.01 Clark County</v>
      </c>
      <c r="G997" s="60" t="s">
        <v>155</v>
      </c>
      <c r="H997" s="60" t="s">
        <v>802</v>
      </c>
      <c r="I997" s="65">
        <v>60313</v>
      </c>
      <c r="J997" s="60">
        <v>673</v>
      </c>
      <c r="K997" s="60">
        <v>4671491.1328125</v>
      </c>
      <c r="L997" s="60">
        <v>14951.253193525252</v>
      </c>
    </row>
    <row r="998" spans="1:12">
      <c r="A998" s="60">
        <v>39001</v>
      </c>
      <c r="B998" s="60" t="s">
        <v>2265</v>
      </c>
      <c r="C998" s="60">
        <v>9235449</v>
      </c>
      <c r="D998" s="60">
        <v>125437</v>
      </c>
      <c r="E998" s="65" t="s">
        <v>825</v>
      </c>
      <c r="F998" s="65" t="str">
        <f t="shared" si="15"/>
        <v>Census Tract 505.01 Gibson County</v>
      </c>
      <c r="G998" s="60" t="s">
        <v>155</v>
      </c>
      <c r="H998" s="60" t="s">
        <v>803</v>
      </c>
      <c r="I998" s="65">
        <v>47810</v>
      </c>
      <c r="J998" s="60">
        <v>1441</v>
      </c>
      <c r="K998" s="60">
        <v>15244961.73828125</v>
      </c>
      <c r="L998" s="60">
        <v>20565.764440865587</v>
      </c>
    </row>
    <row r="999" spans="1:12">
      <c r="A999" s="60">
        <v>57674</v>
      </c>
      <c r="B999" s="60" t="s">
        <v>2266</v>
      </c>
      <c r="C999" s="60">
        <v>6461057</v>
      </c>
      <c r="D999" s="60">
        <v>57214</v>
      </c>
      <c r="E999" s="65" t="s">
        <v>825</v>
      </c>
      <c r="F999" s="65" t="str">
        <f t="shared" si="15"/>
        <v>Census Tract 505.01 Porter County</v>
      </c>
      <c r="G999" s="60" t="s">
        <v>155</v>
      </c>
      <c r="H999" s="60" t="s">
        <v>807</v>
      </c>
      <c r="I999" s="65">
        <v>59851</v>
      </c>
      <c r="J999" s="60">
        <v>2311</v>
      </c>
      <c r="K999" s="60">
        <v>11656847.9375</v>
      </c>
      <c r="L999" s="60">
        <v>15082.876955944963</v>
      </c>
    </row>
    <row r="1000" spans="1:12">
      <c r="A1000" s="60">
        <v>39002</v>
      </c>
      <c r="B1000" s="60" t="s">
        <v>2267</v>
      </c>
      <c r="C1000" s="60">
        <v>8392745</v>
      </c>
      <c r="D1000" s="60">
        <v>0</v>
      </c>
      <c r="E1000" s="65" t="s">
        <v>826</v>
      </c>
      <c r="F1000" s="65" t="str">
        <f t="shared" si="15"/>
        <v>Census Tract 505.02 Gibson County</v>
      </c>
      <c r="G1000" s="60" t="s">
        <v>155</v>
      </c>
      <c r="H1000" s="60" t="s">
        <v>803</v>
      </c>
      <c r="I1000" s="65">
        <v>45088</v>
      </c>
      <c r="J1000" s="60">
        <v>1988</v>
      </c>
      <c r="K1000" s="60">
        <v>13668412.578125</v>
      </c>
      <c r="L1000" s="60">
        <v>22424.934551713082</v>
      </c>
    </row>
    <row r="1001" spans="1:12">
      <c r="A1001" s="60">
        <v>38929</v>
      </c>
      <c r="B1001" s="60" t="s">
        <v>2268</v>
      </c>
      <c r="C1001" s="60">
        <v>2865200</v>
      </c>
      <c r="D1001" s="60">
        <v>6527</v>
      </c>
      <c r="E1001" s="65" t="s">
        <v>827</v>
      </c>
      <c r="F1001" s="65" t="str">
        <f t="shared" si="15"/>
        <v>Census Tract 505.03 Clark County</v>
      </c>
      <c r="G1001" s="60" t="s">
        <v>155</v>
      </c>
      <c r="H1001" s="60" t="s">
        <v>802</v>
      </c>
      <c r="I1001" s="65">
        <v>41378</v>
      </c>
      <c r="J1001" s="60">
        <v>2288</v>
      </c>
      <c r="K1001" s="60">
        <v>4673106.703125</v>
      </c>
      <c r="L1001" s="60">
        <v>10033.780962927069</v>
      </c>
    </row>
    <row r="1002" spans="1:12">
      <c r="A1002" s="60">
        <v>57675</v>
      </c>
      <c r="B1002" s="60" t="s">
        <v>2269</v>
      </c>
      <c r="C1002" s="60">
        <v>2578994</v>
      </c>
      <c r="D1002" s="60">
        <v>0</v>
      </c>
      <c r="E1002" s="65" t="s">
        <v>827</v>
      </c>
      <c r="F1002" s="65" t="str">
        <f t="shared" si="15"/>
        <v>Census Tract 505.03 Porter County</v>
      </c>
      <c r="G1002" s="60" t="s">
        <v>155</v>
      </c>
      <c r="H1002" s="60" t="s">
        <v>807</v>
      </c>
      <c r="I1002" s="65">
        <v>54342</v>
      </c>
      <c r="J1002" s="60">
        <v>1878</v>
      </c>
      <c r="K1002" s="60">
        <v>4607575.015625</v>
      </c>
      <c r="L1002" s="60">
        <v>8585.7004319125008</v>
      </c>
    </row>
    <row r="1003" spans="1:12">
      <c r="A1003" s="60">
        <v>38930</v>
      </c>
      <c r="B1003" s="60" t="s">
        <v>2270</v>
      </c>
      <c r="C1003" s="60">
        <v>11331999</v>
      </c>
      <c r="D1003" s="60">
        <v>241451</v>
      </c>
      <c r="E1003" s="65" t="s">
        <v>828</v>
      </c>
      <c r="F1003" s="65" t="str">
        <f t="shared" si="15"/>
        <v>Census Tract 505.04 Clark County</v>
      </c>
      <c r="G1003" s="60" t="s">
        <v>155</v>
      </c>
      <c r="H1003" s="60" t="s">
        <v>802</v>
      </c>
      <c r="I1003" s="65">
        <v>30069</v>
      </c>
      <c r="J1003" s="60">
        <v>1344</v>
      </c>
      <c r="K1003" s="60">
        <v>18670459.03515625</v>
      </c>
      <c r="L1003" s="60">
        <v>33520.223589871115</v>
      </c>
    </row>
    <row r="1004" spans="1:12">
      <c r="A1004" s="60">
        <v>57676</v>
      </c>
      <c r="B1004" s="60" t="s">
        <v>2271</v>
      </c>
      <c r="C1004" s="60">
        <v>7867823</v>
      </c>
      <c r="D1004" s="60">
        <v>0</v>
      </c>
      <c r="E1004" s="65" t="s">
        <v>829</v>
      </c>
      <c r="F1004" s="65" t="str">
        <f t="shared" si="15"/>
        <v>Census Tract 505.05 Porter County</v>
      </c>
      <c r="G1004" s="60" t="s">
        <v>155</v>
      </c>
      <c r="H1004" s="60" t="s">
        <v>807</v>
      </c>
      <c r="I1004" s="65">
        <v>64639</v>
      </c>
      <c r="J1004" s="60">
        <v>901</v>
      </c>
      <c r="K1004" s="60">
        <v>14052375.87890625</v>
      </c>
      <c r="L1004" s="60">
        <v>17273.066351094236</v>
      </c>
    </row>
    <row r="1005" spans="1:12">
      <c r="A1005" s="60">
        <v>57677</v>
      </c>
      <c r="B1005" s="60" t="s">
        <v>2272</v>
      </c>
      <c r="C1005" s="60">
        <v>5760755</v>
      </c>
      <c r="D1005" s="60">
        <v>0</v>
      </c>
      <c r="E1005" s="65" t="s">
        <v>830</v>
      </c>
      <c r="F1005" s="65" t="str">
        <f t="shared" si="15"/>
        <v>Census Tract 505.06 Porter County</v>
      </c>
      <c r="G1005" s="60" t="s">
        <v>155</v>
      </c>
      <c r="H1005" s="60" t="s">
        <v>807</v>
      </c>
      <c r="I1005" s="65">
        <v>64628</v>
      </c>
      <c r="J1005" s="60">
        <v>2116</v>
      </c>
      <c r="K1005" s="60">
        <v>10299243.47265625</v>
      </c>
      <c r="L1005" s="60">
        <v>15179.610356528488</v>
      </c>
    </row>
    <row r="1006" spans="1:12">
      <c r="A1006" s="60">
        <v>57678</v>
      </c>
      <c r="B1006" s="60" t="s">
        <v>2273</v>
      </c>
      <c r="C1006" s="60">
        <v>8195899</v>
      </c>
      <c r="D1006" s="60">
        <v>0</v>
      </c>
      <c r="E1006" s="65" t="s">
        <v>831</v>
      </c>
      <c r="F1006" s="65" t="str">
        <f t="shared" si="15"/>
        <v>Census Tract 505.07 Porter County</v>
      </c>
      <c r="G1006" s="60" t="s">
        <v>155</v>
      </c>
      <c r="H1006" s="60" t="s">
        <v>807</v>
      </c>
      <c r="I1006" s="65">
        <v>52273</v>
      </c>
      <c r="J1006" s="60">
        <v>1540</v>
      </c>
      <c r="K1006" s="60">
        <v>14651005.08984375</v>
      </c>
      <c r="L1006" s="60">
        <v>16278.316583118354</v>
      </c>
    </row>
    <row r="1007" spans="1:12">
      <c r="A1007" s="60">
        <v>57679</v>
      </c>
      <c r="B1007" s="60" t="s">
        <v>2274</v>
      </c>
      <c r="C1007" s="60">
        <v>5220171</v>
      </c>
      <c r="D1007" s="60">
        <v>0</v>
      </c>
      <c r="E1007" s="65" t="s">
        <v>832</v>
      </c>
      <c r="F1007" s="65" t="str">
        <f t="shared" si="15"/>
        <v>Census Tract 505.08 Porter County</v>
      </c>
      <c r="G1007" s="60" t="s">
        <v>155</v>
      </c>
      <c r="H1007" s="60" t="s">
        <v>807</v>
      </c>
      <c r="I1007" s="65">
        <v>39470</v>
      </c>
      <c r="J1007" s="60">
        <v>2610</v>
      </c>
      <c r="K1007" s="60">
        <v>9330468.9375</v>
      </c>
      <c r="L1007" s="60">
        <v>12955.704784796435</v>
      </c>
    </row>
    <row r="1008" spans="1:12">
      <c r="A1008" s="60">
        <v>57680</v>
      </c>
      <c r="B1008" s="60" t="s">
        <v>2275</v>
      </c>
      <c r="C1008" s="60">
        <v>15620698</v>
      </c>
      <c r="D1008" s="60">
        <v>0</v>
      </c>
      <c r="E1008" s="65" t="s">
        <v>833</v>
      </c>
      <c r="F1008" s="65" t="str">
        <f t="shared" si="15"/>
        <v>Census Tract 505.09 Porter County</v>
      </c>
      <c r="G1008" s="60" t="s">
        <v>155</v>
      </c>
      <c r="H1008" s="60" t="s">
        <v>807</v>
      </c>
      <c r="I1008" s="65">
        <v>49107</v>
      </c>
      <c r="J1008" s="60">
        <v>2044</v>
      </c>
      <c r="K1008" s="60">
        <v>27901586.98046875</v>
      </c>
      <c r="L1008" s="60">
        <v>21624.907341597274</v>
      </c>
    </row>
    <row r="1009" spans="1:12">
      <c r="A1009" s="60">
        <v>73303</v>
      </c>
      <c r="B1009" s="60" t="s">
        <v>2276</v>
      </c>
      <c r="C1009" s="60">
        <v>86668016</v>
      </c>
      <c r="D1009" s="60">
        <v>106572</v>
      </c>
      <c r="E1009" s="65" t="s">
        <v>834</v>
      </c>
      <c r="F1009" s="65" t="str">
        <f t="shared" si="15"/>
        <v>Census Tract 506 Whitley County</v>
      </c>
      <c r="G1009" s="60" t="s">
        <v>155</v>
      </c>
      <c r="H1009" s="60" t="s">
        <v>805</v>
      </c>
      <c r="I1009" s="65">
        <v>73185</v>
      </c>
      <c r="J1009" s="60">
        <v>755</v>
      </c>
      <c r="K1009" s="60">
        <v>153113759.8828125</v>
      </c>
      <c r="L1009" s="60">
        <v>51432.566970282525</v>
      </c>
    </row>
    <row r="1010" spans="1:12">
      <c r="A1010" s="60">
        <v>57681</v>
      </c>
      <c r="B1010" s="60" t="s">
        <v>2277</v>
      </c>
      <c r="C1010" s="60">
        <v>5540899</v>
      </c>
      <c r="D1010" s="60">
        <v>780078</v>
      </c>
      <c r="E1010" s="65" t="s">
        <v>835</v>
      </c>
      <c r="F1010" s="65" t="str">
        <f t="shared" si="15"/>
        <v>Census Tract 506.02 Porter County</v>
      </c>
      <c r="G1010" s="60" t="s">
        <v>155</v>
      </c>
      <c r="H1010" s="60" t="s">
        <v>807</v>
      </c>
      <c r="I1010" s="65">
        <v>75494</v>
      </c>
      <c r="J1010" s="60">
        <v>1973</v>
      </c>
      <c r="K1010" s="60">
        <v>11282097.34765625</v>
      </c>
      <c r="L1010" s="60">
        <v>15167.498842535068</v>
      </c>
    </row>
    <row r="1011" spans="1:12">
      <c r="A1011" s="60">
        <v>38931</v>
      </c>
      <c r="B1011" s="60" t="s">
        <v>2278</v>
      </c>
      <c r="C1011" s="60">
        <v>5933639</v>
      </c>
      <c r="D1011" s="60">
        <v>6694</v>
      </c>
      <c r="E1011" s="65" t="s">
        <v>836</v>
      </c>
      <c r="F1011" s="65" t="str">
        <f t="shared" si="15"/>
        <v>Census Tract 506.03 Clark County</v>
      </c>
      <c r="G1011" s="60" t="s">
        <v>155</v>
      </c>
      <c r="H1011" s="60" t="s">
        <v>802</v>
      </c>
      <c r="I1011" s="65">
        <v>46582</v>
      </c>
      <c r="J1011" s="60">
        <v>2654</v>
      </c>
      <c r="K1011" s="60">
        <v>9666246.703125</v>
      </c>
      <c r="L1011" s="60">
        <v>16932.846810565887</v>
      </c>
    </row>
    <row r="1012" spans="1:12">
      <c r="A1012" s="60">
        <v>57682</v>
      </c>
      <c r="B1012" s="60" t="s">
        <v>2279</v>
      </c>
      <c r="C1012" s="60">
        <v>14716999</v>
      </c>
      <c r="D1012" s="60">
        <v>5403</v>
      </c>
      <c r="E1012" s="65" t="s">
        <v>836</v>
      </c>
      <c r="F1012" s="65" t="str">
        <f t="shared" si="15"/>
        <v>Census Tract 506.03 Porter County</v>
      </c>
      <c r="G1012" s="60" t="s">
        <v>155</v>
      </c>
      <c r="H1012" s="60" t="s">
        <v>807</v>
      </c>
      <c r="I1012" s="65">
        <v>110319</v>
      </c>
      <c r="J1012" s="60">
        <v>1360</v>
      </c>
      <c r="K1012" s="60">
        <v>26272988.9453125</v>
      </c>
      <c r="L1012" s="60">
        <v>29735.973554653236</v>
      </c>
    </row>
    <row r="1013" spans="1:12">
      <c r="A1013" s="60">
        <v>38932</v>
      </c>
      <c r="B1013" s="60" t="s">
        <v>2280</v>
      </c>
      <c r="C1013" s="60">
        <v>6793270</v>
      </c>
      <c r="D1013" s="60">
        <v>148253</v>
      </c>
      <c r="E1013" s="65" t="s">
        <v>837</v>
      </c>
      <c r="F1013" s="65" t="str">
        <f t="shared" si="15"/>
        <v>Census Tract 506.04 Clark County</v>
      </c>
      <c r="G1013" s="60" t="s">
        <v>155</v>
      </c>
      <c r="H1013" s="60" t="s">
        <v>802</v>
      </c>
      <c r="I1013" s="65">
        <v>65938</v>
      </c>
      <c r="J1013" s="60">
        <v>2303</v>
      </c>
      <c r="K1013" s="60">
        <v>11136045.4765625</v>
      </c>
      <c r="L1013" s="60">
        <v>16816.221360661868</v>
      </c>
    </row>
    <row r="1014" spans="1:12">
      <c r="A1014" s="60">
        <v>57683</v>
      </c>
      <c r="B1014" s="60" t="s">
        <v>2281</v>
      </c>
      <c r="C1014" s="60">
        <v>31802359</v>
      </c>
      <c r="D1014" s="60">
        <v>139082</v>
      </c>
      <c r="E1014" s="65" t="s">
        <v>837</v>
      </c>
      <c r="F1014" s="65" t="str">
        <f t="shared" si="15"/>
        <v>Census Tract 506.04 Porter County</v>
      </c>
      <c r="G1014" s="60" t="s">
        <v>155</v>
      </c>
      <c r="H1014" s="60" t="s">
        <v>807</v>
      </c>
      <c r="I1014" s="65">
        <v>94130</v>
      </c>
      <c r="J1014" s="60">
        <v>3203</v>
      </c>
      <c r="K1014" s="60">
        <v>56912706.5078125</v>
      </c>
      <c r="L1014" s="60">
        <v>41432.812537414458</v>
      </c>
    </row>
    <row r="1015" spans="1:12">
      <c r="A1015" s="60">
        <v>38933</v>
      </c>
      <c r="B1015" s="60" t="s">
        <v>2282</v>
      </c>
      <c r="C1015" s="60">
        <v>10473577</v>
      </c>
      <c r="D1015" s="60">
        <v>199589</v>
      </c>
      <c r="E1015" s="65" t="s">
        <v>838</v>
      </c>
      <c r="F1015" s="65" t="str">
        <f t="shared" si="15"/>
        <v>Census Tract 506.05 Clark County</v>
      </c>
      <c r="G1015" s="60" t="s">
        <v>155</v>
      </c>
      <c r="H1015" s="60" t="s">
        <v>802</v>
      </c>
      <c r="I1015" s="65">
        <v>61979</v>
      </c>
      <c r="J1015" s="60">
        <v>2415</v>
      </c>
      <c r="K1015" s="60">
        <v>17292202.83984375</v>
      </c>
      <c r="L1015" s="60">
        <v>23566.998342385436</v>
      </c>
    </row>
    <row r="1016" spans="1:12">
      <c r="A1016" s="60">
        <v>38934</v>
      </c>
      <c r="B1016" s="60" t="s">
        <v>2283</v>
      </c>
      <c r="C1016" s="60">
        <v>4561344</v>
      </c>
      <c r="D1016" s="60">
        <v>6057</v>
      </c>
      <c r="E1016" s="65" t="s">
        <v>839</v>
      </c>
      <c r="F1016" s="65" t="str">
        <f t="shared" si="15"/>
        <v>Census Tract 506.06 Clark County</v>
      </c>
      <c r="G1016" s="60" t="s">
        <v>155</v>
      </c>
      <c r="H1016" s="60" t="s">
        <v>802</v>
      </c>
      <c r="I1016" s="65">
        <v>72794</v>
      </c>
      <c r="J1016" s="60">
        <v>1830</v>
      </c>
      <c r="K1016" s="60">
        <v>7429973.66796875</v>
      </c>
      <c r="L1016" s="60">
        <v>16338.278772605761</v>
      </c>
    </row>
    <row r="1017" spans="1:12">
      <c r="A1017" s="60">
        <v>44668</v>
      </c>
      <c r="B1017" s="60" t="s">
        <v>2284</v>
      </c>
      <c r="C1017" s="60">
        <v>180595207</v>
      </c>
      <c r="D1017" s="60">
        <v>10522</v>
      </c>
      <c r="E1017" s="65" t="s">
        <v>840</v>
      </c>
      <c r="F1017" s="65" t="str">
        <f t="shared" si="15"/>
        <v>Census Tract 507 Whitley County</v>
      </c>
      <c r="G1017" s="60" t="s">
        <v>155</v>
      </c>
      <c r="H1017" s="60" t="s">
        <v>805</v>
      </c>
      <c r="I1017" s="65">
        <v>83438</v>
      </c>
      <c r="J1017" s="60">
        <v>1276</v>
      </c>
      <c r="K1017" s="60">
        <v>317827444.21484375</v>
      </c>
      <c r="L1017" s="60">
        <v>77081.077209364681</v>
      </c>
    </row>
    <row r="1018" spans="1:12">
      <c r="A1018" s="60">
        <v>38935</v>
      </c>
      <c r="B1018" s="60" t="s">
        <v>2285</v>
      </c>
      <c r="C1018" s="60">
        <v>54958570</v>
      </c>
      <c r="D1018" s="60">
        <v>1028621</v>
      </c>
      <c r="E1018" s="65" t="s">
        <v>841</v>
      </c>
      <c r="F1018" s="65" t="str">
        <f t="shared" si="15"/>
        <v>Census Tract 507.01 Clark County</v>
      </c>
      <c r="G1018" s="60" t="s">
        <v>155</v>
      </c>
      <c r="H1018" s="60" t="s">
        <v>802</v>
      </c>
      <c r="I1018" s="65">
        <v>84705</v>
      </c>
      <c r="J1018" s="60">
        <v>1927</v>
      </c>
      <c r="K1018" s="60">
        <v>90891679.4765625</v>
      </c>
      <c r="L1018" s="60">
        <v>48437.443783240684</v>
      </c>
    </row>
    <row r="1019" spans="1:12">
      <c r="A1019" s="60">
        <v>57684</v>
      </c>
      <c r="B1019" s="60" t="s">
        <v>2286</v>
      </c>
      <c r="C1019" s="60">
        <v>6267697</v>
      </c>
      <c r="D1019" s="60">
        <v>3822</v>
      </c>
      <c r="E1019" s="65" t="s">
        <v>842</v>
      </c>
      <c r="F1019" s="65" t="str">
        <f t="shared" si="15"/>
        <v>Census Tract 507.02 Porter County</v>
      </c>
      <c r="G1019" s="60" t="s">
        <v>155</v>
      </c>
      <c r="H1019" s="60" t="s">
        <v>807</v>
      </c>
      <c r="I1019" s="65">
        <v>45471</v>
      </c>
      <c r="J1019" s="60">
        <v>3859</v>
      </c>
      <c r="K1019" s="60">
        <v>11186341.28125</v>
      </c>
      <c r="L1019" s="60">
        <v>15099.434189498517</v>
      </c>
    </row>
    <row r="1020" spans="1:12">
      <c r="A1020" s="60">
        <v>38936</v>
      </c>
      <c r="B1020" s="60" t="s">
        <v>2287</v>
      </c>
      <c r="C1020" s="60">
        <v>20770452</v>
      </c>
      <c r="D1020" s="60">
        <v>359574</v>
      </c>
      <c r="E1020" s="65" t="s">
        <v>843</v>
      </c>
      <c r="F1020" s="65" t="str">
        <f t="shared" si="15"/>
        <v>Census Tract 507.03 Clark County</v>
      </c>
      <c r="G1020" s="60" t="s">
        <v>155</v>
      </c>
      <c r="H1020" s="60" t="s">
        <v>802</v>
      </c>
      <c r="I1020" s="65">
        <v>55878</v>
      </c>
      <c r="J1020" s="60">
        <v>2052</v>
      </c>
      <c r="K1020" s="60">
        <v>34112196.09765625</v>
      </c>
      <c r="L1020" s="60">
        <v>32245.803158453098</v>
      </c>
    </row>
    <row r="1021" spans="1:12">
      <c r="A1021" s="60">
        <v>57685</v>
      </c>
      <c r="B1021" s="60" t="s">
        <v>2288</v>
      </c>
      <c r="C1021" s="60">
        <v>2701758</v>
      </c>
      <c r="D1021" s="60">
        <v>121128</v>
      </c>
      <c r="E1021" s="65" t="s">
        <v>843</v>
      </c>
      <c r="F1021" s="65" t="str">
        <f t="shared" si="15"/>
        <v>Census Tract 507.03 Porter County</v>
      </c>
      <c r="G1021" s="60" t="s">
        <v>155</v>
      </c>
      <c r="H1021" s="60" t="s">
        <v>807</v>
      </c>
      <c r="I1021" s="65">
        <v>72500</v>
      </c>
      <c r="J1021" s="60">
        <v>1278</v>
      </c>
      <c r="K1021" s="60">
        <v>5035636.92578125</v>
      </c>
      <c r="L1021" s="60">
        <v>11095.439894582471</v>
      </c>
    </row>
    <row r="1022" spans="1:12">
      <c r="A1022" s="60">
        <v>38937</v>
      </c>
      <c r="B1022" s="60" t="s">
        <v>2289</v>
      </c>
      <c r="C1022" s="60">
        <v>18825686</v>
      </c>
      <c r="D1022" s="60">
        <v>200331</v>
      </c>
      <c r="E1022" s="65" t="s">
        <v>844</v>
      </c>
      <c r="F1022" s="65" t="str">
        <f t="shared" si="15"/>
        <v>Census Tract 507.04 Clark County</v>
      </c>
      <c r="G1022" s="60" t="s">
        <v>155</v>
      </c>
      <c r="H1022" s="60" t="s">
        <v>802</v>
      </c>
      <c r="I1022" s="65">
        <v>85491</v>
      </c>
      <c r="J1022" s="60">
        <v>2311</v>
      </c>
      <c r="K1022" s="60">
        <v>30970331.1796875</v>
      </c>
      <c r="L1022" s="60">
        <v>25614.185873060993</v>
      </c>
    </row>
    <row r="1023" spans="1:12">
      <c r="A1023" s="60">
        <v>57686</v>
      </c>
      <c r="B1023" s="60" t="s">
        <v>2290</v>
      </c>
      <c r="C1023" s="60">
        <v>6244146</v>
      </c>
      <c r="D1023" s="60">
        <v>0</v>
      </c>
      <c r="E1023" s="65" t="s">
        <v>844</v>
      </c>
      <c r="F1023" s="65" t="str">
        <f t="shared" si="15"/>
        <v>Census Tract 507.04 Porter County</v>
      </c>
      <c r="G1023" s="60" t="s">
        <v>155</v>
      </c>
      <c r="H1023" s="60" t="s">
        <v>807</v>
      </c>
      <c r="I1023" s="65">
        <v>85859</v>
      </c>
      <c r="J1023" s="60">
        <v>2161</v>
      </c>
      <c r="K1023" s="60">
        <v>11136677.6484375</v>
      </c>
      <c r="L1023" s="60">
        <v>16035.244912479538</v>
      </c>
    </row>
    <row r="1024" spans="1:12">
      <c r="A1024" s="60">
        <v>57687</v>
      </c>
      <c r="B1024" s="60" t="s">
        <v>2291</v>
      </c>
      <c r="C1024" s="60">
        <v>4677595</v>
      </c>
      <c r="D1024" s="60">
        <v>0</v>
      </c>
      <c r="E1024" s="65" t="s">
        <v>845</v>
      </c>
      <c r="F1024" s="65" t="str">
        <f t="shared" si="15"/>
        <v>Census Tract 508 Porter County</v>
      </c>
      <c r="G1024" s="60" t="s">
        <v>155</v>
      </c>
      <c r="H1024" s="60" t="s">
        <v>807</v>
      </c>
      <c r="I1024" s="65">
        <v>64523</v>
      </c>
      <c r="J1024" s="60">
        <v>2857</v>
      </c>
      <c r="K1024" s="60">
        <v>8338414.87109375</v>
      </c>
      <c r="L1024" s="60">
        <v>15013.216420438692</v>
      </c>
    </row>
    <row r="1025" spans="1:12">
      <c r="A1025" s="60">
        <v>38938</v>
      </c>
      <c r="B1025" s="60" t="s">
        <v>2292</v>
      </c>
      <c r="C1025" s="60">
        <v>169014313</v>
      </c>
      <c r="D1025" s="60">
        <v>1557727</v>
      </c>
      <c r="E1025" s="65" t="s">
        <v>846</v>
      </c>
      <c r="F1025" s="65" t="str">
        <f t="shared" si="15"/>
        <v>Census Tract 508.01 Clark County</v>
      </c>
      <c r="G1025" s="60" t="s">
        <v>155</v>
      </c>
      <c r="H1025" s="60" t="s">
        <v>802</v>
      </c>
      <c r="I1025" s="65">
        <v>89872</v>
      </c>
      <c r="J1025" s="60">
        <v>2512</v>
      </c>
      <c r="K1025" s="60">
        <v>278258081.34765625</v>
      </c>
      <c r="L1025" s="60">
        <v>102971.12759288767</v>
      </c>
    </row>
    <row r="1026" spans="1:12">
      <c r="A1026" s="60">
        <v>38939</v>
      </c>
      <c r="B1026" s="60" t="s">
        <v>2293</v>
      </c>
      <c r="C1026" s="60">
        <v>118148398</v>
      </c>
      <c r="D1026" s="60">
        <v>854946</v>
      </c>
      <c r="E1026" s="65" t="s">
        <v>847</v>
      </c>
      <c r="F1026" s="65" t="str">
        <f t="shared" ref="F1026:F1089" si="16">E1026&amp;" "&amp;H1026</f>
        <v>Census Tract 508.03 Clark County</v>
      </c>
      <c r="G1026" s="60" t="s">
        <v>155</v>
      </c>
      <c r="H1026" s="60" t="s">
        <v>802</v>
      </c>
      <c r="I1026" s="65">
        <v>90268</v>
      </c>
      <c r="J1026" s="60">
        <v>1837</v>
      </c>
      <c r="K1026" s="60">
        <v>194317334.60546875</v>
      </c>
      <c r="L1026" s="60">
        <v>116589.42793610449</v>
      </c>
    </row>
    <row r="1027" spans="1:12">
      <c r="A1027" s="60">
        <v>38940</v>
      </c>
      <c r="B1027" s="60" t="s">
        <v>2294</v>
      </c>
      <c r="C1027" s="60">
        <v>80328720</v>
      </c>
      <c r="D1027" s="60">
        <v>448678</v>
      </c>
      <c r="E1027" s="65" t="s">
        <v>848</v>
      </c>
      <c r="F1027" s="65" t="str">
        <f t="shared" si="16"/>
        <v>Census Tract 508.04 Clark County</v>
      </c>
      <c r="G1027" s="60" t="s">
        <v>155</v>
      </c>
      <c r="H1027" s="60" t="s">
        <v>802</v>
      </c>
      <c r="I1027" s="65">
        <v>62308</v>
      </c>
      <c r="J1027" s="60">
        <v>1586</v>
      </c>
      <c r="K1027" s="60">
        <v>132214329.3203125</v>
      </c>
      <c r="L1027" s="60">
        <v>57484.460597362246</v>
      </c>
    </row>
    <row r="1028" spans="1:12">
      <c r="A1028" s="60">
        <v>57688</v>
      </c>
      <c r="B1028" s="60" t="s">
        <v>2295</v>
      </c>
      <c r="C1028" s="60">
        <v>4559232</v>
      </c>
      <c r="D1028" s="60">
        <v>0</v>
      </c>
      <c r="E1028" s="65" t="s">
        <v>849</v>
      </c>
      <c r="F1028" s="65" t="str">
        <f t="shared" si="16"/>
        <v>Census Tract 509 Porter County</v>
      </c>
      <c r="G1028" s="60" t="s">
        <v>155</v>
      </c>
      <c r="H1028" s="60" t="s">
        <v>807</v>
      </c>
      <c r="I1028" s="65">
        <v>28516</v>
      </c>
      <c r="J1028" s="60">
        <v>1182</v>
      </c>
      <c r="K1028" s="60">
        <v>8125699.109375</v>
      </c>
      <c r="L1028" s="60">
        <v>15548.104111613518</v>
      </c>
    </row>
    <row r="1029" spans="1:12">
      <c r="A1029" s="60">
        <v>38941</v>
      </c>
      <c r="B1029" s="60" t="s">
        <v>2296</v>
      </c>
      <c r="C1029" s="60">
        <v>89356637</v>
      </c>
      <c r="D1029" s="60">
        <v>793296</v>
      </c>
      <c r="E1029" s="65" t="s">
        <v>850</v>
      </c>
      <c r="F1029" s="65" t="str">
        <f t="shared" si="16"/>
        <v>Census Tract 509.02 Clark County</v>
      </c>
      <c r="G1029" s="60" t="s">
        <v>155</v>
      </c>
      <c r="H1029" s="60" t="s">
        <v>802</v>
      </c>
      <c r="I1029" s="65">
        <v>54036</v>
      </c>
      <c r="J1029" s="60">
        <v>1581</v>
      </c>
      <c r="K1029" s="60">
        <v>146390997.51953125</v>
      </c>
      <c r="L1029" s="60">
        <v>126025.16996504071</v>
      </c>
    </row>
    <row r="1030" spans="1:12">
      <c r="A1030" s="60">
        <v>38942</v>
      </c>
      <c r="B1030" s="60" t="s">
        <v>2297</v>
      </c>
      <c r="C1030" s="60">
        <v>14165724</v>
      </c>
      <c r="D1030" s="60">
        <v>61644</v>
      </c>
      <c r="E1030" s="65" t="s">
        <v>851</v>
      </c>
      <c r="F1030" s="65" t="str">
        <f t="shared" si="16"/>
        <v>Census Tract 509.03 Clark County</v>
      </c>
      <c r="G1030" s="60" t="s">
        <v>155</v>
      </c>
      <c r="H1030" s="60" t="s">
        <v>802</v>
      </c>
      <c r="I1030" s="65">
        <v>48482</v>
      </c>
      <c r="J1030" s="60">
        <v>1241</v>
      </c>
      <c r="K1030" s="60">
        <v>23217240.953125</v>
      </c>
      <c r="L1030" s="60">
        <v>23104.550631134094</v>
      </c>
    </row>
    <row r="1031" spans="1:12">
      <c r="A1031" s="60">
        <v>38943</v>
      </c>
      <c r="B1031" s="60" t="s">
        <v>2298</v>
      </c>
      <c r="C1031" s="60">
        <v>67228594</v>
      </c>
      <c r="D1031" s="60">
        <v>724625</v>
      </c>
      <c r="E1031" s="65" t="s">
        <v>852</v>
      </c>
      <c r="F1031" s="65" t="str">
        <f t="shared" si="16"/>
        <v>Census Tract 509.04 Clark County</v>
      </c>
      <c r="G1031" s="60" t="s">
        <v>155</v>
      </c>
      <c r="H1031" s="60" t="s">
        <v>802</v>
      </c>
      <c r="I1031" s="65">
        <v>74234</v>
      </c>
      <c r="J1031" s="60">
        <v>2424</v>
      </c>
      <c r="K1031" s="60">
        <v>110735861.4453125</v>
      </c>
      <c r="L1031" s="60">
        <v>73051.365752087135</v>
      </c>
    </row>
    <row r="1032" spans="1:12">
      <c r="A1032" s="60">
        <v>44571</v>
      </c>
      <c r="B1032" s="60" t="s">
        <v>2299</v>
      </c>
      <c r="C1032" s="60">
        <v>2463407</v>
      </c>
      <c r="D1032" s="60">
        <v>35345</v>
      </c>
      <c r="E1032" s="65" t="s">
        <v>853</v>
      </c>
      <c r="F1032" s="65" t="str">
        <f t="shared" si="16"/>
        <v>Census Tract 51.01 Tippecanoe County</v>
      </c>
      <c r="G1032" s="60" t="s">
        <v>155</v>
      </c>
      <c r="H1032" s="60" t="s">
        <v>161</v>
      </c>
      <c r="I1032" s="65">
        <v>39583</v>
      </c>
      <c r="J1032" s="60">
        <v>1656</v>
      </c>
      <c r="K1032" s="60">
        <v>4321146.7109375</v>
      </c>
      <c r="L1032" s="60">
        <v>8737.504992435257</v>
      </c>
    </row>
    <row r="1033" spans="1:12">
      <c r="A1033" s="60">
        <v>44572</v>
      </c>
      <c r="B1033" s="60" t="s">
        <v>2300</v>
      </c>
      <c r="C1033" s="60">
        <v>4013639</v>
      </c>
      <c r="D1033" s="60">
        <v>133993</v>
      </c>
      <c r="E1033" s="65" t="s">
        <v>854</v>
      </c>
      <c r="F1033" s="65" t="str">
        <f t="shared" si="16"/>
        <v>Census Tract 51.02 Tippecanoe County</v>
      </c>
      <c r="G1033" s="60" t="s">
        <v>155</v>
      </c>
      <c r="H1033" s="60" t="s">
        <v>161</v>
      </c>
      <c r="I1033" s="65">
        <v>103355</v>
      </c>
      <c r="J1033" s="60">
        <v>1843</v>
      </c>
      <c r="K1033" s="60">
        <v>7172544.25</v>
      </c>
      <c r="L1033" s="60">
        <v>10858.647844561585</v>
      </c>
    </row>
    <row r="1034" spans="1:12">
      <c r="A1034" s="60">
        <v>38944</v>
      </c>
      <c r="B1034" s="60" t="s">
        <v>2301</v>
      </c>
      <c r="C1034" s="60">
        <v>263193130</v>
      </c>
      <c r="D1034" s="60">
        <v>2271558</v>
      </c>
      <c r="E1034" s="65" t="s">
        <v>855</v>
      </c>
      <c r="F1034" s="65" t="str">
        <f t="shared" si="16"/>
        <v>Census Tract 510 Clark County</v>
      </c>
      <c r="G1034" s="60" t="s">
        <v>155</v>
      </c>
      <c r="H1034" s="60" t="s">
        <v>802</v>
      </c>
      <c r="I1034" s="65">
        <v>51667</v>
      </c>
      <c r="J1034" s="60">
        <v>1886</v>
      </c>
      <c r="K1034" s="60">
        <v>432163682.76171875</v>
      </c>
      <c r="L1034" s="60">
        <v>149775.60834395554</v>
      </c>
    </row>
    <row r="1035" spans="1:12">
      <c r="A1035" s="60">
        <v>57689</v>
      </c>
      <c r="B1035" s="60" t="s">
        <v>2302</v>
      </c>
      <c r="C1035" s="60">
        <v>194524173</v>
      </c>
      <c r="D1035" s="60">
        <v>0</v>
      </c>
      <c r="E1035" s="65" t="s">
        <v>856</v>
      </c>
      <c r="F1035" s="65" t="str">
        <f t="shared" si="16"/>
        <v>Census Tract 510.02 Porter County</v>
      </c>
      <c r="G1035" s="60" t="s">
        <v>155</v>
      </c>
      <c r="H1035" s="60" t="s">
        <v>807</v>
      </c>
      <c r="I1035" s="65">
        <v>86974</v>
      </c>
      <c r="J1035" s="60">
        <v>2970</v>
      </c>
      <c r="K1035" s="60">
        <v>346289376.09765625</v>
      </c>
      <c r="L1035" s="60">
        <v>85785.62741355969</v>
      </c>
    </row>
    <row r="1036" spans="1:12">
      <c r="A1036" s="60">
        <v>57690</v>
      </c>
      <c r="B1036" s="60" t="s">
        <v>2303</v>
      </c>
      <c r="C1036" s="60">
        <v>30584660</v>
      </c>
      <c r="D1036" s="60">
        <v>1164344</v>
      </c>
      <c r="E1036" s="65" t="s">
        <v>857</v>
      </c>
      <c r="F1036" s="65" t="str">
        <f t="shared" si="16"/>
        <v>Census Tract 510.05 Porter County</v>
      </c>
      <c r="G1036" s="60" t="s">
        <v>155</v>
      </c>
      <c r="H1036" s="60" t="s">
        <v>807</v>
      </c>
      <c r="I1036" s="65">
        <v>116719</v>
      </c>
      <c r="J1036" s="60">
        <v>1821</v>
      </c>
      <c r="K1036" s="60">
        <v>56564694.875</v>
      </c>
      <c r="L1036" s="60">
        <v>31642.608904256995</v>
      </c>
    </row>
    <row r="1037" spans="1:12">
      <c r="A1037" s="60">
        <v>57691</v>
      </c>
      <c r="B1037" s="60" t="s">
        <v>2304</v>
      </c>
      <c r="C1037" s="60">
        <v>45746515</v>
      </c>
      <c r="D1037" s="60">
        <v>56803</v>
      </c>
      <c r="E1037" s="65" t="s">
        <v>858</v>
      </c>
      <c r="F1037" s="65" t="str">
        <f t="shared" si="16"/>
        <v>Census Tract 510.06 Porter County</v>
      </c>
      <c r="G1037" s="60" t="s">
        <v>155</v>
      </c>
      <c r="H1037" s="60" t="s">
        <v>807</v>
      </c>
      <c r="I1037" s="65">
        <v>66875</v>
      </c>
      <c r="J1037" s="60">
        <v>1430</v>
      </c>
      <c r="K1037" s="60">
        <v>81712738</v>
      </c>
      <c r="L1037" s="60">
        <v>37400.270933737927</v>
      </c>
    </row>
    <row r="1038" spans="1:12">
      <c r="A1038" s="60">
        <v>57692</v>
      </c>
      <c r="B1038" s="60" t="s">
        <v>2305</v>
      </c>
      <c r="C1038" s="60">
        <v>41415727</v>
      </c>
      <c r="D1038" s="60">
        <v>777577</v>
      </c>
      <c r="E1038" s="65" t="s">
        <v>859</v>
      </c>
      <c r="F1038" s="65" t="str">
        <f t="shared" si="16"/>
        <v>Census Tract 510.07 Porter County</v>
      </c>
      <c r="G1038" s="60" t="s">
        <v>155</v>
      </c>
      <c r="H1038" s="60" t="s">
        <v>807</v>
      </c>
      <c r="I1038" s="65">
        <v>95765</v>
      </c>
      <c r="J1038" s="60">
        <v>2641</v>
      </c>
      <c r="K1038" s="60">
        <v>75066689.3828125</v>
      </c>
      <c r="L1038" s="60">
        <v>45609.7719073072</v>
      </c>
    </row>
    <row r="1039" spans="1:12">
      <c r="A1039" s="60">
        <v>57693</v>
      </c>
      <c r="B1039" s="60" t="s">
        <v>2306</v>
      </c>
      <c r="C1039" s="60">
        <v>74710463</v>
      </c>
      <c r="D1039" s="60">
        <v>58340</v>
      </c>
      <c r="E1039" s="65" t="s">
        <v>860</v>
      </c>
      <c r="F1039" s="65" t="str">
        <f t="shared" si="16"/>
        <v>Census Tract 510.08 Porter County</v>
      </c>
      <c r="G1039" s="60" t="s">
        <v>155</v>
      </c>
      <c r="H1039" s="60" t="s">
        <v>807</v>
      </c>
      <c r="I1039" s="65">
        <v>74762</v>
      </c>
      <c r="J1039" s="60">
        <v>790</v>
      </c>
      <c r="K1039" s="60">
        <v>132915604.06640625</v>
      </c>
      <c r="L1039" s="60">
        <v>51135.022113900879</v>
      </c>
    </row>
    <row r="1040" spans="1:12">
      <c r="A1040" s="60">
        <v>44507</v>
      </c>
      <c r="B1040" s="60" t="s">
        <v>2307</v>
      </c>
      <c r="C1040" s="60">
        <v>71227923</v>
      </c>
      <c r="D1040" s="60">
        <v>1029884</v>
      </c>
      <c r="E1040" s="65" t="s">
        <v>861</v>
      </c>
      <c r="F1040" s="65" t="str">
        <f t="shared" si="16"/>
        <v>Census Tract 5101 Morgan County</v>
      </c>
      <c r="G1040" s="60" t="s">
        <v>155</v>
      </c>
      <c r="H1040" s="60" t="s">
        <v>862</v>
      </c>
      <c r="I1040" s="65">
        <v>83631</v>
      </c>
      <c r="J1040" s="60">
        <v>3670</v>
      </c>
      <c r="K1040" s="60">
        <v>121814110.46875</v>
      </c>
      <c r="L1040" s="60">
        <v>54324.394419483891</v>
      </c>
    </row>
    <row r="1041" spans="1:12">
      <c r="A1041" s="60">
        <v>44508</v>
      </c>
      <c r="B1041" s="60" t="s">
        <v>2308</v>
      </c>
      <c r="C1041" s="60">
        <v>8066454</v>
      </c>
      <c r="D1041" s="60">
        <v>32807</v>
      </c>
      <c r="E1041" s="65" t="s">
        <v>863</v>
      </c>
      <c r="F1041" s="65" t="str">
        <f t="shared" si="16"/>
        <v>Census Tract 5102.01 Morgan County</v>
      </c>
      <c r="G1041" s="60" t="s">
        <v>155</v>
      </c>
      <c r="H1041" s="60" t="s">
        <v>862</v>
      </c>
      <c r="I1041" s="65">
        <v>64957</v>
      </c>
      <c r="J1041" s="60">
        <v>1703</v>
      </c>
      <c r="K1041" s="60">
        <v>13663425.84765625</v>
      </c>
      <c r="L1041" s="60">
        <v>19471.466026109498</v>
      </c>
    </row>
    <row r="1042" spans="1:12">
      <c r="A1042" s="60">
        <v>44509</v>
      </c>
      <c r="B1042" s="60" t="s">
        <v>2309</v>
      </c>
      <c r="C1042" s="60">
        <v>43176740</v>
      </c>
      <c r="D1042" s="60">
        <v>638812</v>
      </c>
      <c r="E1042" s="65" t="s">
        <v>864</v>
      </c>
      <c r="F1042" s="65" t="str">
        <f t="shared" si="16"/>
        <v>Census Tract 5102.02 Morgan County</v>
      </c>
      <c r="G1042" s="60" t="s">
        <v>155</v>
      </c>
      <c r="H1042" s="60" t="s">
        <v>862</v>
      </c>
      <c r="I1042" s="65">
        <v>58896</v>
      </c>
      <c r="J1042" s="60">
        <v>1501</v>
      </c>
      <c r="K1042" s="60">
        <v>73867028.28515625</v>
      </c>
      <c r="L1042" s="60">
        <v>48568.70255206227</v>
      </c>
    </row>
    <row r="1043" spans="1:12">
      <c r="A1043" s="60">
        <v>44510</v>
      </c>
      <c r="B1043" s="60" t="s">
        <v>2310</v>
      </c>
      <c r="C1043" s="60">
        <v>6579961</v>
      </c>
      <c r="D1043" s="60">
        <v>29533</v>
      </c>
      <c r="E1043" s="65" t="s">
        <v>865</v>
      </c>
      <c r="F1043" s="65" t="str">
        <f t="shared" si="16"/>
        <v>Census Tract 5103 Morgan County</v>
      </c>
      <c r="G1043" s="60" t="s">
        <v>155</v>
      </c>
      <c r="H1043" s="60" t="s">
        <v>862</v>
      </c>
      <c r="I1043" s="65">
        <v>50000</v>
      </c>
      <c r="J1043" s="60">
        <v>1980</v>
      </c>
      <c r="K1043" s="60">
        <v>11153361.078125</v>
      </c>
      <c r="L1043" s="60">
        <v>16248.988209943251</v>
      </c>
    </row>
    <row r="1044" spans="1:12">
      <c r="A1044" s="60">
        <v>44511</v>
      </c>
      <c r="B1044" s="60" t="s">
        <v>2311</v>
      </c>
      <c r="C1044" s="60">
        <v>127573847</v>
      </c>
      <c r="D1044" s="60">
        <v>523435</v>
      </c>
      <c r="E1044" s="65" t="s">
        <v>866</v>
      </c>
      <c r="F1044" s="65" t="str">
        <f t="shared" si="16"/>
        <v>Census Tract 5104.01 Morgan County</v>
      </c>
      <c r="G1044" s="60" t="s">
        <v>155</v>
      </c>
      <c r="H1044" s="60" t="s">
        <v>862</v>
      </c>
      <c r="I1044" s="65">
        <v>74719</v>
      </c>
      <c r="J1044" s="60">
        <v>1431</v>
      </c>
      <c r="K1044" s="60">
        <v>215661580.59765625</v>
      </c>
      <c r="L1044" s="60">
        <v>74273.693356986754</v>
      </c>
    </row>
    <row r="1045" spans="1:12">
      <c r="A1045" s="60">
        <v>44512</v>
      </c>
      <c r="B1045" s="60" t="s">
        <v>2312</v>
      </c>
      <c r="C1045" s="60">
        <v>84082111</v>
      </c>
      <c r="D1045" s="60">
        <v>362954</v>
      </c>
      <c r="E1045" s="65" t="s">
        <v>867</v>
      </c>
      <c r="F1045" s="65" t="str">
        <f t="shared" si="16"/>
        <v>Census Tract 5104.02 Morgan County</v>
      </c>
      <c r="G1045" s="60" t="s">
        <v>155</v>
      </c>
      <c r="H1045" s="60" t="s">
        <v>862</v>
      </c>
      <c r="I1045" s="65">
        <v>80254</v>
      </c>
      <c r="J1045" s="60">
        <v>1944</v>
      </c>
      <c r="K1045" s="60">
        <v>142369606.69921875</v>
      </c>
      <c r="L1045" s="60">
        <v>82680.066033007679</v>
      </c>
    </row>
    <row r="1046" spans="1:12">
      <c r="A1046" s="60">
        <v>44513</v>
      </c>
      <c r="B1046" s="60" t="s">
        <v>2313</v>
      </c>
      <c r="C1046" s="60">
        <v>77648410</v>
      </c>
      <c r="D1046" s="60">
        <v>1766080</v>
      </c>
      <c r="E1046" s="65" t="s">
        <v>868</v>
      </c>
      <c r="F1046" s="65" t="str">
        <f t="shared" si="16"/>
        <v>Census Tract 5105 Morgan County</v>
      </c>
      <c r="G1046" s="60" t="s">
        <v>155</v>
      </c>
      <c r="H1046" s="60" t="s">
        <v>862</v>
      </c>
      <c r="I1046" s="65">
        <v>59688</v>
      </c>
      <c r="J1046" s="60">
        <v>1658</v>
      </c>
      <c r="K1046" s="60">
        <v>133643977.96484375</v>
      </c>
      <c r="L1046" s="60">
        <v>58526.854209906858</v>
      </c>
    </row>
    <row r="1047" spans="1:12">
      <c r="A1047" s="60">
        <v>73040</v>
      </c>
      <c r="B1047" s="60" t="s">
        <v>2314</v>
      </c>
      <c r="C1047" s="60">
        <v>200046564</v>
      </c>
      <c r="D1047" s="60">
        <v>2687159</v>
      </c>
      <c r="E1047" s="65" t="s">
        <v>869</v>
      </c>
      <c r="F1047" s="65" t="str">
        <f t="shared" si="16"/>
        <v>Census Tract 5106 Morgan County</v>
      </c>
      <c r="G1047" s="60" t="s">
        <v>155</v>
      </c>
      <c r="H1047" s="60" t="s">
        <v>862</v>
      </c>
      <c r="I1047" s="65">
        <v>70404</v>
      </c>
      <c r="J1047" s="60">
        <v>3205</v>
      </c>
      <c r="K1047" s="60">
        <v>340346764.77734375</v>
      </c>
      <c r="L1047" s="60">
        <v>98151.855840235658</v>
      </c>
    </row>
    <row r="1048" spans="1:12">
      <c r="A1048" s="60">
        <v>73041</v>
      </c>
      <c r="B1048" s="60" t="s">
        <v>2315</v>
      </c>
      <c r="C1048" s="60">
        <v>85105329</v>
      </c>
      <c r="D1048" s="60">
        <v>1552501</v>
      </c>
      <c r="E1048" s="65" t="s">
        <v>870</v>
      </c>
      <c r="F1048" s="65" t="str">
        <f t="shared" si="16"/>
        <v>Census Tract 5107.01 Morgan County</v>
      </c>
      <c r="G1048" s="60" t="s">
        <v>155</v>
      </c>
      <c r="H1048" s="60" t="s">
        <v>862</v>
      </c>
      <c r="I1048" s="65">
        <v>52500</v>
      </c>
      <c r="J1048" s="60">
        <v>1302</v>
      </c>
      <c r="K1048" s="60">
        <v>145214718.1640625</v>
      </c>
      <c r="L1048" s="60">
        <v>58669.194036261601</v>
      </c>
    </row>
    <row r="1049" spans="1:12">
      <c r="A1049" s="60">
        <v>44514</v>
      </c>
      <c r="B1049" s="60" t="s">
        <v>2316</v>
      </c>
      <c r="C1049" s="60">
        <v>58492101</v>
      </c>
      <c r="D1049" s="60">
        <v>2350239</v>
      </c>
      <c r="E1049" s="65" t="s">
        <v>871</v>
      </c>
      <c r="F1049" s="65" t="str">
        <f t="shared" si="16"/>
        <v>Census Tract 5107.02 Morgan County</v>
      </c>
      <c r="G1049" s="60" t="s">
        <v>155</v>
      </c>
      <c r="H1049" s="60" t="s">
        <v>862</v>
      </c>
      <c r="I1049" s="65">
        <v>71985</v>
      </c>
      <c r="J1049" s="60">
        <v>2069</v>
      </c>
      <c r="K1049" s="60">
        <v>102176462.45703125</v>
      </c>
      <c r="L1049" s="60">
        <v>60789.090838273543</v>
      </c>
    </row>
    <row r="1050" spans="1:12">
      <c r="A1050" s="60">
        <v>44515</v>
      </c>
      <c r="B1050" s="60" t="s">
        <v>2317</v>
      </c>
      <c r="C1050" s="60">
        <v>2964583</v>
      </c>
      <c r="D1050" s="60">
        <v>0</v>
      </c>
      <c r="E1050" s="65" t="s">
        <v>872</v>
      </c>
      <c r="F1050" s="65" t="str">
        <f t="shared" si="16"/>
        <v>Census Tract 5108 Morgan County</v>
      </c>
      <c r="G1050" s="60" t="s">
        <v>155</v>
      </c>
      <c r="H1050" s="60" t="s">
        <v>862</v>
      </c>
      <c r="I1050" s="65">
        <v>44000</v>
      </c>
      <c r="J1050" s="60">
        <v>1368</v>
      </c>
      <c r="K1050" s="60">
        <v>4974620.86328125</v>
      </c>
      <c r="L1050" s="60">
        <v>11880.748929957475</v>
      </c>
    </row>
    <row r="1051" spans="1:12">
      <c r="A1051" s="60">
        <v>44516</v>
      </c>
      <c r="B1051" s="60" t="s">
        <v>2318</v>
      </c>
      <c r="C1051" s="60">
        <v>2412056</v>
      </c>
      <c r="D1051" s="60">
        <v>0</v>
      </c>
      <c r="E1051" s="65" t="s">
        <v>873</v>
      </c>
      <c r="F1051" s="65" t="str">
        <f t="shared" si="16"/>
        <v>Census Tract 5109 Morgan County</v>
      </c>
      <c r="G1051" s="60" t="s">
        <v>155</v>
      </c>
      <c r="H1051" s="60" t="s">
        <v>862</v>
      </c>
      <c r="I1051" s="65">
        <v>41875</v>
      </c>
      <c r="J1051" s="60">
        <v>1445</v>
      </c>
      <c r="K1051" s="60">
        <v>4047586.640625</v>
      </c>
      <c r="L1051" s="60">
        <v>9208.859871034665</v>
      </c>
    </row>
    <row r="1052" spans="1:12">
      <c r="A1052" s="60">
        <v>57694</v>
      </c>
      <c r="B1052" s="60" t="s">
        <v>2319</v>
      </c>
      <c r="C1052" s="60">
        <v>93739670</v>
      </c>
      <c r="D1052" s="60">
        <v>86969</v>
      </c>
      <c r="E1052" s="65" t="s">
        <v>874</v>
      </c>
      <c r="F1052" s="65" t="str">
        <f t="shared" si="16"/>
        <v>Census Tract 511.01 Porter County</v>
      </c>
      <c r="G1052" s="60" t="s">
        <v>155</v>
      </c>
      <c r="H1052" s="60" t="s">
        <v>807</v>
      </c>
      <c r="I1052" s="65">
        <v>69711</v>
      </c>
      <c r="J1052" s="60">
        <v>2236</v>
      </c>
      <c r="K1052" s="60">
        <v>166447553.4921875</v>
      </c>
      <c r="L1052" s="60">
        <v>62331.532799737426</v>
      </c>
    </row>
    <row r="1053" spans="1:12">
      <c r="A1053" s="60">
        <v>57695</v>
      </c>
      <c r="B1053" s="60" t="s">
        <v>2320</v>
      </c>
      <c r="C1053" s="60">
        <v>147232991</v>
      </c>
      <c r="D1053" s="60">
        <v>0</v>
      </c>
      <c r="E1053" s="65" t="s">
        <v>875</v>
      </c>
      <c r="F1053" s="65" t="str">
        <f t="shared" si="16"/>
        <v>Census Tract 511.02 Porter County</v>
      </c>
      <c r="G1053" s="60" t="s">
        <v>155</v>
      </c>
      <c r="H1053" s="60" t="s">
        <v>807</v>
      </c>
      <c r="I1053" s="65">
        <v>73789</v>
      </c>
      <c r="J1053" s="60">
        <v>1697</v>
      </c>
      <c r="K1053" s="60">
        <v>261036753.19921875</v>
      </c>
      <c r="L1053" s="60">
        <v>68265.325390963844</v>
      </c>
    </row>
    <row r="1054" spans="1:12">
      <c r="A1054" s="60">
        <v>73042</v>
      </c>
      <c r="B1054" s="60" t="s">
        <v>2321</v>
      </c>
      <c r="C1054" s="60">
        <v>278564790</v>
      </c>
      <c r="D1054" s="60">
        <v>3500530</v>
      </c>
      <c r="E1054" s="65" t="s">
        <v>876</v>
      </c>
      <c r="F1054" s="65" t="str">
        <f t="shared" si="16"/>
        <v>Census Tract 5110 Morgan County</v>
      </c>
      <c r="G1054" s="60" t="s">
        <v>155</v>
      </c>
      <c r="H1054" s="60" t="s">
        <v>862</v>
      </c>
      <c r="I1054" s="65">
        <v>71552</v>
      </c>
      <c r="J1054" s="60">
        <v>2758</v>
      </c>
      <c r="K1054" s="60">
        <v>473437371.3046875</v>
      </c>
      <c r="L1054" s="60">
        <v>107432.09190463206</v>
      </c>
    </row>
    <row r="1055" spans="1:12">
      <c r="A1055" s="60">
        <v>44573</v>
      </c>
      <c r="B1055" s="60" t="s">
        <v>2322</v>
      </c>
      <c r="C1055" s="60">
        <v>4031247</v>
      </c>
      <c r="D1055" s="60">
        <v>142788</v>
      </c>
      <c r="E1055" s="65" t="s">
        <v>877</v>
      </c>
      <c r="F1055" s="65" t="str">
        <f t="shared" si="16"/>
        <v>Census Tract 52 Tippecanoe County</v>
      </c>
      <c r="G1055" s="60" t="s">
        <v>155</v>
      </c>
      <c r="H1055" s="60" t="s">
        <v>161</v>
      </c>
      <c r="I1055" s="65">
        <v>63147</v>
      </c>
      <c r="J1055" s="60">
        <v>2379</v>
      </c>
      <c r="K1055" s="60">
        <v>7214725.44921875</v>
      </c>
      <c r="L1055" s="60">
        <v>11825.240700659631</v>
      </c>
    </row>
    <row r="1056" spans="1:12">
      <c r="A1056" s="60">
        <v>44574</v>
      </c>
      <c r="B1056" s="60" t="s">
        <v>2323</v>
      </c>
      <c r="C1056" s="60">
        <v>1071686</v>
      </c>
      <c r="D1056" s="60">
        <v>138514</v>
      </c>
      <c r="E1056" s="65" t="s">
        <v>878</v>
      </c>
      <c r="F1056" s="65" t="str">
        <f t="shared" si="16"/>
        <v>Census Tract 53 Tippecanoe County</v>
      </c>
      <c r="G1056" s="60" t="s">
        <v>155</v>
      </c>
      <c r="H1056" s="60" t="s">
        <v>161</v>
      </c>
      <c r="I1056" s="65">
        <v>20370</v>
      </c>
      <c r="J1056" s="60">
        <v>1734</v>
      </c>
      <c r="K1056" s="60">
        <v>2090997.390625</v>
      </c>
      <c r="L1056" s="60">
        <v>8105.1987694483996</v>
      </c>
    </row>
    <row r="1057" spans="1:12">
      <c r="A1057" s="60">
        <v>44575</v>
      </c>
      <c r="B1057" s="60" t="s">
        <v>2324</v>
      </c>
      <c r="C1057" s="60">
        <v>1380113</v>
      </c>
      <c r="D1057" s="60">
        <v>46585</v>
      </c>
      <c r="E1057" s="65" t="s">
        <v>879</v>
      </c>
      <c r="F1057" s="65" t="str">
        <f t="shared" si="16"/>
        <v>Census Tract 54 Tippecanoe County</v>
      </c>
      <c r="G1057" s="60" t="s">
        <v>155</v>
      </c>
      <c r="H1057" s="60" t="s">
        <v>161</v>
      </c>
      <c r="I1057" s="65">
        <v>20750</v>
      </c>
      <c r="J1057" s="60">
        <v>1769</v>
      </c>
      <c r="K1057" s="60">
        <v>2464643.03125</v>
      </c>
      <c r="L1057" s="60">
        <v>8134.252268983515</v>
      </c>
    </row>
    <row r="1058" spans="1:12">
      <c r="A1058" s="60">
        <v>44576</v>
      </c>
      <c r="B1058" s="60" t="s">
        <v>2325</v>
      </c>
      <c r="C1058" s="60">
        <v>1319659</v>
      </c>
      <c r="D1058" s="60">
        <v>1162</v>
      </c>
      <c r="E1058" s="65" t="s">
        <v>880</v>
      </c>
      <c r="F1058" s="65" t="str">
        <f t="shared" si="16"/>
        <v>Census Tract 55 Tippecanoe County</v>
      </c>
      <c r="G1058" s="60" t="s">
        <v>155</v>
      </c>
      <c r="H1058" s="60" t="s">
        <v>161</v>
      </c>
      <c r="I1058" s="65">
        <v>10010</v>
      </c>
      <c r="J1058" s="60">
        <v>1955</v>
      </c>
      <c r="K1058" s="60">
        <v>2281348.69140625</v>
      </c>
      <c r="L1058" s="60">
        <v>7178.5052626497527</v>
      </c>
    </row>
    <row r="1059" spans="1:12">
      <c r="A1059" s="60">
        <v>43915</v>
      </c>
      <c r="B1059" s="60" t="s">
        <v>2326</v>
      </c>
      <c r="C1059" s="60">
        <v>857181</v>
      </c>
      <c r="D1059" s="60">
        <v>0</v>
      </c>
      <c r="E1059" s="65" t="s">
        <v>881</v>
      </c>
      <c r="F1059" s="65" t="str">
        <f t="shared" si="16"/>
        <v>Census Tract 6 Allen County</v>
      </c>
      <c r="G1059" s="60" t="s">
        <v>155</v>
      </c>
      <c r="H1059" s="60" t="s">
        <v>156</v>
      </c>
      <c r="I1059" s="65">
        <v>37563</v>
      </c>
      <c r="J1059" s="60">
        <v>758</v>
      </c>
      <c r="K1059" s="60">
        <v>1510218.109375</v>
      </c>
      <c r="L1059" s="60">
        <v>5621.6264613252688</v>
      </c>
    </row>
    <row r="1060" spans="1:12">
      <c r="A1060" s="60">
        <v>44025</v>
      </c>
      <c r="B1060" s="60" t="s">
        <v>2327</v>
      </c>
      <c r="C1060" s="60">
        <v>1346083</v>
      </c>
      <c r="D1060" s="60">
        <v>42467</v>
      </c>
      <c r="E1060" s="65" t="s">
        <v>881</v>
      </c>
      <c r="F1060" s="65" t="str">
        <f t="shared" si="16"/>
        <v>Census Tract 6 Delaware County</v>
      </c>
      <c r="G1060" s="60" t="s">
        <v>155</v>
      </c>
      <c r="H1060" s="60" t="s">
        <v>164</v>
      </c>
      <c r="I1060" s="65">
        <v>26218</v>
      </c>
      <c r="J1060" s="60">
        <v>770</v>
      </c>
      <c r="K1060" s="60">
        <v>2382082.6328125</v>
      </c>
      <c r="L1060" s="60">
        <v>8779.1131892284011</v>
      </c>
    </row>
    <row r="1061" spans="1:12">
      <c r="A1061" s="60">
        <v>57443</v>
      </c>
      <c r="B1061" s="60" t="s">
        <v>2328</v>
      </c>
      <c r="C1061" s="60">
        <v>91103597</v>
      </c>
      <c r="D1061" s="60">
        <v>364997</v>
      </c>
      <c r="E1061" s="65" t="s">
        <v>881</v>
      </c>
      <c r="F1061" s="65" t="str">
        <f t="shared" si="16"/>
        <v>Census Tract 6 Elkhart County</v>
      </c>
      <c r="G1061" s="60" t="s">
        <v>155</v>
      </c>
      <c r="H1061" s="60" t="s">
        <v>157</v>
      </c>
      <c r="I1061" s="65">
        <v>84769</v>
      </c>
      <c r="J1061" s="60">
        <v>3007</v>
      </c>
      <c r="K1061" s="60">
        <v>163967557.21875</v>
      </c>
      <c r="L1061" s="60">
        <v>52683.537429370561</v>
      </c>
    </row>
    <row r="1062" spans="1:12">
      <c r="A1062" s="60">
        <v>44074</v>
      </c>
      <c r="B1062" s="60" t="s">
        <v>2329</v>
      </c>
      <c r="C1062" s="60">
        <v>5098708</v>
      </c>
      <c r="D1062" s="60">
        <v>0</v>
      </c>
      <c r="E1062" s="65" t="s">
        <v>881</v>
      </c>
      <c r="F1062" s="65" t="str">
        <f t="shared" si="16"/>
        <v>Census Tract 6 Grant County</v>
      </c>
      <c r="G1062" s="60" t="s">
        <v>155</v>
      </c>
      <c r="H1062" s="60" t="s">
        <v>158</v>
      </c>
      <c r="I1062" s="65">
        <v>40500</v>
      </c>
      <c r="J1062" s="60">
        <v>1204</v>
      </c>
      <c r="K1062" s="60">
        <v>8844989.21875</v>
      </c>
      <c r="L1062" s="60">
        <v>12438.193268339912</v>
      </c>
    </row>
    <row r="1063" spans="1:12">
      <c r="A1063" s="60">
        <v>44173</v>
      </c>
      <c r="B1063" s="60" t="s">
        <v>2330</v>
      </c>
      <c r="C1063" s="60">
        <v>2297630</v>
      </c>
      <c r="D1063" s="60">
        <v>0</v>
      </c>
      <c r="E1063" s="65" t="s">
        <v>881</v>
      </c>
      <c r="F1063" s="65" t="str">
        <f t="shared" si="16"/>
        <v>Census Tract 6 Howard County</v>
      </c>
      <c r="G1063" s="60" t="s">
        <v>155</v>
      </c>
      <c r="H1063" s="60" t="s">
        <v>165</v>
      </c>
      <c r="I1063" s="65">
        <v>42610</v>
      </c>
      <c r="J1063" s="60">
        <v>1400</v>
      </c>
      <c r="K1063" s="60">
        <v>3977534.52734375</v>
      </c>
      <c r="L1063" s="60">
        <v>8493.0309841649469</v>
      </c>
    </row>
    <row r="1064" spans="1:12">
      <c r="A1064" s="60">
        <v>57704</v>
      </c>
      <c r="B1064" s="60" t="s">
        <v>2331</v>
      </c>
      <c r="C1064" s="60">
        <v>967990</v>
      </c>
      <c r="D1064" s="60">
        <v>0</v>
      </c>
      <c r="E1064" s="65" t="s">
        <v>881</v>
      </c>
      <c r="F1064" s="65" t="str">
        <f t="shared" si="16"/>
        <v>Census Tract 6 St. Joseph County</v>
      </c>
      <c r="G1064" s="60" t="s">
        <v>155</v>
      </c>
      <c r="H1064" s="60" t="s">
        <v>160</v>
      </c>
      <c r="I1064" s="65">
        <v>35524</v>
      </c>
      <c r="J1064" s="60">
        <v>677</v>
      </c>
      <c r="K1064" s="60">
        <v>1737001.28515625</v>
      </c>
      <c r="L1064" s="60">
        <v>6157.9236305722288</v>
      </c>
    </row>
    <row r="1065" spans="1:12">
      <c r="A1065" s="60">
        <v>39152</v>
      </c>
      <c r="B1065" s="60" t="s">
        <v>2332</v>
      </c>
      <c r="C1065" s="60">
        <v>876363</v>
      </c>
      <c r="D1065" s="60">
        <v>0</v>
      </c>
      <c r="E1065" s="65" t="s">
        <v>881</v>
      </c>
      <c r="F1065" s="65" t="str">
        <f t="shared" si="16"/>
        <v>Census Tract 6 Vanderburgh County</v>
      </c>
      <c r="G1065" s="60" t="s">
        <v>155</v>
      </c>
      <c r="H1065" s="60" t="s">
        <v>162</v>
      </c>
      <c r="I1065" s="65">
        <v>59153</v>
      </c>
      <c r="J1065" s="60">
        <v>759</v>
      </c>
      <c r="K1065" s="60">
        <v>1412325.6328125</v>
      </c>
      <c r="L1065" s="60">
        <v>4819.8390521530428</v>
      </c>
    </row>
    <row r="1066" spans="1:12">
      <c r="A1066" s="60">
        <v>44605</v>
      </c>
      <c r="B1066" s="60" t="s">
        <v>2333</v>
      </c>
      <c r="C1066" s="60">
        <v>1375671</v>
      </c>
      <c r="D1066" s="60">
        <v>0</v>
      </c>
      <c r="E1066" s="65" t="s">
        <v>881</v>
      </c>
      <c r="F1066" s="65" t="str">
        <f t="shared" si="16"/>
        <v>Census Tract 6 Vigo County</v>
      </c>
      <c r="G1066" s="60" t="s">
        <v>155</v>
      </c>
      <c r="H1066" s="60" t="s">
        <v>167</v>
      </c>
      <c r="I1066" s="65">
        <v>31875</v>
      </c>
      <c r="J1066" s="60">
        <v>768</v>
      </c>
      <c r="K1066" s="60">
        <v>2311375.4296875</v>
      </c>
      <c r="L1066" s="60">
        <v>6386.6032908825455</v>
      </c>
    </row>
    <row r="1067" spans="1:12">
      <c r="A1067" s="60">
        <v>44639</v>
      </c>
      <c r="B1067" s="60" t="s">
        <v>2334</v>
      </c>
      <c r="C1067" s="60">
        <v>20170724</v>
      </c>
      <c r="D1067" s="60">
        <v>181820</v>
      </c>
      <c r="E1067" s="65" t="s">
        <v>881</v>
      </c>
      <c r="F1067" s="65" t="str">
        <f t="shared" si="16"/>
        <v>Census Tract 6 Wayne County</v>
      </c>
      <c r="G1067" s="60" t="s">
        <v>155</v>
      </c>
      <c r="H1067" s="60" t="s">
        <v>168</v>
      </c>
      <c r="I1067" s="65">
        <v>41667</v>
      </c>
      <c r="J1067" s="60">
        <v>864</v>
      </c>
      <c r="K1067" s="60">
        <v>34575335.29296875</v>
      </c>
      <c r="L1067" s="60">
        <v>28872.136089213302</v>
      </c>
    </row>
    <row r="1068" spans="1:12">
      <c r="A1068" s="60">
        <v>39074</v>
      </c>
      <c r="B1068" s="60" t="s">
        <v>2335</v>
      </c>
      <c r="C1068" s="60">
        <v>3139874</v>
      </c>
      <c r="D1068" s="60">
        <v>0</v>
      </c>
      <c r="E1068" s="65" t="s">
        <v>882</v>
      </c>
      <c r="F1068" s="65" t="str">
        <f t="shared" si="16"/>
        <v>Census Tract 6.01 Monroe County</v>
      </c>
      <c r="G1068" s="60" t="s">
        <v>155</v>
      </c>
      <c r="H1068" s="60" t="s">
        <v>159</v>
      </c>
      <c r="I1068" s="65">
        <v>27174</v>
      </c>
      <c r="J1068" s="60">
        <v>1832</v>
      </c>
      <c r="K1068" s="60">
        <v>5231286.05078125</v>
      </c>
      <c r="L1068" s="60">
        <v>12004.808907925848</v>
      </c>
    </row>
    <row r="1069" spans="1:12">
      <c r="A1069" s="60">
        <v>39075</v>
      </c>
      <c r="B1069" s="60" t="s">
        <v>2336</v>
      </c>
      <c r="C1069" s="60">
        <v>2736524</v>
      </c>
      <c r="D1069" s="60">
        <v>0</v>
      </c>
      <c r="E1069" s="65" t="s">
        <v>883</v>
      </c>
      <c r="F1069" s="65" t="str">
        <f t="shared" si="16"/>
        <v>Census Tract 6.02 Monroe County</v>
      </c>
      <c r="G1069" s="60" t="s">
        <v>155</v>
      </c>
      <c r="H1069" s="60" t="s">
        <v>159</v>
      </c>
      <c r="I1069" s="65">
        <v>31921</v>
      </c>
      <c r="J1069" s="60">
        <v>1525</v>
      </c>
      <c r="K1069" s="60">
        <v>4560185.2890625</v>
      </c>
      <c r="L1069" s="60">
        <v>15174.913643619699</v>
      </c>
    </row>
    <row r="1070" spans="1:12">
      <c r="A1070" s="60">
        <v>39012</v>
      </c>
      <c r="B1070" s="60" t="s">
        <v>2337</v>
      </c>
      <c r="C1070" s="60">
        <v>192074081</v>
      </c>
      <c r="D1070" s="60">
        <v>724426</v>
      </c>
      <c r="E1070" s="65" t="s">
        <v>884</v>
      </c>
      <c r="F1070" s="65" t="str">
        <f t="shared" si="16"/>
        <v>Census Tract 601 Harrison County</v>
      </c>
      <c r="G1070" s="60" t="s">
        <v>155</v>
      </c>
      <c r="H1070" s="60" t="s">
        <v>885</v>
      </c>
      <c r="I1070" s="65">
        <v>50083</v>
      </c>
      <c r="J1070" s="60">
        <v>2842</v>
      </c>
      <c r="K1070" s="60">
        <v>314192778.42578125</v>
      </c>
      <c r="L1070" s="60">
        <v>92591.923256035225</v>
      </c>
    </row>
    <row r="1071" spans="1:12">
      <c r="A1071" s="60">
        <v>39013</v>
      </c>
      <c r="B1071" s="60" t="s">
        <v>2338</v>
      </c>
      <c r="C1071" s="60">
        <v>192925477</v>
      </c>
      <c r="D1071" s="60">
        <v>703</v>
      </c>
      <c r="E1071" s="65" t="s">
        <v>886</v>
      </c>
      <c r="F1071" s="65" t="str">
        <f t="shared" si="16"/>
        <v>Census Tract 602 Harrison County</v>
      </c>
      <c r="G1071" s="60" t="s">
        <v>155</v>
      </c>
      <c r="H1071" s="60" t="s">
        <v>885</v>
      </c>
      <c r="I1071" s="65">
        <v>56823</v>
      </c>
      <c r="J1071" s="60">
        <v>2796</v>
      </c>
      <c r="K1071" s="60">
        <v>313685200.0625</v>
      </c>
      <c r="L1071" s="60">
        <v>103648.16495446242</v>
      </c>
    </row>
    <row r="1072" spans="1:12">
      <c r="A1072" s="60">
        <v>39014</v>
      </c>
      <c r="B1072" s="60" t="s">
        <v>2339</v>
      </c>
      <c r="C1072" s="60">
        <v>168199408</v>
      </c>
      <c r="D1072" s="60">
        <v>547220</v>
      </c>
      <c r="E1072" s="65" t="s">
        <v>887</v>
      </c>
      <c r="F1072" s="65" t="str">
        <f t="shared" si="16"/>
        <v>Census Tract 603 Harrison County</v>
      </c>
      <c r="G1072" s="60" t="s">
        <v>155</v>
      </c>
      <c r="H1072" s="60" t="s">
        <v>885</v>
      </c>
      <c r="I1072" s="65">
        <v>48306</v>
      </c>
      <c r="J1072" s="60">
        <v>1726</v>
      </c>
      <c r="K1072" s="60">
        <v>272721684.52734375</v>
      </c>
      <c r="L1072" s="60">
        <v>86583.029913674225</v>
      </c>
    </row>
    <row r="1073" spans="1:12">
      <c r="A1073" s="60">
        <v>39015</v>
      </c>
      <c r="B1073" s="60" t="s">
        <v>2340</v>
      </c>
      <c r="C1073" s="60">
        <v>94231672</v>
      </c>
      <c r="D1073" s="60">
        <v>100832</v>
      </c>
      <c r="E1073" s="65" t="s">
        <v>888</v>
      </c>
      <c r="F1073" s="65" t="str">
        <f t="shared" si="16"/>
        <v>Census Tract 604 Harrison County</v>
      </c>
      <c r="G1073" s="60" t="s">
        <v>155</v>
      </c>
      <c r="H1073" s="60" t="s">
        <v>885</v>
      </c>
      <c r="I1073" s="65">
        <v>68190</v>
      </c>
      <c r="J1073" s="60">
        <v>2730</v>
      </c>
      <c r="K1073" s="60">
        <v>152971864.97265625</v>
      </c>
      <c r="L1073" s="60">
        <v>62002.0345126881</v>
      </c>
    </row>
    <row r="1074" spans="1:12">
      <c r="A1074" s="60">
        <v>39016</v>
      </c>
      <c r="B1074" s="60" t="s">
        <v>2341</v>
      </c>
      <c r="C1074" s="60">
        <v>168586370</v>
      </c>
      <c r="D1074" s="60">
        <v>63997</v>
      </c>
      <c r="E1074" s="65" t="s">
        <v>889</v>
      </c>
      <c r="F1074" s="65" t="str">
        <f t="shared" si="16"/>
        <v>Census Tract 605 Harrison County</v>
      </c>
      <c r="G1074" s="60" t="s">
        <v>155</v>
      </c>
      <c r="H1074" s="60" t="s">
        <v>885</v>
      </c>
      <c r="I1074" s="65">
        <v>67936</v>
      </c>
      <c r="J1074" s="60">
        <v>1995</v>
      </c>
      <c r="K1074" s="60">
        <v>273459710.40625</v>
      </c>
      <c r="L1074" s="60">
        <v>91524.778462791233</v>
      </c>
    </row>
    <row r="1075" spans="1:12">
      <c r="A1075" s="60">
        <v>39017</v>
      </c>
      <c r="B1075" s="60" t="s">
        <v>2342</v>
      </c>
      <c r="C1075" s="60">
        <v>438872455</v>
      </c>
      <c r="D1075" s="60">
        <v>3756008</v>
      </c>
      <c r="E1075" s="65" t="s">
        <v>890</v>
      </c>
      <c r="F1075" s="65" t="str">
        <f t="shared" si="16"/>
        <v>Census Tract 606 Harrison County</v>
      </c>
      <c r="G1075" s="60" t="s">
        <v>155</v>
      </c>
      <c r="H1075" s="60" t="s">
        <v>885</v>
      </c>
      <c r="I1075" s="65">
        <v>59202</v>
      </c>
      <c r="J1075" s="60">
        <v>2314</v>
      </c>
      <c r="K1075" s="60">
        <v>709679922.62109375</v>
      </c>
      <c r="L1075" s="60">
        <v>163011.06814222012</v>
      </c>
    </row>
    <row r="1076" spans="1:12">
      <c r="A1076" s="60">
        <v>44208</v>
      </c>
      <c r="B1076" s="60" t="s">
        <v>2343</v>
      </c>
      <c r="C1076" s="60">
        <v>136550728</v>
      </c>
      <c r="D1076" s="60">
        <v>83601</v>
      </c>
      <c r="E1076" s="65" t="s">
        <v>891</v>
      </c>
      <c r="F1076" s="65" t="str">
        <f t="shared" si="16"/>
        <v>Census Tract 6101 Johnson County</v>
      </c>
      <c r="G1076" s="60" t="s">
        <v>155</v>
      </c>
      <c r="H1076" s="60" t="s">
        <v>892</v>
      </c>
      <c r="I1076" s="65">
        <v>76266</v>
      </c>
      <c r="J1076" s="60">
        <v>6038</v>
      </c>
      <c r="K1076" s="60">
        <v>230330541.83984375</v>
      </c>
      <c r="L1076" s="60">
        <v>82151.448637066569</v>
      </c>
    </row>
    <row r="1077" spans="1:12">
      <c r="A1077" s="60">
        <v>44209</v>
      </c>
      <c r="B1077" s="60" t="s">
        <v>2344</v>
      </c>
      <c r="C1077" s="60">
        <v>6935433</v>
      </c>
      <c r="D1077" s="60">
        <v>0</v>
      </c>
      <c r="E1077" s="65" t="s">
        <v>893</v>
      </c>
      <c r="F1077" s="65" t="str">
        <f t="shared" si="16"/>
        <v>Census Tract 6102.01 Johnson County</v>
      </c>
      <c r="G1077" s="60" t="s">
        <v>155</v>
      </c>
      <c r="H1077" s="60" t="s">
        <v>892</v>
      </c>
      <c r="I1077" s="65">
        <v>53927</v>
      </c>
      <c r="J1077" s="60">
        <v>1897</v>
      </c>
      <c r="K1077" s="60">
        <v>11705337.0859375</v>
      </c>
      <c r="L1077" s="60">
        <v>13869.340195499053</v>
      </c>
    </row>
    <row r="1078" spans="1:12">
      <c r="A1078" s="60">
        <v>44210</v>
      </c>
      <c r="B1078" s="60" t="s">
        <v>2345</v>
      </c>
      <c r="C1078" s="60">
        <v>7463765</v>
      </c>
      <c r="D1078" s="60">
        <v>0</v>
      </c>
      <c r="E1078" s="65" t="s">
        <v>894</v>
      </c>
      <c r="F1078" s="65" t="str">
        <f t="shared" si="16"/>
        <v>Census Tract 6102.02 Johnson County</v>
      </c>
      <c r="G1078" s="60" t="s">
        <v>155</v>
      </c>
      <c r="H1078" s="60" t="s">
        <v>892</v>
      </c>
      <c r="I1078" s="65">
        <v>54754</v>
      </c>
      <c r="J1078" s="60">
        <v>4411</v>
      </c>
      <c r="K1078" s="60">
        <v>12588032.75390625</v>
      </c>
      <c r="L1078" s="60">
        <v>14551.51892663067</v>
      </c>
    </row>
    <row r="1079" spans="1:12">
      <c r="A1079" s="60">
        <v>44211</v>
      </c>
      <c r="B1079" s="60" t="s">
        <v>2346</v>
      </c>
      <c r="C1079" s="60">
        <v>5116869</v>
      </c>
      <c r="D1079" s="60">
        <v>0</v>
      </c>
      <c r="E1079" s="65" t="s">
        <v>895</v>
      </c>
      <c r="F1079" s="65" t="str">
        <f t="shared" si="16"/>
        <v>Census Tract 6103 Johnson County</v>
      </c>
      <c r="G1079" s="60" t="s">
        <v>155</v>
      </c>
      <c r="H1079" s="60" t="s">
        <v>892</v>
      </c>
      <c r="I1079" s="65">
        <v>50350</v>
      </c>
      <c r="J1079" s="60">
        <v>1681</v>
      </c>
      <c r="K1079" s="60">
        <v>8633165.6328125</v>
      </c>
      <c r="L1079" s="60">
        <v>17880.532785733249</v>
      </c>
    </row>
    <row r="1080" spans="1:12">
      <c r="A1080" s="60">
        <v>44212</v>
      </c>
      <c r="B1080" s="60" t="s">
        <v>2347</v>
      </c>
      <c r="C1080" s="60">
        <v>4064734</v>
      </c>
      <c r="D1080" s="60">
        <v>0</v>
      </c>
      <c r="E1080" s="65" t="s">
        <v>896</v>
      </c>
      <c r="F1080" s="65" t="str">
        <f t="shared" si="16"/>
        <v>Census Tract 6104.01 Johnson County</v>
      </c>
      <c r="G1080" s="60" t="s">
        <v>155</v>
      </c>
      <c r="H1080" s="60" t="s">
        <v>892</v>
      </c>
      <c r="I1080" s="65">
        <v>61917</v>
      </c>
      <c r="J1080" s="60">
        <v>2205</v>
      </c>
      <c r="K1080" s="60">
        <v>6859855.88671875</v>
      </c>
      <c r="L1080" s="60">
        <v>10616.467218870914</v>
      </c>
    </row>
    <row r="1081" spans="1:12">
      <c r="A1081" s="60">
        <v>44213</v>
      </c>
      <c r="B1081" s="60" t="s">
        <v>2348</v>
      </c>
      <c r="C1081" s="60">
        <v>4300059</v>
      </c>
      <c r="D1081" s="60">
        <v>0</v>
      </c>
      <c r="E1081" s="65" t="s">
        <v>897</v>
      </c>
      <c r="F1081" s="65" t="str">
        <f t="shared" si="16"/>
        <v>Census Tract 6104.03 Johnson County</v>
      </c>
      <c r="G1081" s="60" t="s">
        <v>155</v>
      </c>
      <c r="H1081" s="60" t="s">
        <v>892</v>
      </c>
      <c r="I1081" s="65">
        <v>51591</v>
      </c>
      <c r="J1081" s="60">
        <v>2002</v>
      </c>
      <c r="K1081" s="60">
        <v>7250809.2578125</v>
      </c>
      <c r="L1081" s="60">
        <v>13420.457427218786</v>
      </c>
    </row>
    <row r="1082" spans="1:12">
      <c r="A1082" s="60">
        <v>44214</v>
      </c>
      <c r="B1082" s="60" t="s">
        <v>2349</v>
      </c>
      <c r="C1082" s="60">
        <v>3842500</v>
      </c>
      <c r="D1082" s="60">
        <v>1883</v>
      </c>
      <c r="E1082" s="65" t="s">
        <v>898</v>
      </c>
      <c r="F1082" s="65" t="str">
        <f t="shared" si="16"/>
        <v>Census Tract 6104.04 Johnson County</v>
      </c>
      <c r="G1082" s="60" t="s">
        <v>155</v>
      </c>
      <c r="H1082" s="60" t="s">
        <v>892</v>
      </c>
      <c r="I1082" s="65">
        <v>71791</v>
      </c>
      <c r="J1082" s="60">
        <v>1959</v>
      </c>
      <c r="K1082" s="60">
        <v>6484767.05859375</v>
      </c>
      <c r="L1082" s="60">
        <v>11377.016639882346</v>
      </c>
    </row>
    <row r="1083" spans="1:12">
      <c r="A1083" s="60">
        <v>44215</v>
      </c>
      <c r="B1083" s="60" t="s">
        <v>2350</v>
      </c>
      <c r="C1083" s="60">
        <v>12148650</v>
      </c>
      <c r="D1083" s="60">
        <v>0</v>
      </c>
      <c r="E1083" s="65" t="s">
        <v>899</v>
      </c>
      <c r="F1083" s="65" t="str">
        <f t="shared" si="16"/>
        <v>Census Tract 6105 Johnson County</v>
      </c>
      <c r="G1083" s="60" t="s">
        <v>155</v>
      </c>
      <c r="H1083" s="60" t="s">
        <v>892</v>
      </c>
      <c r="I1083" s="65">
        <v>65750</v>
      </c>
      <c r="J1083" s="60">
        <v>3307</v>
      </c>
      <c r="K1083" s="60">
        <v>20459738.8046875</v>
      </c>
      <c r="L1083" s="60">
        <v>18498.009900151836</v>
      </c>
    </row>
    <row r="1084" spans="1:12">
      <c r="A1084" s="60">
        <v>44216</v>
      </c>
      <c r="B1084" s="60" t="s">
        <v>2351</v>
      </c>
      <c r="C1084" s="60">
        <v>7050782</v>
      </c>
      <c r="D1084" s="60">
        <v>0</v>
      </c>
      <c r="E1084" s="65" t="s">
        <v>900</v>
      </c>
      <c r="F1084" s="65" t="str">
        <f t="shared" si="16"/>
        <v>Census Tract 6106.03 Johnson County</v>
      </c>
      <c r="G1084" s="60" t="s">
        <v>155</v>
      </c>
      <c r="H1084" s="60" t="s">
        <v>892</v>
      </c>
      <c r="I1084" s="65">
        <v>111453</v>
      </c>
      <c r="J1084" s="60">
        <v>2436</v>
      </c>
      <c r="K1084" s="60">
        <v>11897718.71484375</v>
      </c>
      <c r="L1084" s="60">
        <v>13988.889476259361</v>
      </c>
    </row>
    <row r="1085" spans="1:12">
      <c r="A1085" s="60">
        <v>44217</v>
      </c>
      <c r="B1085" s="60" t="s">
        <v>2352</v>
      </c>
      <c r="C1085" s="60">
        <v>27891737</v>
      </c>
      <c r="D1085" s="60">
        <v>788314</v>
      </c>
      <c r="E1085" s="65" t="s">
        <v>901</v>
      </c>
      <c r="F1085" s="65" t="str">
        <f t="shared" si="16"/>
        <v>Census Tract 6106.04 Johnson County</v>
      </c>
      <c r="G1085" s="60" t="s">
        <v>155</v>
      </c>
      <c r="H1085" s="60" t="s">
        <v>892</v>
      </c>
      <c r="I1085" s="65">
        <v>103646</v>
      </c>
      <c r="J1085" s="60">
        <v>3053</v>
      </c>
      <c r="K1085" s="60">
        <v>48379608.4296875</v>
      </c>
      <c r="L1085" s="60">
        <v>38757.988802921325</v>
      </c>
    </row>
    <row r="1086" spans="1:12">
      <c r="A1086" s="60">
        <v>44218</v>
      </c>
      <c r="B1086" s="60" t="s">
        <v>2353</v>
      </c>
      <c r="C1086" s="60">
        <v>5585172</v>
      </c>
      <c r="D1086" s="60">
        <v>0</v>
      </c>
      <c r="E1086" s="65" t="s">
        <v>902</v>
      </c>
      <c r="F1086" s="65" t="str">
        <f t="shared" si="16"/>
        <v>Census Tract 6106.05 Johnson County</v>
      </c>
      <c r="G1086" s="60" t="s">
        <v>155</v>
      </c>
      <c r="H1086" s="60" t="s">
        <v>892</v>
      </c>
      <c r="I1086" s="65">
        <v>70784</v>
      </c>
      <c r="J1086" s="60">
        <v>2044</v>
      </c>
      <c r="K1086" s="60">
        <v>9421489.05859375</v>
      </c>
      <c r="L1086" s="60">
        <v>14552.53102089359</v>
      </c>
    </row>
    <row r="1087" spans="1:12">
      <c r="A1087" s="60">
        <v>44219</v>
      </c>
      <c r="B1087" s="60" t="s">
        <v>2354</v>
      </c>
      <c r="C1087" s="60">
        <v>5559267</v>
      </c>
      <c r="D1087" s="60">
        <v>0</v>
      </c>
      <c r="E1087" s="65" t="s">
        <v>903</v>
      </c>
      <c r="F1087" s="65" t="str">
        <f t="shared" si="16"/>
        <v>Census Tract 6106.06 Johnson County</v>
      </c>
      <c r="G1087" s="60" t="s">
        <v>155</v>
      </c>
      <c r="H1087" s="60" t="s">
        <v>892</v>
      </c>
      <c r="I1087" s="65">
        <v>79841</v>
      </c>
      <c r="J1087" s="60">
        <v>2117</v>
      </c>
      <c r="K1087" s="60">
        <v>9383054.14453125</v>
      </c>
      <c r="L1087" s="60">
        <v>13832.706494261573</v>
      </c>
    </row>
    <row r="1088" spans="1:12">
      <c r="A1088" s="60">
        <v>44220</v>
      </c>
      <c r="B1088" s="60" t="s">
        <v>2355</v>
      </c>
      <c r="C1088" s="60">
        <v>25202949</v>
      </c>
      <c r="D1088" s="60">
        <v>26732</v>
      </c>
      <c r="E1088" s="65" t="s">
        <v>904</v>
      </c>
      <c r="F1088" s="65" t="str">
        <f t="shared" si="16"/>
        <v>Census Tract 6107.01 Johnson County</v>
      </c>
      <c r="G1088" s="60" t="s">
        <v>155</v>
      </c>
      <c r="H1088" s="60" t="s">
        <v>892</v>
      </c>
      <c r="I1088" s="65">
        <v>109387</v>
      </c>
      <c r="J1088" s="60">
        <v>4636</v>
      </c>
      <c r="K1088" s="60">
        <v>42524642.15625</v>
      </c>
      <c r="L1088" s="60">
        <v>32107.017661199527</v>
      </c>
    </row>
    <row r="1089" spans="1:12">
      <c r="A1089" s="60">
        <v>44221</v>
      </c>
      <c r="B1089" s="60" t="s">
        <v>2356</v>
      </c>
      <c r="C1089" s="60">
        <v>51214311</v>
      </c>
      <c r="D1089" s="60">
        <v>0</v>
      </c>
      <c r="E1089" s="65" t="s">
        <v>905</v>
      </c>
      <c r="F1089" s="65" t="str">
        <f t="shared" si="16"/>
        <v>Census Tract 6107.02 Johnson County</v>
      </c>
      <c r="G1089" s="60" t="s">
        <v>155</v>
      </c>
      <c r="H1089" s="60" t="s">
        <v>892</v>
      </c>
      <c r="I1089" s="65">
        <v>104167</v>
      </c>
      <c r="J1089" s="60">
        <v>2490</v>
      </c>
      <c r="K1089" s="60">
        <v>86231523.98828125</v>
      </c>
      <c r="L1089" s="60">
        <v>42454.024843337596</v>
      </c>
    </row>
    <row r="1090" spans="1:12">
      <c r="A1090" s="60">
        <v>44222</v>
      </c>
      <c r="B1090" s="60" t="s">
        <v>2357</v>
      </c>
      <c r="C1090" s="60">
        <v>139886953</v>
      </c>
      <c r="D1090" s="60">
        <v>80907</v>
      </c>
      <c r="E1090" s="65" t="s">
        <v>906</v>
      </c>
      <c r="F1090" s="65" t="str">
        <f t="shared" ref="F1090:F1153" si="17">E1090&amp;" "&amp;H1090</f>
        <v>Census Tract 6108.01 Johnson County</v>
      </c>
      <c r="G1090" s="60" t="s">
        <v>155</v>
      </c>
      <c r="H1090" s="60" t="s">
        <v>892</v>
      </c>
      <c r="I1090" s="65">
        <v>83184</v>
      </c>
      <c r="J1090" s="60">
        <v>2584</v>
      </c>
      <c r="K1090" s="60">
        <v>235182536.17578125</v>
      </c>
      <c r="L1090" s="60">
        <v>66944.469309493419</v>
      </c>
    </row>
    <row r="1091" spans="1:12">
      <c r="A1091" s="60">
        <v>44223</v>
      </c>
      <c r="B1091" s="60" t="s">
        <v>2358</v>
      </c>
      <c r="C1091" s="60">
        <v>36671418</v>
      </c>
      <c r="D1091" s="60">
        <v>0</v>
      </c>
      <c r="E1091" s="65" t="s">
        <v>907</v>
      </c>
      <c r="F1091" s="65" t="str">
        <f t="shared" si="17"/>
        <v>Census Tract 6108.02 Johnson County</v>
      </c>
      <c r="G1091" s="60" t="s">
        <v>155</v>
      </c>
      <c r="H1091" s="60" t="s">
        <v>892</v>
      </c>
      <c r="I1091" s="65">
        <v>62120</v>
      </c>
      <c r="J1091" s="60">
        <v>3072</v>
      </c>
      <c r="K1091" s="60">
        <v>61695500.9140625</v>
      </c>
      <c r="L1091" s="60">
        <v>39539.185389389982</v>
      </c>
    </row>
    <row r="1092" spans="1:12">
      <c r="A1092" s="60">
        <v>44224</v>
      </c>
      <c r="B1092" s="60" t="s">
        <v>2359</v>
      </c>
      <c r="C1092" s="60">
        <v>3927551</v>
      </c>
      <c r="D1092" s="60">
        <v>0</v>
      </c>
      <c r="E1092" s="65" t="s">
        <v>908</v>
      </c>
      <c r="F1092" s="65" t="str">
        <f t="shared" si="17"/>
        <v>Census Tract 6109 Johnson County</v>
      </c>
      <c r="G1092" s="60" t="s">
        <v>155</v>
      </c>
      <c r="H1092" s="60" t="s">
        <v>892</v>
      </c>
      <c r="I1092" s="65">
        <v>49340</v>
      </c>
      <c r="J1092" s="60">
        <v>1971</v>
      </c>
      <c r="K1092" s="60">
        <v>6602844.0859375</v>
      </c>
      <c r="L1092" s="60">
        <v>12452.856824201286</v>
      </c>
    </row>
    <row r="1093" spans="1:12">
      <c r="A1093" s="60">
        <v>44225</v>
      </c>
      <c r="B1093" s="60" t="s">
        <v>2360</v>
      </c>
      <c r="C1093" s="60">
        <v>4726028</v>
      </c>
      <c r="D1093" s="60">
        <v>0</v>
      </c>
      <c r="E1093" s="65" t="s">
        <v>909</v>
      </c>
      <c r="F1093" s="65" t="str">
        <f t="shared" si="17"/>
        <v>Census Tract 6110 Johnson County</v>
      </c>
      <c r="G1093" s="60" t="s">
        <v>155</v>
      </c>
      <c r="H1093" s="60" t="s">
        <v>892</v>
      </c>
      <c r="I1093" s="65">
        <v>46053</v>
      </c>
      <c r="J1093" s="60">
        <v>1384</v>
      </c>
      <c r="K1093" s="60">
        <v>7942271.87109375</v>
      </c>
      <c r="L1093" s="60">
        <v>14489.93721071345</v>
      </c>
    </row>
    <row r="1094" spans="1:12">
      <c r="A1094" s="60">
        <v>44226</v>
      </c>
      <c r="B1094" s="60" t="s">
        <v>2361</v>
      </c>
      <c r="C1094" s="60">
        <v>12869959</v>
      </c>
      <c r="D1094" s="60">
        <v>0</v>
      </c>
      <c r="E1094" s="65" t="s">
        <v>910</v>
      </c>
      <c r="F1094" s="65" t="str">
        <f t="shared" si="17"/>
        <v>Census Tract 6111 Johnson County</v>
      </c>
      <c r="G1094" s="60" t="s">
        <v>155</v>
      </c>
      <c r="H1094" s="60" t="s">
        <v>892</v>
      </c>
      <c r="I1094" s="65">
        <v>75625</v>
      </c>
      <c r="J1094" s="60">
        <v>1293</v>
      </c>
      <c r="K1094" s="60">
        <v>21628497.375</v>
      </c>
      <c r="L1094" s="60">
        <v>22710.329605934519</v>
      </c>
    </row>
    <row r="1095" spans="1:12">
      <c r="A1095" s="60">
        <v>73038</v>
      </c>
      <c r="B1095" s="60" t="s">
        <v>2362</v>
      </c>
      <c r="C1095" s="60">
        <v>137296031</v>
      </c>
      <c r="D1095" s="60">
        <v>455903</v>
      </c>
      <c r="E1095" s="65" t="s">
        <v>911</v>
      </c>
      <c r="F1095" s="65" t="str">
        <f t="shared" si="17"/>
        <v>Census Tract 6112 Johnson County</v>
      </c>
      <c r="G1095" s="60" t="s">
        <v>155</v>
      </c>
      <c r="H1095" s="60" t="s">
        <v>892</v>
      </c>
      <c r="I1095" s="65">
        <v>80526</v>
      </c>
      <c r="J1095" s="60">
        <v>1652</v>
      </c>
      <c r="K1095" s="60">
        <v>231303820.0390625</v>
      </c>
      <c r="L1095" s="60">
        <v>88990.66333114692</v>
      </c>
    </row>
    <row r="1096" spans="1:12">
      <c r="A1096" s="60">
        <v>39041</v>
      </c>
      <c r="B1096" s="60" t="s">
        <v>2363</v>
      </c>
      <c r="C1096" s="60">
        <v>3309596</v>
      </c>
      <c r="D1096" s="60">
        <v>0</v>
      </c>
      <c r="E1096" s="65" t="s">
        <v>912</v>
      </c>
      <c r="F1096" s="65" t="str">
        <f t="shared" si="17"/>
        <v>Census Tract 6113 Johnson County</v>
      </c>
      <c r="G1096" s="60" t="s">
        <v>155</v>
      </c>
      <c r="H1096" s="60" t="s">
        <v>892</v>
      </c>
      <c r="I1096" s="65">
        <v>44141</v>
      </c>
      <c r="J1096" s="60">
        <v>1481</v>
      </c>
      <c r="K1096" s="60">
        <v>5542571.75390625</v>
      </c>
      <c r="L1096" s="60">
        <v>11365.35729040713</v>
      </c>
    </row>
    <row r="1097" spans="1:12">
      <c r="A1097" s="60">
        <v>73039</v>
      </c>
      <c r="B1097" s="60" t="s">
        <v>2364</v>
      </c>
      <c r="C1097" s="60">
        <v>188331389</v>
      </c>
      <c r="D1097" s="60">
        <v>2051456</v>
      </c>
      <c r="E1097" s="65" t="s">
        <v>913</v>
      </c>
      <c r="F1097" s="65" t="str">
        <f t="shared" si="17"/>
        <v>Census Tract 6114 Johnson County</v>
      </c>
      <c r="G1097" s="60" t="s">
        <v>155</v>
      </c>
      <c r="H1097" s="60" t="s">
        <v>892</v>
      </c>
      <c r="I1097" s="65">
        <v>77106</v>
      </c>
      <c r="J1097" s="60">
        <v>2915</v>
      </c>
      <c r="K1097" s="60">
        <v>319145727.390625</v>
      </c>
      <c r="L1097" s="60">
        <v>75646.173928653167</v>
      </c>
    </row>
    <row r="1098" spans="1:12">
      <c r="A1098" s="60">
        <v>44026</v>
      </c>
      <c r="B1098" s="60" t="s">
        <v>2365</v>
      </c>
      <c r="C1098" s="60">
        <v>1197827</v>
      </c>
      <c r="D1098" s="60">
        <v>37666</v>
      </c>
      <c r="E1098" s="65" t="s">
        <v>914</v>
      </c>
      <c r="F1098" s="65" t="str">
        <f t="shared" si="17"/>
        <v>Census Tract 7 Delaware County</v>
      </c>
      <c r="G1098" s="60" t="s">
        <v>155</v>
      </c>
      <c r="H1098" s="60" t="s">
        <v>164</v>
      </c>
      <c r="I1098" s="65">
        <v>20325</v>
      </c>
      <c r="J1098" s="60">
        <v>1527</v>
      </c>
      <c r="K1098" s="60">
        <v>2119974.83203125</v>
      </c>
      <c r="L1098" s="60">
        <v>6420.1029881007917</v>
      </c>
    </row>
    <row r="1099" spans="1:12">
      <c r="A1099" s="60">
        <v>57444</v>
      </c>
      <c r="B1099" s="60" t="s">
        <v>2366</v>
      </c>
      <c r="C1099" s="60">
        <v>65298141</v>
      </c>
      <c r="D1099" s="60">
        <v>1971309</v>
      </c>
      <c r="E1099" s="65" t="s">
        <v>914</v>
      </c>
      <c r="F1099" s="65" t="str">
        <f t="shared" si="17"/>
        <v>Census Tract 7 Elkhart County</v>
      </c>
      <c r="G1099" s="60" t="s">
        <v>155</v>
      </c>
      <c r="H1099" s="60" t="s">
        <v>157</v>
      </c>
      <c r="I1099" s="65">
        <v>65845</v>
      </c>
      <c r="J1099" s="60">
        <v>2619</v>
      </c>
      <c r="K1099" s="60">
        <v>117947147.78515625</v>
      </c>
      <c r="L1099" s="60">
        <v>90979.058056375201</v>
      </c>
    </row>
    <row r="1100" spans="1:12">
      <c r="A1100" s="60">
        <v>44075</v>
      </c>
      <c r="B1100" s="60" t="s">
        <v>2367</v>
      </c>
      <c r="C1100" s="60">
        <v>8177266</v>
      </c>
      <c r="D1100" s="60">
        <v>0</v>
      </c>
      <c r="E1100" s="65" t="s">
        <v>914</v>
      </c>
      <c r="F1100" s="65" t="str">
        <f t="shared" si="17"/>
        <v>Census Tract 7 Grant County</v>
      </c>
      <c r="G1100" s="60" t="s">
        <v>155</v>
      </c>
      <c r="H1100" s="60" t="s">
        <v>158</v>
      </c>
      <c r="I1100" s="65">
        <v>28685</v>
      </c>
      <c r="J1100" s="60">
        <v>1515</v>
      </c>
      <c r="K1100" s="60">
        <v>14177845.7265625</v>
      </c>
      <c r="L1100" s="60">
        <v>17001.607326912217</v>
      </c>
    </row>
    <row r="1101" spans="1:12">
      <c r="A1101" s="60">
        <v>44174</v>
      </c>
      <c r="B1101" s="60" t="s">
        <v>2368</v>
      </c>
      <c r="C1101" s="60">
        <v>5656898</v>
      </c>
      <c r="D1101" s="60">
        <v>0</v>
      </c>
      <c r="E1101" s="65" t="s">
        <v>914</v>
      </c>
      <c r="F1101" s="65" t="str">
        <f t="shared" si="17"/>
        <v>Census Tract 7 Howard County</v>
      </c>
      <c r="G1101" s="60" t="s">
        <v>155</v>
      </c>
      <c r="H1101" s="60" t="s">
        <v>165</v>
      </c>
      <c r="I1101" s="65">
        <v>49705</v>
      </c>
      <c r="J1101" s="60">
        <v>2449</v>
      </c>
      <c r="K1101" s="60">
        <v>9788683.15625</v>
      </c>
      <c r="L1101" s="60">
        <v>14833.638009367671</v>
      </c>
    </row>
    <row r="1102" spans="1:12">
      <c r="A1102" s="60">
        <v>39076</v>
      </c>
      <c r="B1102" s="60" t="s">
        <v>2369</v>
      </c>
      <c r="C1102" s="60">
        <v>49795644</v>
      </c>
      <c r="D1102" s="60">
        <v>134961</v>
      </c>
      <c r="E1102" s="65" t="s">
        <v>914</v>
      </c>
      <c r="F1102" s="65" t="str">
        <f t="shared" si="17"/>
        <v>Census Tract 7 Monroe County</v>
      </c>
      <c r="G1102" s="60" t="s">
        <v>155</v>
      </c>
      <c r="H1102" s="60" t="s">
        <v>159</v>
      </c>
      <c r="I1102" s="65">
        <v>68375</v>
      </c>
      <c r="J1102" s="60">
        <v>1251</v>
      </c>
      <c r="K1102" s="60">
        <v>83325334.79296875</v>
      </c>
      <c r="L1102" s="60">
        <v>64088.751784488202</v>
      </c>
    </row>
    <row r="1103" spans="1:12">
      <c r="A1103" s="60">
        <v>57705</v>
      </c>
      <c r="B1103" s="60" t="s">
        <v>2370</v>
      </c>
      <c r="C1103" s="60">
        <v>962242</v>
      </c>
      <c r="D1103" s="60">
        <v>77090</v>
      </c>
      <c r="E1103" s="65" t="s">
        <v>914</v>
      </c>
      <c r="F1103" s="65" t="str">
        <f t="shared" si="17"/>
        <v>Census Tract 7 St. Joseph County</v>
      </c>
      <c r="G1103" s="60" t="s">
        <v>155</v>
      </c>
      <c r="H1103" s="60" t="s">
        <v>160</v>
      </c>
      <c r="I1103" s="65">
        <v>54615</v>
      </c>
      <c r="J1103" s="60">
        <v>674</v>
      </c>
      <c r="K1103" s="60">
        <v>1711330.6875</v>
      </c>
      <c r="L1103" s="60">
        <v>7897.1235860840516</v>
      </c>
    </row>
    <row r="1104" spans="1:12">
      <c r="A1104" s="60">
        <v>44558</v>
      </c>
      <c r="B1104" s="60" t="s">
        <v>2371</v>
      </c>
      <c r="C1104" s="60">
        <v>1913191</v>
      </c>
      <c r="D1104" s="60">
        <v>0</v>
      </c>
      <c r="E1104" s="65" t="s">
        <v>914</v>
      </c>
      <c r="F1104" s="65" t="str">
        <f t="shared" si="17"/>
        <v>Census Tract 7 Tippecanoe County</v>
      </c>
      <c r="G1104" s="60" t="s">
        <v>155</v>
      </c>
      <c r="H1104" s="60" t="s">
        <v>161</v>
      </c>
      <c r="I1104" s="65">
        <v>37137</v>
      </c>
      <c r="J1104" s="60">
        <v>1581</v>
      </c>
      <c r="K1104" s="60">
        <v>3304510.79296875</v>
      </c>
      <c r="L1104" s="60">
        <v>8598.3972104581444</v>
      </c>
    </row>
    <row r="1105" spans="1:12">
      <c r="A1105" s="60">
        <v>44606</v>
      </c>
      <c r="B1105" s="60" t="s">
        <v>2372</v>
      </c>
      <c r="C1105" s="60">
        <v>1652421</v>
      </c>
      <c r="D1105" s="60">
        <v>0</v>
      </c>
      <c r="E1105" s="65" t="s">
        <v>914</v>
      </c>
      <c r="F1105" s="65" t="str">
        <f t="shared" si="17"/>
        <v>Census Tract 7 Vigo County</v>
      </c>
      <c r="G1105" s="60" t="s">
        <v>155</v>
      </c>
      <c r="H1105" s="60" t="s">
        <v>167</v>
      </c>
      <c r="I1105" s="65">
        <v>32653</v>
      </c>
      <c r="J1105" s="60">
        <v>768</v>
      </c>
      <c r="K1105" s="60">
        <v>2775507.08984375</v>
      </c>
      <c r="L1105" s="60">
        <v>6690.624221265175</v>
      </c>
    </row>
    <row r="1106" spans="1:12">
      <c r="A1106" s="60">
        <v>44640</v>
      </c>
      <c r="B1106" s="60" t="s">
        <v>2373</v>
      </c>
      <c r="C1106" s="60">
        <v>14714667</v>
      </c>
      <c r="D1106" s="60">
        <v>26770</v>
      </c>
      <c r="E1106" s="65" t="s">
        <v>914</v>
      </c>
      <c r="F1106" s="65" t="str">
        <f t="shared" si="17"/>
        <v>Census Tract 7 Wayne County</v>
      </c>
      <c r="G1106" s="60" t="s">
        <v>155</v>
      </c>
      <c r="H1106" s="60" t="s">
        <v>168</v>
      </c>
      <c r="I1106" s="65">
        <v>51334</v>
      </c>
      <c r="J1106" s="60">
        <v>2745</v>
      </c>
      <c r="K1106" s="60">
        <v>25013794.67578125</v>
      </c>
      <c r="L1106" s="60">
        <v>24859.168710987258</v>
      </c>
    </row>
    <row r="1107" spans="1:12">
      <c r="A1107" s="60">
        <v>43916</v>
      </c>
      <c r="B1107" s="60" t="s">
        <v>2374</v>
      </c>
      <c r="C1107" s="60">
        <v>1497460</v>
      </c>
      <c r="D1107" s="60">
        <v>0</v>
      </c>
      <c r="E1107" s="65" t="s">
        <v>915</v>
      </c>
      <c r="F1107" s="65" t="str">
        <f t="shared" si="17"/>
        <v>Census Tract 7.01 Allen County</v>
      </c>
      <c r="G1107" s="60" t="s">
        <v>155</v>
      </c>
      <c r="H1107" s="60" t="s">
        <v>156</v>
      </c>
      <c r="I1107" s="65">
        <v>43581</v>
      </c>
      <c r="J1107" s="60">
        <v>1316</v>
      </c>
      <c r="K1107" s="60">
        <v>2639083.69140625</v>
      </c>
      <c r="L1107" s="60">
        <v>7775.7861501189336</v>
      </c>
    </row>
    <row r="1108" spans="1:12">
      <c r="A1108" s="60">
        <v>43917</v>
      </c>
      <c r="B1108" s="60" t="s">
        <v>2375</v>
      </c>
      <c r="C1108" s="60">
        <v>3806978</v>
      </c>
      <c r="D1108" s="60">
        <v>61597</v>
      </c>
      <c r="E1108" s="65" t="s">
        <v>916</v>
      </c>
      <c r="F1108" s="65" t="str">
        <f t="shared" si="17"/>
        <v>Census Tract 7.04 Allen County</v>
      </c>
      <c r="G1108" s="60" t="s">
        <v>155</v>
      </c>
      <c r="H1108" s="60" t="s">
        <v>156</v>
      </c>
      <c r="I1108" s="65">
        <v>38689</v>
      </c>
      <c r="J1108" s="60">
        <v>1204</v>
      </c>
      <c r="K1108" s="60">
        <v>6821005.4453125</v>
      </c>
      <c r="L1108" s="60">
        <v>11666.752732398958</v>
      </c>
    </row>
    <row r="1109" spans="1:12">
      <c r="A1109" s="60">
        <v>38976</v>
      </c>
      <c r="B1109" s="60" t="s">
        <v>2376</v>
      </c>
      <c r="C1109" s="60">
        <v>1612526</v>
      </c>
      <c r="D1109" s="60">
        <v>106187</v>
      </c>
      <c r="E1109" s="65" t="s">
        <v>917</v>
      </c>
      <c r="F1109" s="65" t="str">
        <f t="shared" si="17"/>
        <v>Census Tract 702 Floyd County</v>
      </c>
      <c r="G1109" s="60" t="s">
        <v>155</v>
      </c>
      <c r="H1109" s="60" t="s">
        <v>918</v>
      </c>
      <c r="I1109" s="65">
        <v>43963</v>
      </c>
      <c r="J1109" s="60">
        <v>682</v>
      </c>
      <c r="K1109" s="60">
        <v>2766846.98828125</v>
      </c>
      <c r="L1109" s="60">
        <v>8026.0459706748061</v>
      </c>
    </row>
    <row r="1110" spans="1:12">
      <c r="A1110" s="60">
        <v>38977</v>
      </c>
      <c r="B1110" s="60" t="s">
        <v>2377</v>
      </c>
      <c r="C1110" s="60">
        <v>3242361</v>
      </c>
      <c r="D1110" s="60">
        <v>73376</v>
      </c>
      <c r="E1110" s="65" t="s">
        <v>919</v>
      </c>
      <c r="F1110" s="65" t="str">
        <f t="shared" si="17"/>
        <v>Census Tract 703.01 Floyd County</v>
      </c>
      <c r="G1110" s="60" t="s">
        <v>155</v>
      </c>
      <c r="H1110" s="60" t="s">
        <v>918</v>
      </c>
      <c r="I1110" s="65">
        <v>60337</v>
      </c>
      <c r="J1110" s="60">
        <v>1274</v>
      </c>
      <c r="K1110" s="60">
        <v>5276326.28515625</v>
      </c>
      <c r="L1110" s="60">
        <v>14550.266503578079</v>
      </c>
    </row>
    <row r="1111" spans="1:12">
      <c r="A1111" s="60">
        <v>38978</v>
      </c>
      <c r="B1111" s="60" t="s">
        <v>2378</v>
      </c>
      <c r="C1111" s="60">
        <v>1600060</v>
      </c>
      <c r="D1111" s="60">
        <v>0</v>
      </c>
      <c r="E1111" s="65" t="s">
        <v>920</v>
      </c>
      <c r="F1111" s="65" t="str">
        <f t="shared" si="17"/>
        <v>Census Tract 703.02 Floyd County</v>
      </c>
      <c r="G1111" s="60" t="s">
        <v>155</v>
      </c>
      <c r="H1111" s="60" t="s">
        <v>918</v>
      </c>
      <c r="I1111" s="65">
        <v>51136</v>
      </c>
      <c r="J1111" s="60">
        <v>1592</v>
      </c>
      <c r="K1111" s="60">
        <v>2602235.3046875</v>
      </c>
      <c r="L1111" s="60">
        <v>7916.8304914570444</v>
      </c>
    </row>
    <row r="1112" spans="1:12">
      <c r="A1112" s="60">
        <v>38979</v>
      </c>
      <c r="B1112" s="60" t="s">
        <v>2379</v>
      </c>
      <c r="C1112" s="60">
        <v>1504480</v>
      </c>
      <c r="D1112" s="60">
        <v>0</v>
      </c>
      <c r="E1112" s="65" t="s">
        <v>921</v>
      </c>
      <c r="F1112" s="65" t="str">
        <f t="shared" si="17"/>
        <v>Census Tract 704 Floyd County</v>
      </c>
      <c r="G1112" s="60" t="s">
        <v>155</v>
      </c>
      <c r="H1112" s="60" t="s">
        <v>918</v>
      </c>
      <c r="I1112" s="65">
        <v>34773</v>
      </c>
      <c r="J1112" s="60">
        <v>1126</v>
      </c>
      <c r="K1112" s="60">
        <v>2445938.83984375</v>
      </c>
      <c r="L1112" s="60">
        <v>8530.7875738197909</v>
      </c>
    </row>
    <row r="1113" spans="1:12">
      <c r="A1113" s="60">
        <v>38980</v>
      </c>
      <c r="B1113" s="60" t="s">
        <v>2380</v>
      </c>
      <c r="C1113" s="60">
        <v>3003299</v>
      </c>
      <c r="D1113" s="60">
        <v>9015</v>
      </c>
      <c r="E1113" s="65" t="s">
        <v>922</v>
      </c>
      <c r="F1113" s="65" t="str">
        <f t="shared" si="17"/>
        <v>Census Tract 705 Floyd County</v>
      </c>
      <c r="G1113" s="60" t="s">
        <v>155</v>
      </c>
      <c r="H1113" s="60" t="s">
        <v>918</v>
      </c>
      <c r="I1113" s="65">
        <v>34745</v>
      </c>
      <c r="J1113" s="60">
        <v>989</v>
      </c>
      <c r="K1113" s="60">
        <v>4897297.4921875</v>
      </c>
      <c r="L1113" s="60">
        <v>16104.942170851773</v>
      </c>
    </row>
    <row r="1114" spans="1:12">
      <c r="A1114" s="60">
        <v>38981</v>
      </c>
      <c r="B1114" s="60" t="s">
        <v>2381</v>
      </c>
      <c r="C1114" s="60">
        <v>10412469</v>
      </c>
      <c r="D1114" s="60">
        <v>49379</v>
      </c>
      <c r="E1114" s="65" t="s">
        <v>923</v>
      </c>
      <c r="F1114" s="65" t="str">
        <f t="shared" si="17"/>
        <v>Census Tract 706 Floyd County</v>
      </c>
      <c r="G1114" s="60" t="s">
        <v>155</v>
      </c>
      <c r="H1114" s="60" t="s">
        <v>918</v>
      </c>
      <c r="I1114" s="65">
        <v>76016</v>
      </c>
      <c r="J1114" s="60">
        <v>941</v>
      </c>
      <c r="K1114" s="60">
        <v>17005736.51171875</v>
      </c>
      <c r="L1114" s="60">
        <v>17789.147065321769</v>
      </c>
    </row>
    <row r="1115" spans="1:12">
      <c r="A1115" s="60">
        <v>38982</v>
      </c>
      <c r="B1115" s="60" t="s">
        <v>2382</v>
      </c>
      <c r="C1115" s="60">
        <v>1832406</v>
      </c>
      <c r="D1115" s="60">
        <v>0</v>
      </c>
      <c r="E1115" s="65" t="s">
        <v>924</v>
      </c>
      <c r="F1115" s="65" t="str">
        <f t="shared" si="17"/>
        <v>Census Tract 707 Floyd County</v>
      </c>
      <c r="G1115" s="60" t="s">
        <v>155</v>
      </c>
      <c r="H1115" s="60" t="s">
        <v>918</v>
      </c>
      <c r="I1115" s="65">
        <v>47236</v>
      </c>
      <c r="J1115" s="60">
        <v>957</v>
      </c>
      <c r="K1115" s="60">
        <v>2979644.58203125</v>
      </c>
      <c r="L1115" s="60">
        <v>7658.7022288482376</v>
      </c>
    </row>
    <row r="1116" spans="1:12">
      <c r="A1116" s="60">
        <v>38983</v>
      </c>
      <c r="B1116" s="60" t="s">
        <v>2383</v>
      </c>
      <c r="C1116" s="60">
        <v>5761045</v>
      </c>
      <c r="D1116" s="60">
        <v>23070</v>
      </c>
      <c r="E1116" s="65" t="s">
        <v>925</v>
      </c>
      <c r="F1116" s="65" t="str">
        <f t="shared" si="17"/>
        <v>Census Tract 708.01 Floyd County</v>
      </c>
      <c r="G1116" s="60" t="s">
        <v>155</v>
      </c>
      <c r="H1116" s="60" t="s">
        <v>918</v>
      </c>
      <c r="I1116" s="65">
        <v>21667</v>
      </c>
      <c r="J1116" s="60">
        <v>1334</v>
      </c>
      <c r="K1116" s="60">
        <v>9408069.78125</v>
      </c>
      <c r="L1116" s="60">
        <v>19633.075068613362</v>
      </c>
    </row>
    <row r="1117" spans="1:12">
      <c r="A1117" s="60">
        <v>38984</v>
      </c>
      <c r="B1117" s="60" t="s">
        <v>2384</v>
      </c>
      <c r="C1117" s="60">
        <v>4138280</v>
      </c>
      <c r="D1117" s="60">
        <v>58420</v>
      </c>
      <c r="E1117" s="65" t="s">
        <v>926</v>
      </c>
      <c r="F1117" s="65" t="str">
        <f t="shared" si="17"/>
        <v>Census Tract 708.02 Floyd County</v>
      </c>
      <c r="G1117" s="60" t="s">
        <v>155</v>
      </c>
      <c r="H1117" s="60" t="s">
        <v>918</v>
      </c>
      <c r="I1117" s="65">
        <v>52482</v>
      </c>
      <c r="J1117" s="60">
        <v>1729</v>
      </c>
      <c r="K1117" s="60">
        <v>6828586.90625</v>
      </c>
      <c r="L1117" s="60">
        <v>12270.702741331948</v>
      </c>
    </row>
    <row r="1118" spans="1:12">
      <c r="A1118" s="60">
        <v>38985</v>
      </c>
      <c r="B1118" s="60" t="s">
        <v>2385</v>
      </c>
      <c r="C1118" s="60">
        <v>4437789</v>
      </c>
      <c r="D1118" s="60">
        <v>1125</v>
      </c>
      <c r="E1118" s="65" t="s">
        <v>927</v>
      </c>
      <c r="F1118" s="65" t="str">
        <f t="shared" si="17"/>
        <v>Census Tract 709.01 Floyd County</v>
      </c>
      <c r="G1118" s="60" t="s">
        <v>155</v>
      </c>
      <c r="H1118" s="60" t="s">
        <v>918</v>
      </c>
      <c r="I1118" s="65">
        <v>60906</v>
      </c>
      <c r="J1118" s="60">
        <v>2262</v>
      </c>
      <c r="K1118" s="60">
        <v>7224402.09765625</v>
      </c>
      <c r="L1118" s="60">
        <v>11704.683308838268</v>
      </c>
    </row>
    <row r="1119" spans="1:12">
      <c r="A1119" s="60">
        <v>38986</v>
      </c>
      <c r="B1119" s="60" t="s">
        <v>2386</v>
      </c>
      <c r="C1119" s="60">
        <v>1303651</v>
      </c>
      <c r="D1119" s="60">
        <v>1215</v>
      </c>
      <c r="E1119" s="65" t="s">
        <v>928</v>
      </c>
      <c r="F1119" s="65" t="str">
        <f t="shared" si="17"/>
        <v>Census Tract 709.02 Floyd County</v>
      </c>
      <c r="G1119" s="60" t="s">
        <v>155</v>
      </c>
      <c r="H1119" s="60" t="s">
        <v>918</v>
      </c>
      <c r="I1119" s="65">
        <v>33235</v>
      </c>
      <c r="J1119" s="60">
        <v>646</v>
      </c>
      <c r="K1119" s="60">
        <v>2122730.1875</v>
      </c>
      <c r="L1119" s="60">
        <v>7487.6957619236791</v>
      </c>
    </row>
    <row r="1120" spans="1:12">
      <c r="A1120" s="60">
        <v>38987</v>
      </c>
      <c r="B1120" s="60" t="s">
        <v>2387</v>
      </c>
      <c r="C1120" s="60">
        <v>63198380</v>
      </c>
      <c r="D1120" s="60">
        <v>442416</v>
      </c>
      <c r="E1120" s="65" t="s">
        <v>929</v>
      </c>
      <c r="F1120" s="65" t="str">
        <f t="shared" si="17"/>
        <v>Census Tract 710.03 Floyd County</v>
      </c>
      <c r="G1120" s="60" t="s">
        <v>155</v>
      </c>
      <c r="H1120" s="60" t="s">
        <v>918</v>
      </c>
      <c r="I1120" s="65">
        <v>99438</v>
      </c>
      <c r="J1120" s="60">
        <v>2519</v>
      </c>
      <c r="K1120" s="60">
        <v>103692235.859375</v>
      </c>
      <c r="L1120" s="60">
        <v>42240.949895179052</v>
      </c>
    </row>
    <row r="1121" spans="1:12">
      <c r="A1121" s="60">
        <v>38988</v>
      </c>
      <c r="B1121" s="60" t="s">
        <v>2388</v>
      </c>
      <c r="C1121" s="60">
        <v>61887619</v>
      </c>
      <c r="D1121" s="60">
        <v>179774</v>
      </c>
      <c r="E1121" s="65" t="s">
        <v>930</v>
      </c>
      <c r="F1121" s="65" t="str">
        <f t="shared" si="17"/>
        <v>Census Tract 710.04 Floyd County</v>
      </c>
      <c r="G1121" s="60" t="s">
        <v>155</v>
      </c>
      <c r="H1121" s="60" t="s">
        <v>918</v>
      </c>
      <c r="I1121" s="65">
        <v>81190</v>
      </c>
      <c r="J1121" s="60">
        <v>1559</v>
      </c>
      <c r="K1121" s="60">
        <v>101165244.29296875</v>
      </c>
      <c r="L1121" s="60">
        <v>47679.956947886843</v>
      </c>
    </row>
    <row r="1122" spans="1:12">
      <c r="A1122" s="60">
        <v>38989</v>
      </c>
      <c r="B1122" s="60" t="s">
        <v>2389</v>
      </c>
      <c r="C1122" s="60">
        <v>10831006</v>
      </c>
      <c r="D1122" s="60">
        <v>137674</v>
      </c>
      <c r="E1122" s="65" t="s">
        <v>931</v>
      </c>
      <c r="F1122" s="65" t="str">
        <f t="shared" si="17"/>
        <v>Census Tract 710.05 Floyd County</v>
      </c>
      <c r="G1122" s="60" t="s">
        <v>155</v>
      </c>
      <c r="H1122" s="60" t="s">
        <v>918</v>
      </c>
      <c r="I1122" s="65">
        <v>108750</v>
      </c>
      <c r="J1122" s="60">
        <v>1848</v>
      </c>
      <c r="K1122" s="60">
        <v>17718355.6015625</v>
      </c>
      <c r="L1122" s="60">
        <v>24669.903052853046</v>
      </c>
    </row>
    <row r="1123" spans="1:12">
      <c r="A1123" s="60">
        <v>38990</v>
      </c>
      <c r="B1123" s="60" t="s">
        <v>2390</v>
      </c>
      <c r="C1123" s="60">
        <v>3561748</v>
      </c>
      <c r="D1123" s="60">
        <v>8462</v>
      </c>
      <c r="E1123" s="65" t="s">
        <v>932</v>
      </c>
      <c r="F1123" s="65" t="str">
        <f t="shared" si="17"/>
        <v>Census Tract 710.06 Floyd County</v>
      </c>
      <c r="G1123" s="60" t="s">
        <v>155</v>
      </c>
      <c r="H1123" s="60" t="s">
        <v>918</v>
      </c>
      <c r="I1123" s="65">
        <v>64054</v>
      </c>
      <c r="J1123" s="60">
        <v>1770</v>
      </c>
      <c r="K1123" s="60">
        <v>5814084.78515625</v>
      </c>
      <c r="L1123" s="60">
        <v>11943.089604735107</v>
      </c>
    </row>
    <row r="1124" spans="1:12">
      <c r="A1124" s="60">
        <v>38991</v>
      </c>
      <c r="B1124" s="60" t="s">
        <v>2391</v>
      </c>
      <c r="C1124" s="60">
        <v>18540438</v>
      </c>
      <c r="D1124" s="60">
        <v>143062</v>
      </c>
      <c r="E1124" s="65" t="s">
        <v>933</v>
      </c>
      <c r="F1124" s="65" t="str">
        <f t="shared" si="17"/>
        <v>Census Tract 710.07 Floyd County</v>
      </c>
      <c r="G1124" s="60" t="s">
        <v>155</v>
      </c>
      <c r="H1124" s="60" t="s">
        <v>918</v>
      </c>
      <c r="I1124" s="65">
        <v>68931</v>
      </c>
      <c r="J1124" s="60">
        <v>1945</v>
      </c>
      <c r="K1124" s="60">
        <v>30434577.859375</v>
      </c>
      <c r="L1124" s="60">
        <v>38435.42268781022</v>
      </c>
    </row>
    <row r="1125" spans="1:12">
      <c r="A1125" s="60">
        <v>44545</v>
      </c>
      <c r="B1125" s="60" t="s">
        <v>2392</v>
      </c>
      <c r="C1125" s="60">
        <v>142737667</v>
      </c>
      <c r="D1125" s="60">
        <v>334693</v>
      </c>
      <c r="E1125" s="65" t="s">
        <v>934</v>
      </c>
      <c r="F1125" s="65" t="str">
        <f t="shared" si="17"/>
        <v>Census Tract 7101 Shelby County</v>
      </c>
      <c r="G1125" s="60" t="s">
        <v>155</v>
      </c>
      <c r="H1125" s="60" t="s">
        <v>935</v>
      </c>
      <c r="I1125" s="65">
        <v>65906</v>
      </c>
      <c r="J1125" s="60">
        <v>1592</v>
      </c>
      <c r="K1125" s="60">
        <v>241726261.34375</v>
      </c>
      <c r="L1125" s="60">
        <v>67001.718780839117</v>
      </c>
    </row>
    <row r="1126" spans="1:12">
      <c r="A1126" s="60">
        <v>44546</v>
      </c>
      <c r="B1126" s="60" t="s">
        <v>2393</v>
      </c>
      <c r="C1126" s="60">
        <v>156545539</v>
      </c>
      <c r="D1126" s="60">
        <v>696600</v>
      </c>
      <c r="E1126" s="65" t="s">
        <v>936</v>
      </c>
      <c r="F1126" s="65" t="str">
        <f t="shared" si="17"/>
        <v>Census Tract 7102 Shelby County</v>
      </c>
      <c r="G1126" s="60" t="s">
        <v>155</v>
      </c>
      <c r="H1126" s="60" t="s">
        <v>935</v>
      </c>
      <c r="I1126" s="65">
        <v>73705</v>
      </c>
      <c r="J1126" s="60">
        <v>2092</v>
      </c>
      <c r="K1126" s="60">
        <v>265340527.3828125</v>
      </c>
      <c r="L1126" s="60">
        <v>75693.924359865719</v>
      </c>
    </row>
    <row r="1127" spans="1:12">
      <c r="A1127" s="60">
        <v>44547</v>
      </c>
      <c r="B1127" s="60" t="s">
        <v>2394</v>
      </c>
      <c r="C1127" s="60">
        <v>191084001</v>
      </c>
      <c r="D1127" s="60">
        <v>787703</v>
      </c>
      <c r="E1127" s="65" t="s">
        <v>937</v>
      </c>
      <c r="F1127" s="65" t="str">
        <f t="shared" si="17"/>
        <v>Census Tract 7103 Shelby County</v>
      </c>
      <c r="G1127" s="60" t="s">
        <v>155</v>
      </c>
      <c r="H1127" s="60" t="s">
        <v>935</v>
      </c>
      <c r="I1127" s="65">
        <v>70000</v>
      </c>
      <c r="J1127" s="60">
        <v>2024</v>
      </c>
      <c r="K1127" s="60">
        <v>323421666.10546875</v>
      </c>
      <c r="L1127" s="60">
        <v>92289.216358743099</v>
      </c>
    </row>
    <row r="1128" spans="1:12">
      <c r="A1128" s="60">
        <v>44548</v>
      </c>
      <c r="B1128" s="60" t="s">
        <v>2395</v>
      </c>
      <c r="C1128" s="60">
        <v>47719766</v>
      </c>
      <c r="D1128" s="60">
        <v>494195</v>
      </c>
      <c r="E1128" s="65" t="s">
        <v>938</v>
      </c>
      <c r="F1128" s="65" t="str">
        <f t="shared" si="17"/>
        <v>Census Tract 7104 Shelby County</v>
      </c>
      <c r="G1128" s="60" t="s">
        <v>155</v>
      </c>
      <c r="H1128" s="60" t="s">
        <v>935</v>
      </c>
      <c r="I1128" s="65">
        <v>50095</v>
      </c>
      <c r="J1128" s="60">
        <v>1289</v>
      </c>
      <c r="K1128" s="60">
        <v>81151705.7890625</v>
      </c>
      <c r="L1128" s="60">
        <v>61704.339566941962</v>
      </c>
    </row>
    <row r="1129" spans="1:12">
      <c r="A1129" s="60">
        <v>44549</v>
      </c>
      <c r="B1129" s="60" t="s">
        <v>2396</v>
      </c>
      <c r="C1129" s="60">
        <v>13819960</v>
      </c>
      <c r="D1129" s="60">
        <v>612189</v>
      </c>
      <c r="E1129" s="65" t="s">
        <v>939</v>
      </c>
      <c r="F1129" s="65" t="str">
        <f t="shared" si="17"/>
        <v>Census Tract 7105 Shelby County</v>
      </c>
      <c r="G1129" s="60" t="s">
        <v>155</v>
      </c>
      <c r="H1129" s="60" t="s">
        <v>935</v>
      </c>
      <c r="I1129" s="65">
        <v>53988</v>
      </c>
      <c r="J1129" s="60">
        <v>1953</v>
      </c>
      <c r="K1129" s="60">
        <v>24285816.6171875</v>
      </c>
      <c r="L1129" s="60">
        <v>27100.929340894243</v>
      </c>
    </row>
    <row r="1130" spans="1:12">
      <c r="A1130" s="60">
        <v>44550</v>
      </c>
      <c r="B1130" s="60" t="s">
        <v>2397</v>
      </c>
      <c r="C1130" s="60">
        <v>2150699</v>
      </c>
      <c r="D1130" s="60">
        <v>19126</v>
      </c>
      <c r="E1130" s="65" t="s">
        <v>940</v>
      </c>
      <c r="F1130" s="65" t="str">
        <f t="shared" si="17"/>
        <v>Census Tract 7106.01 Shelby County</v>
      </c>
      <c r="G1130" s="60" t="s">
        <v>155</v>
      </c>
      <c r="H1130" s="60" t="s">
        <v>935</v>
      </c>
      <c r="I1130" s="65">
        <v>34838</v>
      </c>
      <c r="J1130" s="60">
        <v>1395</v>
      </c>
      <c r="K1130" s="60">
        <v>3651567.03515625</v>
      </c>
      <c r="L1130" s="60">
        <v>10196.437857289111</v>
      </c>
    </row>
    <row r="1131" spans="1:12">
      <c r="A1131" s="60">
        <v>44551</v>
      </c>
      <c r="B1131" s="60" t="s">
        <v>2398</v>
      </c>
      <c r="C1131" s="60">
        <v>1238271</v>
      </c>
      <c r="D1131" s="60">
        <v>0</v>
      </c>
      <c r="E1131" s="65" t="s">
        <v>941</v>
      </c>
      <c r="F1131" s="65" t="str">
        <f t="shared" si="17"/>
        <v>Census Tract 7106.02 Shelby County</v>
      </c>
      <c r="G1131" s="60" t="s">
        <v>155</v>
      </c>
      <c r="H1131" s="60" t="s">
        <v>935</v>
      </c>
      <c r="I1131" s="65">
        <v>50641</v>
      </c>
      <c r="J1131" s="60">
        <v>1162</v>
      </c>
      <c r="K1131" s="60">
        <v>2083411.40234375</v>
      </c>
      <c r="L1131" s="60">
        <v>7591.2494188694409</v>
      </c>
    </row>
    <row r="1132" spans="1:12">
      <c r="A1132" s="60">
        <v>44552</v>
      </c>
      <c r="B1132" s="60" t="s">
        <v>2399</v>
      </c>
      <c r="C1132" s="60">
        <v>6910855</v>
      </c>
      <c r="D1132" s="60">
        <v>119424</v>
      </c>
      <c r="E1132" s="65" t="s">
        <v>942</v>
      </c>
      <c r="F1132" s="65" t="str">
        <f t="shared" si="17"/>
        <v>Census Tract 7107 Shelby County</v>
      </c>
      <c r="G1132" s="60" t="s">
        <v>155</v>
      </c>
      <c r="H1132" s="60" t="s">
        <v>935</v>
      </c>
      <c r="I1132" s="65">
        <v>67097</v>
      </c>
      <c r="J1132" s="60">
        <v>2549</v>
      </c>
      <c r="K1132" s="60">
        <v>11825058.796875</v>
      </c>
      <c r="L1132" s="60">
        <v>17855.760849986673</v>
      </c>
    </row>
    <row r="1133" spans="1:12">
      <c r="A1133" s="60">
        <v>44553</v>
      </c>
      <c r="B1133" s="60" t="s">
        <v>2400</v>
      </c>
      <c r="C1133" s="60">
        <v>230325540</v>
      </c>
      <c r="D1133" s="60">
        <v>577901</v>
      </c>
      <c r="E1133" s="65" t="s">
        <v>943</v>
      </c>
      <c r="F1133" s="65" t="str">
        <f t="shared" si="17"/>
        <v>Census Tract 7108 Shelby County</v>
      </c>
      <c r="G1133" s="60" t="s">
        <v>155</v>
      </c>
      <c r="H1133" s="60" t="s">
        <v>935</v>
      </c>
      <c r="I1133" s="65">
        <v>72370</v>
      </c>
      <c r="J1133" s="60">
        <v>1925</v>
      </c>
      <c r="K1133" s="60">
        <v>388054846.39453125</v>
      </c>
      <c r="L1133" s="60">
        <v>104942.09295921157</v>
      </c>
    </row>
    <row r="1134" spans="1:12">
      <c r="A1134" s="60">
        <v>73046</v>
      </c>
      <c r="B1134" s="60" t="s">
        <v>2401</v>
      </c>
      <c r="C1134" s="60">
        <v>272311488</v>
      </c>
      <c r="D1134" s="60">
        <v>548554</v>
      </c>
      <c r="E1134" s="65" t="s">
        <v>944</v>
      </c>
      <c r="F1134" s="65" t="str">
        <f t="shared" si="17"/>
        <v>Census Tract 7109 Shelby County</v>
      </c>
      <c r="G1134" s="60" t="s">
        <v>155</v>
      </c>
      <c r="H1134" s="60" t="s">
        <v>935</v>
      </c>
      <c r="I1134" s="65">
        <v>66402</v>
      </c>
      <c r="J1134" s="60">
        <v>1842</v>
      </c>
      <c r="K1134" s="60">
        <v>457483975.62109375</v>
      </c>
      <c r="L1134" s="60">
        <v>97245.945649475485</v>
      </c>
    </row>
    <row r="1135" spans="1:12">
      <c r="A1135" s="60">
        <v>38992</v>
      </c>
      <c r="B1135" s="60" t="s">
        <v>2402</v>
      </c>
      <c r="C1135" s="60">
        <v>52165485</v>
      </c>
      <c r="D1135" s="60">
        <v>247718</v>
      </c>
      <c r="E1135" s="65" t="s">
        <v>945</v>
      </c>
      <c r="F1135" s="65" t="str">
        <f t="shared" si="17"/>
        <v>Census Tract 711.01 Floyd County</v>
      </c>
      <c r="G1135" s="60" t="s">
        <v>155</v>
      </c>
      <c r="H1135" s="60" t="s">
        <v>918</v>
      </c>
      <c r="I1135" s="65">
        <v>81713</v>
      </c>
      <c r="J1135" s="60">
        <v>2025</v>
      </c>
      <c r="K1135" s="60">
        <v>85282933.4765625</v>
      </c>
      <c r="L1135" s="60">
        <v>50546.9495270443</v>
      </c>
    </row>
    <row r="1136" spans="1:12">
      <c r="A1136" s="60">
        <v>38993</v>
      </c>
      <c r="B1136" s="60" t="s">
        <v>2403</v>
      </c>
      <c r="C1136" s="60">
        <v>29727565</v>
      </c>
      <c r="D1136" s="60">
        <v>246860</v>
      </c>
      <c r="E1136" s="65" t="s">
        <v>946</v>
      </c>
      <c r="F1136" s="65" t="str">
        <f t="shared" si="17"/>
        <v>Census Tract 711.03 Floyd County</v>
      </c>
      <c r="G1136" s="60" t="s">
        <v>155</v>
      </c>
      <c r="H1136" s="60" t="s">
        <v>918</v>
      </c>
      <c r="I1136" s="65">
        <v>93032</v>
      </c>
      <c r="J1136" s="60">
        <v>1544</v>
      </c>
      <c r="K1136" s="60">
        <v>48772103.57421875</v>
      </c>
      <c r="L1136" s="60">
        <v>31737.485608129187</v>
      </c>
    </row>
    <row r="1137" spans="1:12">
      <c r="A1137" s="60">
        <v>38994</v>
      </c>
      <c r="B1137" s="60" t="s">
        <v>2404</v>
      </c>
      <c r="C1137" s="60">
        <v>26348836</v>
      </c>
      <c r="D1137" s="60">
        <v>84926</v>
      </c>
      <c r="E1137" s="65" t="s">
        <v>947</v>
      </c>
      <c r="F1137" s="65" t="str">
        <f t="shared" si="17"/>
        <v>Census Tract 711.04 Floyd County</v>
      </c>
      <c r="G1137" s="60" t="s">
        <v>155</v>
      </c>
      <c r="H1137" s="60" t="s">
        <v>918</v>
      </c>
      <c r="I1137" s="65">
        <v>83250</v>
      </c>
      <c r="J1137" s="60">
        <v>1769</v>
      </c>
      <c r="K1137" s="60">
        <v>42968537.0625</v>
      </c>
      <c r="L1137" s="60">
        <v>33270.873236299129</v>
      </c>
    </row>
    <row r="1138" spans="1:12">
      <c r="A1138" s="60">
        <v>38995</v>
      </c>
      <c r="B1138" s="60" t="s">
        <v>2405</v>
      </c>
      <c r="C1138" s="60">
        <v>78118027</v>
      </c>
      <c r="D1138" s="60">
        <v>893710</v>
      </c>
      <c r="E1138" s="65" t="s">
        <v>948</v>
      </c>
      <c r="F1138" s="65" t="str">
        <f t="shared" si="17"/>
        <v>Census Tract 712 Floyd County</v>
      </c>
      <c r="G1138" s="60" t="s">
        <v>155</v>
      </c>
      <c r="H1138" s="60" t="s">
        <v>918</v>
      </c>
      <c r="I1138" s="65">
        <v>70769</v>
      </c>
      <c r="J1138" s="60">
        <v>678</v>
      </c>
      <c r="K1138" s="60">
        <v>128254272.4453125</v>
      </c>
      <c r="L1138" s="60">
        <v>49096.969979496542</v>
      </c>
    </row>
    <row r="1139" spans="1:12">
      <c r="A1139" s="60">
        <v>43918</v>
      </c>
      <c r="B1139" s="60" t="s">
        <v>2406</v>
      </c>
      <c r="C1139" s="60">
        <v>2668998</v>
      </c>
      <c r="D1139" s="60">
        <v>39796</v>
      </c>
      <c r="E1139" s="65" t="s">
        <v>949</v>
      </c>
      <c r="F1139" s="65" t="str">
        <f t="shared" si="17"/>
        <v>Census Tract 8 Allen County</v>
      </c>
      <c r="G1139" s="60" t="s">
        <v>155</v>
      </c>
      <c r="H1139" s="60" t="s">
        <v>156</v>
      </c>
      <c r="I1139" s="65">
        <v>43963</v>
      </c>
      <c r="J1139" s="60">
        <v>1838</v>
      </c>
      <c r="K1139" s="60">
        <v>4774107.7265625</v>
      </c>
      <c r="L1139" s="60">
        <v>9061.6925748488175</v>
      </c>
    </row>
    <row r="1140" spans="1:12">
      <c r="A1140" s="60">
        <v>44027</v>
      </c>
      <c r="B1140" s="60" t="s">
        <v>2407</v>
      </c>
      <c r="C1140" s="60">
        <v>3769650</v>
      </c>
      <c r="D1140" s="60">
        <v>66501</v>
      </c>
      <c r="E1140" s="65" t="s">
        <v>949</v>
      </c>
      <c r="F1140" s="65" t="str">
        <f t="shared" si="17"/>
        <v>Census Tract 8 Delaware County</v>
      </c>
      <c r="G1140" s="60" t="s">
        <v>155</v>
      </c>
      <c r="H1140" s="60" t="s">
        <v>164</v>
      </c>
      <c r="I1140" s="65">
        <v>45372</v>
      </c>
      <c r="J1140" s="60">
        <v>1883</v>
      </c>
      <c r="K1140" s="60">
        <v>6581423.078125</v>
      </c>
      <c r="L1140" s="60">
        <v>11742.537148244124</v>
      </c>
    </row>
    <row r="1141" spans="1:12">
      <c r="A1141" s="60">
        <v>44076</v>
      </c>
      <c r="B1141" s="60" t="s">
        <v>2408</v>
      </c>
      <c r="C1141" s="60">
        <v>10346147</v>
      </c>
      <c r="D1141" s="60">
        <v>0</v>
      </c>
      <c r="E1141" s="65" t="s">
        <v>949</v>
      </c>
      <c r="F1141" s="65" t="str">
        <f t="shared" si="17"/>
        <v>Census Tract 8 Grant County</v>
      </c>
      <c r="G1141" s="60" t="s">
        <v>155</v>
      </c>
      <c r="H1141" s="60" t="s">
        <v>158</v>
      </c>
      <c r="I1141" s="65">
        <v>32250</v>
      </c>
      <c r="J1141" s="60">
        <v>1717</v>
      </c>
      <c r="K1141" s="60">
        <v>17918905.8046875</v>
      </c>
      <c r="L1141" s="60">
        <v>21560.370686955834</v>
      </c>
    </row>
    <row r="1142" spans="1:12">
      <c r="A1142" s="60">
        <v>44175</v>
      </c>
      <c r="B1142" s="60" t="s">
        <v>2409</v>
      </c>
      <c r="C1142" s="60">
        <v>9531385</v>
      </c>
      <c r="D1142" s="60">
        <v>0</v>
      </c>
      <c r="E1142" s="65" t="s">
        <v>949</v>
      </c>
      <c r="F1142" s="65" t="str">
        <f t="shared" si="17"/>
        <v>Census Tract 8 Howard County</v>
      </c>
      <c r="G1142" s="60" t="s">
        <v>155</v>
      </c>
      <c r="H1142" s="60" t="s">
        <v>165</v>
      </c>
      <c r="I1142" s="65">
        <v>61735</v>
      </c>
      <c r="J1142" s="60">
        <v>2221</v>
      </c>
      <c r="K1142" s="60">
        <v>16482422.91015625</v>
      </c>
      <c r="L1142" s="60">
        <v>17170.534803194943</v>
      </c>
    </row>
    <row r="1143" spans="1:12">
      <c r="A1143" s="60">
        <v>44230</v>
      </c>
      <c r="B1143" s="60" t="s">
        <v>2410</v>
      </c>
      <c r="C1143" s="60">
        <v>1017508</v>
      </c>
      <c r="D1143" s="60">
        <v>0</v>
      </c>
      <c r="E1143" s="65" t="s">
        <v>949</v>
      </c>
      <c r="F1143" s="65" t="str">
        <f t="shared" si="17"/>
        <v>Census Tract 8 Madison County</v>
      </c>
      <c r="G1143" s="60" t="s">
        <v>155</v>
      </c>
      <c r="H1143" s="60" t="s">
        <v>166</v>
      </c>
      <c r="I1143" s="65">
        <v>27900</v>
      </c>
      <c r="J1143" s="60">
        <v>750</v>
      </c>
      <c r="K1143" s="60">
        <v>1740692.33203125</v>
      </c>
      <c r="L1143" s="60">
        <v>6775.6672148152065</v>
      </c>
    </row>
    <row r="1144" spans="1:12">
      <c r="A1144" s="60">
        <v>39077</v>
      </c>
      <c r="B1144" s="60" t="s">
        <v>2411</v>
      </c>
      <c r="C1144" s="60">
        <v>26113923</v>
      </c>
      <c r="D1144" s="60">
        <v>355298</v>
      </c>
      <c r="E1144" s="65" t="s">
        <v>949</v>
      </c>
      <c r="F1144" s="65" t="str">
        <f t="shared" si="17"/>
        <v>Census Tract 8 Monroe County</v>
      </c>
      <c r="G1144" s="60" t="s">
        <v>155</v>
      </c>
      <c r="H1144" s="60" t="s">
        <v>159</v>
      </c>
      <c r="I1144" s="65">
        <v>44341</v>
      </c>
      <c r="J1144" s="60">
        <v>2622</v>
      </c>
      <c r="K1144" s="60">
        <v>44132340.40234375</v>
      </c>
      <c r="L1144" s="60">
        <v>37947.42888252074</v>
      </c>
    </row>
    <row r="1145" spans="1:12">
      <c r="A1145" s="60">
        <v>57706</v>
      </c>
      <c r="B1145" s="60" t="s">
        <v>2412</v>
      </c>
      <c r="C1145" s="60">
        <v>883074</v>
      </c>
      <c r="D1145" s="60">
        <v>40163</v>
      </c>
      <c r="E1145" s="65" t="s">
        <v>949</v>
      </c>
      <c r="F1145" s="65" t="str">
        <f t="shared" si="17"/>
        <v>Census Tract 8 St. Joseph County</v>
      </c>
      <c r="G1145" s="60" t="s">
        <v>155</v>
      </c>
      <c r="H1145" s="60" t="s">
        <v>160</v>
      </c>
      <c r="I1145" s="65">
        <v>80536</v>
      </c>
      <c r="J1145" s="60">
        <v>722</v>
      </c>
      <c r="K1145" s="60">
        <v>1588965.56640625</v>
      </c>
      <c r="L1145" s="60">
        <v>6274.1448504122773</v>
      </c>
    </row>
    <row r="1146" spans="1:12">
      <c r="A1146" s="60">
        <v>44559</v>
      </c>
      <c r="B1146" s="60" t="s">
        <v>2413</v>
      </c>
      <c r="C1146" s="60">
        <v>2011507</v>
      </c>
      <c r="D1146" s="60">
        <v>1222</v>
      </c>
      <c r="E1146" s="65" t="s">
        <v>949</v>
      </c>
      <c r="F1146" s="65" t="str">
        <f t="shared" si="17"/>
        <v>Census Tract 8 Tippecanoe County</v>
      </c>
      <c r="G1146" s="60" t="s">
        <v>155</v>
      </c>
      <c r="H1146" s="60" t="s">
        <v>161</v>
      </c>
      <c r="I1146" s="65">
        <v>45875</v>
      </c>
      <c r="J1146" s="60">
        <v>837</v>
      </c>
      <c r="K1146" s="60">
        <v>3474978.1171875</v>
      </c>
      <c r="L1146" s="60">
        <v>9084.0253728089847</v>
      </c>
    </row>
    <row r="1147" spans="1:12">
      <c r="A1147" s="60">
        <v>39153</v>
      </c>
      <c r="B1147" s="60" t="s">
        <v>2414</v>
      </c>
      <c r="C1147" s="60">
        <v>1280326</v>
      </c>
      <c r="D1147" s="60">
        <v>0</v>
      </c>
      <c r="E1147" s="65" t="s">
        <v>949</v>
      </c>
      <c r="F1147" s="65" t="str">
        <f t="shared" si="17"/>
        <v>Census Tract 8 Vanderburgh County</v>
      </c>
      <c r="G1147" s="60" t="s">
        <v>155</v>
      </c>
      <c r="H1147" s="60" t="s">
        <v>162</v>
      </c>
      <c r="I1147" s="65">
        <v>43995</v>
      </c>
      <c r="J1147" s="60">
        <v>1200</v>
      </c>
      <c r="K1147" s="60">
        <v>2062944.03125</v>
      </c>
      <c r="L1147" s="60">
        <v>6115.3701319181991</v>
      </c>
    </row>
    <row r="1148" spans="1:12">
      <c r="A1148" s="60">
        <v>44641</v>
      </c>
      <c r="B1148" s="60" t="s">
        <v>2415</v>
      </c>
      <c r="C1148" s="60">
        <v>4356616</v>
      </c>
      <c r="D1148" s="60">
        <v>30991</v>
      </c>
      <c r="E1148" s="65" t="s">
        <v>949</v>
      </c>
      <c r="F1148" s="65" t="str">
        <f t="shared" si="17"/>
        <v>Census Tract 8 Wayne County</v>
      </c>
      <c r="G1148" s="60" t="s">
        <v>155</v>
      </c>
      <c r="H1148" s="60" t="s">
        <v>168</v>
      </c>
      <c r="I1148" s="65">
        <v>45605</v>
      </c>
      <c r="J1148" s="60">
        <v>1632</v>
      </c>
      <c r="K1148" s="60">
        <v>7446746.3984375</v>
      </c>
      <c r="L1148" s="60">
        <v>13994.141151020351</v>
      </c>
    </row>
    <row r="1149" spans="1:12">
      <c r="A1149" s="60">
        <v>57445</v>
      </c>
      <c r="B1149" s="60" t="s">
        <v>2416</v>
      </c>
      <c r="C1149" s="60">
        <v>50924826</v>
      </c>
      <c r="D1149" s="60">
        <v>479710</v>
      </c>
      <c r="E1149" s="65" t="s">
        <v>950</v>
      </c>
      <c r="F1149" s="65" t="str">
        <f t="shared" si="17"/>
        <v>Census Tract 8.01 Elkhart County</v>
      </c>
      <c r="G1149" s="60" t="s">
        <v>155</v>
      </c>
      <c r="H1149" s="60" t="s">
        <v>157</v>
      </c>
      <c r="I1149" s="65">
        <v>67283</v>
      </c>
      <c r="J1149" s="60">
        <v>1096</v>
      </c>
      <c r="K1149" s="60">
        <v>92204189.13671875</v>
      </c>
      <c r="L1149" s="60">
        <v>52306.282132004504</v>
      </c>
    </row>
    <row r="1150" spans="1:12">
      <c r="A1150" s="60">
        <v>57446</v>
      </c>
      <c r="B1150" s="60" t="s">
        <v>2417</v>
      </c>
      <c r="C1150" s="60">
        <v>106578347</v>
      </c>
      <c r="D1150" s="60">
        <v>336267</v>
      </c>
      <c r="E1150" s="65" t="s">
        <v>951</v>
      </c>
      <c r="F1150" s="65" t="str">
        <f t="shared" si="17"/>
        <v>Census Tract 8.02 Elkhart County</v>
      </c>
      <c r="G1150" s="60" t="s">
        <v>155</v>
      </c>
      <c r="H1150" s="60" t="s">
        <v>157</v>
      </c>
      <c r="I1150" s="65">
        <v>86044</v>
      </c>
      <c r="J1150" s="60">
        <v>2992</v>
      </c>
      <c r="K1150" s="60">
        <v>191877630.81640625</v>
      </c>
      <c r="L1150" s="60">
        <v>63397.425993653487</v>
      </c>
    </row>
    <row r="1151" spans="1:12">
      <c r="A1151" s="60">
        <v>38956</v>
      </c>
      <c r="B1151" s="60" t="s">
        <v>2418</v>
      </c>
      <c r="C1151" s="60">
        <v>112123137</v>
      </c>
      <c r="D1151" s="60">
        <v>133184</v>
      </c>
      <c r="E1151" s="65" t="s">
        <v>952</v>
      </c>
      <c r="F1151" s="65" t="str">
        <f t="shared" si="17"/>
        <v>Census Tract 801.01 Dearborn County</v>
      </c>
      <c r="G1151" s="60" t="s">
        <v>155</v>
      </c>
      <c r="H1151" s="60" t="s">
        <v>953</v>
      </c>
      <c r="I1151" s="65">
        <v>79511</v>
      </c>
      <c r="J1151" s="60">
        <v>1102</v>
      </c>
      <c r="K1151" s="60">
        <v>187330769.61328125</v>
      </c>
      <c r="L1151" s="60">
        <v>85389.589294461679</v>
      </c>
    </row>
    <row r="1152" spans="1:12">
      <c r="A1152" s="60">
        <v>38957</v>
      </c>
      <c r="B1152" s="60" t="s">
        <v>2419</v>
      </c>
      <c r="C1152" s="60">
        <v>18729090</v>
      </c>
      <c r="D1152" s="60">
        <v>450959</v>
      </c>
      <c r="E1152" s="65" t="s">
        <v>954</v>
      </c>
      <c r="F1152" s="65" t="str">
        <f t="shared" si="17"/>
        <v>Census Tract 801.03 Dearborn County</v>
      </c>
      <c r="G1152" s="60" t="s">
        <v>155</v>
      </c>
      <c r="H1152" s="60" t="s">
        <v>953</v>
      </c>
      <c r="I1152" s="65">
        <v>105108</v>
      </c>
      <c r="J1152" s="60">
        <v>1949</v>
      </c>
      <c r="K1152" s="60">
        <v>31964687.69921875</v>
      </c>
      <c r="L1152" s="60">
        <v>32582.176234637762</v>
      </c>
    </row>
    <row r="1153" spans="1:12">
      <c r="A1153" s="60">
        <v>38958</v>
      </c>
      <c r="B1153" s="60" t="s">
        <v>2420</v>
      </c>
      <c r="C1153" s="60">
        <v>47691922</v>
      </c>
      <c r="D1153" s="60">
        <v>27159</v>
      </c>
      <c r="E1153" s="65" t="s">
        <v>955</v>
      </c>
      <c r="F1153" s="65" t="str">
        <f t="shared" si="17"/>
        <v>Census Tract 801.04 Dearborn County</v>
      </c>
      <c r="G1153" s="60" t="s">
        <v>155</v>
      </c>
      <c r="H1153" s="60" t="s">
        <v>953</v>
      </c>
      <c r="I1153" s="65">
        <v>87762</v>
      </c>
      <c r="J1153" s="60">
        <v>1339</v>
      </c>
      <c r="K1153" s="60">
        <v>79495455.90625</v>
      </c>
      <c r="L1153" s="60">
        <v>49824.093116760014</v>
      </c>
    </row>
    <row r="1154" spans="1:12">
      <c r="A1154" s="60">
        <v>38959</v>
      </c>
      <c r="B1154" s="60" t="s">
        <v>2421</v>
      </c>
      <c r="C1154" s="60">
        <v>66168461</v>
      </c>
      <c r="D1154" s="60">
        <v>97149</v>
      </c>
      <c r="E1154" s="65" t="s">
        <v>956</v>
      </c>
      <c r="F1154" s="65" t="str">
        <f t="shared" ref="F1154:F1217" si="18">E1154&amp;" "&amp;H1154</f>
        <v>Census Tract 802.01 Dearborn County</v>
      </c>
      <c r="G1154" s="60" t="s">
        <v>155</v>
      </c>
      <c r="H1154" s="60" t="s">
        <v>953</v>
      </c>
      <c r="I1154" s="65">
        <v>79833</v>
      </c>
      <c r="J1154" s="60">
        <v>996</v>
      </c>
      <c r="K1154" s="60">
        <v>110684649.39453125</v>
      </c>
      <c r="L1154" s="60">
        <v>48001.835898052006</v>
      </c>
    </row>
    <row r="1155" spans="1:12">
      <c r="A1155" s="60">
        <v>38960</v>
      </c>
      <c r="B1155" s="60" t="s">
        <v>2422</v>
      </c>
      <c r="C1155" s="60">
        <v>90160970</v>
      </c>
      <c r="D1155" s="60">
        <v>1003335</v>
      </c>
      <c r="E1155" s="65" t="s">
        <v>957</v>
      </c>
      <c r="F1155" s="65" t="str">
        <f t="shared" si="18"/>
        <v>Census Tract 802.02 Dearborn County</v>
      </c>
      <c r="G1155" s="60" t="s">
        <v>155</v>
      </c>
      <c r="H1155" s="60" t="s">
        <v>953</v>
      </c>
      <c r="I1155" s="65">
        <v>73885</v>
      </c>
      <c r="J1155" s="60">
        <v>2378</v>
      </c>
      <c r="K1155" s="60">
        <v>150932904.1484375</v>
      </c>
      <c r="L1155" s="60">
        <v>99697.711177520949</v>
      </c>
    </row>
    <row r="1156" spans="1:12">
      <c r="A1156" s="60">
        <v>38961</v>
      </c>
      <c r="B1156" s="60" t="s">
        <v>2423</v>
      </c>
      <c r="C1156" s="60">
        <v>19085687</v>
      </c>
      <c r="D1156" s="60">
        <v>1201184</v>
      </c>
      <c r="E1156" s="65" t="s">
        <v>958</v>
      </c>
      <c r="F1156" s="65" t="str">
        <f t="shared" si="18"/>
        <v>Census Tract 803 Dearborn County</v>
      </c>
      <c r="G1156" s="60" t="s">
        <v>155</v>
      </c>
      <c r="H1156" s="60" t="s">
        <v>953</v>
      </c>
      <c r="I1156" s="65">
        <v>30500</v>
      </c>
      <c r="J1156" s="60">
        <v>2182</v>
      </c>
      <c r="K1156" s="60">
        <v>31730913.0859375</v>
      </c>
      <c r="L1156" s="60">
        <v>58343.257835649354</v>
      </c>
    </row>
    <row r="1157" spans="1:12">
      <c r="A1157" s="60">
        <v>38962</v>
      </c>
      <c r="B1157" s="60" t="s">
        <v>2424</v>
      </c>
      <c r="C1157" s="60">
        <v>43099515</v>
      </c>
      <c r="D1157" s="60">
        <v>916275</v>
      </c>
      <c r="E1157" s="65" t="s">
        <v>959</v>
      </c>
      <c r="F1157" s="65" t="str">
        <f t="shared" si="18"/>
        <v>Census Tract 804 Dearborn County</v>
      </c>
      <c r="G1157" s="60" t="s">
        <v>155</v>
      </c>
      <c r="H1157" s="60" t="s">
        <v>953</v>
      </c>
      <c r="I1157" s="65">
        <v>67694</v>
      </c>
      <c r="J1157" s="60">
        <v>2324</v>
      </c>
      <c r="K1157" s="60">
        <v>71894130.7890625</v>
      </c>
      <c r="L1157" s="60">
        <v>94071.103906058124</v>
      </c>
    </row>
    <row r="1158" spans="1:12">
      <c r="A1158" s="60">
        <v>38963</v>
      </c>
      <c r="B1158" s="60" t="s">
        <v>2425</v>
      </c>
      <c r="C1158" s="60">
        <v>13686772</v>
      </c>
      <c r="D1158" s="60">
        <v>1152985</v>
      </c>
      <c r="E1158" s="65" t="s">
        <v>960</v>
      </c>
      <c r="F1158" s="65" t="str">
        <f t="shared" si="18"/>
        <v>Census Tract 805 Dearborn County</v>
      </c>
      <c r="G1158" s="60" t="s">
        <v>155</v>
      </c>
      <c r="H1158" s="60" t="s">
        <v>953</v>
      </c>
      <c r="I1158" s="65">
        <v>46225</v>
      </c>
      <c r="J1158" s="60">
        <v>1599</v>
      </c>
      <c r="K1158" s="60">
        <v>22731714.203125</v>
      </c>
      <c r="L1158" s="60">
        <v>57172.740541601779</v>
      </c>
    </row>
    <row r="1159" spans="1:12">
      <c r="A1159" s="60">
        <v>38964</v>
      </c>
      <c r="B1159" s="60" t="s">
        <v>2426</v>
      </c>
      <c r="C1159" s="60">
        <v>185460926</v>
      </c>
      <c r="D1159" s="60">
        <v>893190</v>
      </c>
      <c r="E1159" s="65" t="s">
        <v>961</v>
      </c>
      <c r="F1159" s="65" t="str">
        <f t="shared" si="18"/>
        <v>Census Tract 806 Dearborn County</v>
      </c>
      <c r="G1159" s="60" t="s">
        <v>155</v>
      </c>
      <c r="H1159" s="60" t="s">
        <v>953</v>
      </c>
      <c r="I1159" s="65">
        <v>66125</v>
      </c>
      <c r="J1159" s="60">
        <v>2520</v>
      </c>
      <c r="K1159" s="60">
        <v>307886575.78515625</v>
      </c>
      <c r="L1159" s="60">
        <v>156433.9738717369</v>
      </c>
    </row>
    <row r="1160" spans="1:12">
      <c r="A1160" s="60">
        <v>38965</v>
      </c>
      <c r="B1160" s="60" t="s">
        <v>2427</v>
      </c>
      <c r="C1160" s="60">
        <v>193964762</v>
      </c>
      <c r="D1160" s="60">
        <v>120511</v>
      </c>
      <c r="E1160" s="65" t="s">
        <v>962</v>
      </c>
      <c r="F1160" s="65" t="str">
        <f t="shared" si="18"/>
        <v>Census Tract 807 Dearborn County</v>
      </c>
      <c r="G1160" s="60" t="s">
        <v>155</v>
      </c>
      <c r="H1160" s="60" t="s">
        <v>953</v>
      </c>
      <c r="I1160" s="65">
        <v>66477</v>
      </c>
      <c r="J1160" s="60">
        <v>2481</v>
      </c>
      <c r="K1160" s="60">
        <v>322916847.2578125</v>
      </c>
      <c r="L1160" s="60">
        <v>96504.861684943695</v>
      </c>
    </row>
    <row r="1161" spans="1:12">
      <c r="A1161" s="60">
        <v>43982</v>
      </c>
      <c r="B1161" s="60" t="s">
        <v>2428</v>
      </c>
      <c r="C1161" s="60">
        <v>294788290</v>
      </c>
      <c r="D1161" s="60">
        <v>382690</v>
      </c>
      <c r="E1161" s="65" t="s">
        <v>963</v>
      </c>
      <c r="F1161" s="65" t="str">
        <f t="shared" si="18"/>
        <v>Census Tract 8101 Boone County</v>
      </c>
      <c r="G1161" s="60" t="s">
        <v>155</v>
      </c>
      <c r="H1161" s="60" t="s">
        <v>964</v>
      </c>
      <c r="I1161" s="65">
        <v>72758</v>
      </c>
      <c r="J1161" s="60">
        <v>1481</v>
      </c>
      <c r="K1161" s="60">
        <v>505519588.828125</v>
      </c>
      <c r="L1161" s="60">
        <v>111833.00718758209</v>
      </c>
    </row>
    <row r="1162" spans="1:12">
      <c r="A1162" s="60">
        <v>43983</v>
      </c>
      <c r="B1162" s="60" t="s">
        <v>2429</v>
      </c>
      <c r="C1162" s="60">
        <v>207307458</v>
      </c>
      <c r="D1162" s="60">
        <v>65718</v>
      </c>
      <c r="E1162" s="65" t="s">
        <v>965</v>
      </c>
      <c r="F1162" s="65" t="str">
        <f t="shared" si="18"/>
        <v>Census Tract 8102 Boone County</v>
      </c>
      <c r="G1162" s="60" t="s">
        <v>155</v>
      </c>
      <c r="H1162" s="60" t="s">
        <v>964</v>
      </c>
      <c r="I1162" s="65">
        <v>76736</v>
      </c>
      <c r="J1162" s="60">
        <v>1462</v>
      </c>
      <c r="K1162" s="60">
        <v>354714028.84375</v>
      </c>
      <c r="L1162" s="60">
        <v>83177.968534536529</v>
      </c>
    </row>
    <row r="1163" spans="1:12">
      <c r="A1163" s="60">
        <v>43984</v>
      </c>
      <c r="B1163" s="60" t="s">
        <v>2430</v>
      </c>
      <c r="C1163" s="60">
        <v>152621826</v>
      </c>
      <c r="D1163" s="60">
        <v>0</v>
      </c>
      <c r="E1163" s="65" t="s">
        <v>966</v>
      </c>
      <c r="F1163" s="65" t="str">
        <f t="shared" si="18"/>
        <v>Census Tract 8103 Boone County</v>
      </c>
      <c r="G1163" s="60" t="s">
        <v>155</v>
      </c>
      <c r="H1163" s="60" t="s">
        <v>964</v>
      </c>
      <c r="I1163" s="65">
        <v>63861</v>
      </c>
      <c r="J1163" s="60">
        <v>2771</v>
      </c>
      <c r="K1163" s="60">
        <v>260745924.83203125</v>
      </c>
      <c r="L1163" s="60">
        <v>114313.69024403262</v>
      </c>
    </row>
    <row r="1164" spans="1:12">
      <c r="A1164" s="60">
        <v>43985</v>
      </c>
      <c r="B1164" s="60" t="s">
        <v>2431</v>
      </c>
      <c r="C1164" s="60">
        <v>5149562</v>
      </c>
      <c r="D1164" s="60">
        <v>0</v>
      </c>
      <c r="E1164" s="65" t="s">
        <v>967</v>
      </c>
      <c r="F1164" s="65" t="str">
        <f t="shared" si="18"/>
        <v>Census Tract 8104 Boone County</v>
      </c>
      <c r="G1164" s="60" t="s">
        <v>155</v>
      </c>
      <c r="H1164" s="60" t="s">
        <v>964</v>
      </c>
      <c r="I1164" s="65">
        <v>58223</v>
      </c>
      <c r="J1164" s="60">
        <v>2315</v>
      </c>
      <c r="K1164" s="60">
        <v>8798874.33203125</v>
      </c>
      <c r="L1164" s="60">
        <v>14267.516854244876</v>
      </c>
    </row>
    <row r="1165" spans="1:12">
      <c r="A1165" s="60">
        <v>43986</v>
      </c>
      <c r="B1165" s="60" t="s">
        <v>2432</v>
      </c>
      <c r="C1165" s="60">
        <v>11438458</v>
      </c>
      <c r="D1165" s="60">
        <v>0</v>
      </c>
      <c r="E1165" s="65" t="s">
        <v>968</v>
      </c>
      <c r="F1165" s="65" t="str">
        <f t="shared" si="18"/>
        <v>Census Tract 8105 Boone County</v>
      </c>
      <c r="G1165" s="60" t="s">
        <v>155</v>
      </c>
      <c r="H1165" s="60" t="s">
        <v>964</v>
      </c>
      <c r="I1165" s="65">
        <v>52431</v>
      </c>
      <c r="J1165" s="60">
        <v>2826</v>
      </c>
      <c r="K1165" s="60">
        <v>19543635.26953125</v>
      </c>
      <c r="L1165" s="60">
        <v>29284.071927726214</v>
      </c>
    </row>
    <row r="1166" spans="1:12">
      <c r="A1166" s="60">
        <v>43987</v>
      </c>
      <c r="B1166" s="60" t="s">
        <v>2433</v>
      </c>
      <c r="C1166" s="60">
        <v>114143828</v>
      </c>
      <c r="D1166" s="60">
        <v>93993</v>
      </c>
      <c r="E1166" s="65" t="s">
        <v>969</v>
      </c>
      <c r="F1166" s="65" t="str">
        <f t="shared" si="18"/>
        <v>Census Tract 8106.01 Boone County</v>
      </c>
      <c r="G1166" s="60" t="s">
        <v>155</v>
      </c>
      <c r="H1166" s="60" t="s">
        <v>964</v>
      </c>
      <c r="I1166" s="65">
        <v>97182</v>
      </c>
      <c r="J1166" s="60">
        <v>2415</v>
      </c>
      <c r="K1166" s="60">
        <v>195028386.1484375</v>
      </c>
      <c r="L1166" s="60">
        <v>63343.256858094217</v>
      </c>
    </row>
    <row r="1167" spans="1:12">
      <c r="A1167" s="60">
        <v>43988</v>
      </c>
      <c r="B1167" s="60" t="s">
        <v>2434</v>
      </c>
      <c r="C1167" s="60">
        <v>39853254</v>
      </c>
      <c r="D1167" s="60">
        <v>85326</v>
      </c>
      <c r="E1167" s="65" t="s">
        <v>970</v>
      </c>
      <c r="F1167" s="65" t="str">
        <f t="shared" si="18"/>
        <v>Census Tract 8106.03 Boone County</v>
      </c>
      <c r="G1167" s="60" t="s">
        <v>155</v>
      </c>
      <c r="H1167" s="60" t="s">
        <v>964</v>
      </c>
      <c r="I1167" s="65">
        <v>131908</v>
      </c>
      <c r="J1167" s="60">
        <v>5312</v>
      </c>
      <c r="K1167" s="60">
        <v>68049269.33984375</v>
      </c>
      <c r="L1167" s="60">
        <v>39609.273798766902</v>
      </c>
    </row>
    <row r="1168" spans="1:12">
      <c r="A1168" s="60">
        <v>43989</v>
      </c>
      <c r="B1168" s="60" t="s">
        <v>2435</v>
      </c>
      <c r="C1168" s="60">
        <v>14520866</v>
      </c>
      <c r="D1168" s="60">
        <v>90394</v>
      </c>
      <c r="E1168" s="65" t="s">
        <v>971</v>
      </c>
      <c r="F1168" s="65" t="str">
        <f t="shared" si="18"/>
        <v>Census Tract 8106.04 Boone County</v>
      </c>
      <c r="G1168" s="60" t="s">
        <v>155</v>
      </c>
      <c r="H1168" s="60" t="s">
        <v>964</v>
      </c>
      <c r="I1168" s="65">
        <v>179732</v>
      </c>
      <c r="J1168" s="60">
        <v>1859</v>
      </c>
      <c r="K1168" s="60">
        <v>24914059.38671875</v>
      </c>
      <c r="L1168" s="60">
        <v>20249.886522012916</v>
      </c>
    </row>
    <row r="1169" spans="1:12">
      <c r="A1169" s="60">
        <v>43990</v>
      </c>
      <c r="B1169" s="60" t="s">
        <v>2436</v>
      </c>
      <c r="C1169" s="60">
        <v>14627022</v>
      </c>
      <c r="D1169" s="60">
        <v>51994</v>
      </c>
      <c r="E1169" s="65" t="s">
        <v>972</v>
      </c>
      <c r="F1169" s="65" t="str">
        <f t="shared" si="18"/>
        <v>Census Tract 8106.05 Boone County</v>
      </c>
      <c r="G1169" s="60" t="s">
        <v>155</v>
      </c>
      <c r="H1169" s="60" t="s">
        <v>964</v>
      </c>
      <c r="I1169" s="65">
        <v>90523</v>
      </c>
      <c r="J1169" s="60">
        <v>2963</v>
      </c>
      <c r="K1169" s="60">
        <v>25003795.81640625</v>
      </c>
      <c r="L1169" s="60">
        <v>22446.438051913836</v>
      </c>
    </row>
    <row r="1170" spans="1:12">
      <c r="A1170" s="60">
        <v>43991</v>
      </c>
      <c r="B1170" s="60" t="s">
        <v>2437</v>
      </c>
      <c r="C1170" s="60">
        <v>240886356</v>
      </c>
      <c r="D1170" s="60">
        <v>107040</v>
      </c>
      <c r="E1170" s="65" t="s">
        <v>973</v>
      </c>
      <c r="F1170" s="65" t="str">
        <f t="shared" si="18"/>
        <v>Census Tract 8107 Boone County</v>
      </c>
      <c r="G1170" s="60" t="s">
        <v>155</v>
      </c>
      <c r="H1170" s="60" t="s">
        <v>964</v>
      </c>
      <c r="I1170" s="65">
        <v>69519</v>
      </c>
      <c r="J1170" s="60">
        <v>2081</v>
      </c>
      <c r="K1170" s="60">
        <v>410700413.83203125</v>
      </c>
      <c r="L1170" s="60">
        <v>107509.61409584046</v>
      </c>
    </row>
    <row r="1171" spans="1:12">
      <c r="A1171" s="60">
        <v>43919</v>
      </c>
      <c r="B1171" s="60" t="s">
        <v>2438</v>
      </c>
      <c r="C1171" s="60">
        <v>2038752</v>
      </c>
      <c r="D1171" s="60">
        <v>36050</v>
      </c>
      <c r="E1171" s="65" t="s">
        <v>974</v>
      </c>
      <c r="F1171" s="65" t="str">
        <f t="shared" si="18"/>
        <v>Census Tract 9 Allen County</v>
      </c>
      <c r="G1171" s="60" t="s">
        <v>155</v>
      </c>
      <c r="H1171" s="60" t="s">
        <v>156</v>
      </c>
      <c r="I1171" s="65">
        <v>34239</v>
      </c>
      <c r="J1171" s="60">
        <v>1342</v>
      </c>
      <c r="K1171" s="60">
        <v>3655790.26171875</v>
      </c>
      <c r="L1171" s="60">
        <v>10000.802248026159</v>
      </c>
    </row>
    <row r="1172" spans="1:12">
      <c r="A1172" s="60">
        <v>57447</v>
      </c>
      <c r="B1172" s="60" t="s">
        <v>2439</v>
      </c>
      <c r="C1172" s="60">
        <v>185345544</v>
      </c>
      <c r="D1172" s="60">
        <v>302289</v>
      </c>
      <c r="E1172" s="65" t="s">
        <v>974</v>
      </c>
      <c r="F1172" s="65" t="str">
        <f t="shared" si="18"/>
        <v>Census Tract 9 Elkhart County</v>
      </c>
      <c r="G1172" s="60" t="s">
        <v>155</v>
      </c>
      <c r="H1172" s="60" t="s">
        <v>157</v>
      </c>
      <c r="I1172" s="65">
        <v>80448</v>
      </c>
      <c r="J1172" s="60">
        <v>2084</v>
      </c>
      <c r="K1172" s="60">
        <v>331471027.859375</v>
      </c>
      <c r="L1172" s="60">
        <v>77266.056538707999</v>
      </c>
    </row>
    <row r="1173" spans="1:12">
      <c r="A1173" s="60">
        <v>44077</v>
      </c>
      <c r="B1173" s="60" t="s">
        <v>2440</v>
      </c>
      <c r="C1173" s="60">
        <v>8715805</v>
      </c>
      <c r="D1173" s="60">
        <v>90499</v>
      </c>
      <c r="E1173" s="65" t="s">
        <v>974</v>
      </c>
      <c r="F1173" s="65" t="str">
        <f t="shared" si="18"/>
        <v>Census Tract 9 Grant County</v>
      </c>
      <c r="G1173" s="60" t="s">
        <v>155</v>
      </c>
      <c r="H1173" s="60" t="s">
        <v>158</v>
      </c>
      <c r="I1173" s="65">
        <v>33450</v>
      </c>
      <c r="J1173" s="60">
        <v>1206</v>
      </c>
      <c r="K1173" s="60">
        <v>15255096.421875</v>
      </c>
      <c r="L1173" s="60">
        <v>21867.922310732447</v>
      </c>
    </row>
    <row r="1174" spans="1:12">
      <c r="A1174" s="60">
        <v>44176</v>
      </c>
      <c r="B1174" s="60" t="s">
        <v>2441</v>
      </c>
      <c r="C1174" s="60">
        <v>2961650</v>
      </c>
      <c r="D1174" s="60">
        <v>0</v>
      </c>
      <c r="E1174" s="65" t="s">
        <v>974</v>
      </c>
      <c r="F1174" s="65" t="str">
        <f t="shared" si="18"/>
        <v>Census Tract 9 Howard County</v>
      </c>
      <c r="G1174" s="60" t="s">
        <v>155</v>
      </c>
      <c r="H1174" s="60" t="s">
        <v>165</v>
      </c>
      <c r="I1174" s="65">
        <v>33365</v>
      </c>
      <c r="J1174" s="60">
        <v>1511</v>
      </c>
      <c r="K1174" s="60">
        <v>5123858.01171875</v>
      </c>
      <c r="L1174" s="60">
        <v>9764.2585097555693</v>
      </c>
    </row>
    <row r="1175" spans="1:12">
      <c r="A1175" s="60">
        <v>44231</v>
      </c>
      <c r="B1175" s="60" t="s">
        <v>2442</v>
      </c>
      <c r="C1175" s="60">
        <v>1183857</v>
      </c>
      <c r="D1175" s="60">
        <v>0</v>
      </c>
      <c r="E1175" s="65" t="s">
        <v>974</v>
      </c>
      <c r="F1175" s="65" t="str">
        <f t="shared" si="18"/>
        <v>Census Tract 9 Madison County</v>
      </c>
      <c r="G1175" s="60" t="s">
        <v>155</v>
      </c>
      <c r="H1175" s="60" t="s">
        <v>166</v>
      </c>
      <c r="I1175" s="65">
        <v>32153</v>
      </c>
      <c r="J1175" s="60">
        <v>722</v>
      </c>
      <c r="K1175" s="60">
        <v>2025198.359375</v>
      </c>
      <c r="L1175" s="60">
        <v>6690.4697746780575</v>
      </c>
    </row>
    <row r="1176" spans="1:12">
      <c r="A1176" s="60">
        <v>57707</v>
      </c>
      <c r="B1176" s="60" t="s">
        <v>2443</v>
      </c>
      <c r="C1176" s="60">
        <v>1335755</v>
      </c>
      <c r="D1176" s="60">
        <v>111558</v>
      </c>
      <c r="E1176" s="65" t="s">
        <v>974</v>
      </c>
      <c r="F1176" s="65" t="str">
        <f t="shared" si="18"/>
        <v>Census Tract 9 St. Joseph County</v>
      </c>
      <c r="G1176" s="60" t="s">
        <v>155</v>
      </c>
      <c r="H1176" s="60" t="s">
        <v>160</v>
      </c>
      <c r="I1176" s="65">
        <v>52009</v>
      </c>
      <c r="J1176" s="60">
        <v>553</v>
      </c>
      <c r="K1176" s="60">
        <v>2388234.796875</v>
      </c>
      <c r="L1176" s="60">
        <v>10134.14322471621</v>
      </c>
    </row>
    <row r="1177" spans="1:12">
      <c r="A1177" s="60">
        <v>39154</v>
      </c>
      <c r="B1177" s="60" t="s">
        <v>2444</v>
      </c>
      <c r="C1177" s="60">
        <v>2631741</v>
      </c>
      <c r="D1177" s="60">
        <v>0</v>
      </c>
      <c r="E1177" s="65" t="s">
        <v>974</v>
      </c>
      <c r="F1177" s="65" t="str">
        <f t="shared" si="18"/>
        <v>Census Tract 9 Vanderburgh County</v>
      </c>
      <c r="G1177" s="60" t="s">
        <v>155</v>
      </c>
      <c r="H1177" s="60" t="s">
        <v>162</v>
      </c>
      <c r="I1177" s="65">
        <v>37256</v>
      </c>
      <c r="J1177" s="60">
        <v>2452</v>
      </c>
      <c r="K1177" s="60">
        <v>4239990.65234375</v>
      </c>
      <c r="L1177" s="60">
        <v>8219.4412477128353</v>
      </c>
    </row>
    <row r="1178" spans="1:12">
      <c r="A1178" s="60">
        <v>44607</v>
      </c>
      <c r="B1178" s="60" t="s">
        <v>2445</v>
      </c>
      <c r="C1178" s="60">
        <v>3655679</v>
      </c>
      <c r="D1178" s="60">
        <v>82204</v>
      </c>
      <c r="E1178" s="65" t="s">
        <v>974</v>
      </c>
      <c r="F1178" s="65" t="str">
        <f t="shared" si="18"/>
        <v>Census Tract 9 Vigo County</v>
      </c>
      <c r="G1178" s="60" t="s">
        <v>155</v>
      </c>
      <c r="H1178" s="60" t="s">
        <v>167</v>
      </c>
      <c r="I1178" s="65">
        <v>33092</v>
      </c>
      <c r="J1178" s="60">
        <v>975</v>
      </c>
      <c r="K1178" s="60">
        <v>6284467.58984375</v>
      </c>
      <c r="L1178" s="60">
        <v>11752.645621151392</v>
      </c>
    </row>
    <row r="1179" spans="1:12">
      <c r="A1179" s="60">
        <v>44642</v>
      </c>
      <c r="B1179" s="60" t="s">
        <v>2446</v>
      </c>
      <c r="C1179" s="60">
        <v>10221184</v>
      </c>
      <c r="D1179" s="60">
        <v>53875</v>
      </c>
      <c r="E1179" s="65" t="s">
        <v>974</v>
      </c>
      <c r="F1179" s="65" t="str">
        <f t="shared" si="18"/>
        <v>Census Tract 9 Wayne County</v>
      </c>
      <c r="G1179" s="60" t="s">
        <v>155</v>
      </c>
      <c r="H1179" s="60" t="s">
        <v>168</v>
      </c>
      <c r="I1179" s="65">
        <v>34515</v>
      </c>
      <c r="J1179" s="60">
        <v>2156</v>
      </c>
      <c r="K1179" s="60">
        <v>17430439.265625</v>
      </c>
      <c r="L1179" s="60">
        <v>20437.233686436142</v>
      </c>
    </row>
    <row r="1180" spans="1:12">
      <c r="A1180" s="60">
        <v>39078</v>
      </c>
      <c r="B1180" s="60" t="s">
        <v>2447</v>
      </c>
      <c r="C1180" s="60">
        <v>1959962</v>
      </c>
      <c r="D1180" s="60">
        <v>0</v>
      </c>
      <c r="E1180" s="65" t="s">
        <v>975</v>
      </c>
      <c r="F1180" s="65" t="str">
        <f t="shared" si="18"/>
        <v>Census Tract 9.01 Monroe County</v>
      </c>
      <c r="G1180" s="60" t="s">
        <v>155</v>
      </c>
      <c r="H1180" s="60" t="s">
        <v>159</v>
      </c>
      <c r="I1180" s="65">
        <v>38901</v>
      </c>
      <c r="J1180" s="60">
        <v>1201</v>
      </c>
      <c r="K1180" s="60">
        <v>3264444.41015625</v>
      </c>
      <c r="L1180" s="60">
        <v>8130.3665860570582</v>
      </c>
    </row>
    <row r="1181" spans="1:12">
      <c r="A1181" s="60">
        <v>44028</v>
      </c>
      <c r="B1181" s="60" t="s">
        <v>2448</v>
      </c>
      <c r="C1181" s="60">
        <v>1324527</v>
      </c>
      <c r="D1181" s="60">
        <v>1393</v>
      </c>
      <c r="E1181" s="65" t="s">
        <v>976</v>
      </c>
      <c r="F1181" s="65" t="str">
        <f t="shared" si="18"/>
        <v>Census Tract 9.02 Delaware County</v>
      </c>
      <c r="G1181" s="60" t="s">
        <v>155</v>
      </c>
      <c r="H1181" s="60" t="s">
        <v>164</v>
      </c>
      <c r="J1181" s="60">
        <v>90</v>
      </c>
      <c r="K1181" s="60">
        <v>2275585.8046875</v>
      </c>
      <c r="L1181" s="60">
        <v>9734.9197996457006</v>
      </c>
    </row>
    <row r="1182" spans="1:12">
      <c r="A1182" s="60">
        <v>44029</v>
      </c>
      <c r="B1182" s="60" t="s">
        <v>2449</v>
      </c>
      <c r="C1182" s="60">
        <v>2469889</v>
      </c>
      <c r="D1182" s="60">
        <v>0</v>
      </c>
      <c r="E1182" s="65" t="s">
        <v>977</v>
      </c>
      <c r="F1182" s="65" t="str">
        <f t="shared" si="18"/>
        <v>Census Tract 9.03 Delaware County</v>
      </c>
      <c r="G1182" s="60" t="s">
        <v>155</v>
      </c>
      <c r="H1182" s="60" t="s">
        <v>164</v>
      </c>
      <c r="I1182" s="65">
        <v>23548</v>
      </c>
      <c r="J1182" s="60">
        <v>1324</v>
      </c>
      <c r="K1182" s="60">
        <v>4241770.7890625</v>
      </c>
      <c r="L1182" s="60">
        <v>8346.6212686146955</v>
      </c>
    </row>
    <row r="1183" spans="1:12">
      <c r="A1183" s="60">
        <v>39079</v>
      </c>
      <c r="B1183" s="60" t="s">
        <v>2450</v>
      </c>
      <c r="C1183" s="60">
        <v>4340431</v>
      </c>
      <c r="D1183" s="60">
        <v>0</v>
      </c>
      <c r="E1183" s="65" t="s">
        <v>977</v>
      </c>
      <c r="F1183" s="65" t="str">
        <f t="shared" si="18"/>
        <v>Census Tract 9.03 Monroe County</v>
      </c>
      <c r="G1183" s="60" t="s">
        <v>155</v>
      </c>
      <c r="H1183" s="60" t="s">
        <v>159</v>
      </c>
      <c r="I1183" s="65">
        <v>36673</v>
      </c>
      <c r="J1183" s="60">
        <v>2403</v>
      </c>
      <c r="K1183" s="60">
        <v>7231675.74609375</v>
      </c>
      <c r="L1183" s="60">
        <v>13312.416779516801</v>
      </c>
    </row>
    <row r="1184" spans="1:12">
      <c r="A1184" s="60">
        <v>44030</v>
      </c>
      <c r="B1184" s="60" t="s">
        <v>2451</v>
      </c>
      <c r="C1184" s="60">
        <v>5471689</v>
      </c>
      <c r="D1184" s="60">
        <v>12705</v>
      </c>
      <c r="E1184" s="65" t="s">
        <v>978</v>
      </c>
      <c r="F1184" s="65" t="str">
        <f t="shared" si="18"/>
        <v>Census Tract 9.04 Delaware County</v>
      </c>
      <c r="G1184" s="60" t="s">
        <v>155</v>
      </c>
      <c r="H1184" s="60" t="s">
        <v>164</v>
      </c>
      <c r="I1184" s="65">
        <v>65675</v>
      </c>
      <c r="J1184" s="60">
        <v>2459</v>
      </c>
      <c r="K1184" s="60">
        <v>9413668.04296875</v>
      </c>
      <c r="L1184" s="60">
        <v>13732.704176306021</v>
      </c>
    </row>
    <row r="1185" spans="1:12">
      <c r="A1185" s="60">
        <v>39080</v>
      </c>
      <c r="B1185" s="60" t="s">
        <v>2452</v>
      </c>
      <c r="C1185" s="60">
        <v>4905843</v>
      </c>
      <c r="D1185" s="60">
        <v>0</v>
      </c>
      <c r="E1185" s="65" t="s">
        <v>978</v>
      </c>
      <c r="F1185" s="65" t="str">
        <f t="shared" si="18"/>
        <v>Census Tract 9.04 Monroe County</v>
      </c>
      <c r="G1185" s="60" t="s">
        <v>155</v>
      </c>
      <c r="H1185" s="60" t="s">
        <v>159</v>
      </c>
      <c r="I1185" s="65">
        <v>35478</v>
      </c>
      <c r="J1185" s="60">
        <v>2329</v>
      </c>
      <c r="K1185" s="60">
        <v>8170396.0859375</v>
      </c>
      <c r="L1185" s="60">
        <v>12710.521732141306</v>
      </c>
    </row>
    <row r="1186" spans="1:12">
      <c r="A1186" s="60">
        <v>44014</v>
      </c>
      <c r="B1186" s="60" t="s">
        <v>2453</v>
      </c>
      <c r="C1186" s="60">
        <v>296602446</v>
      </c>
      <c r="D1186" s="60">
        <v>35984</v>
      </c>
      <c r="E1186" s="65" t="s">
        <v>979</v>
      </c>
      <c r="F1186" s="65" t="str">
        <f t="shared" si="18"/>
        <v>Census Tract 9501 Clinton County</v>
      </c>
      <c r="G1186" s="60" t="s">
        <v>155</v>
      </c>
      <c r="H1186" s="60" t="s">
        <v>980</v>
      </c>
      <c r="I1186" s="65">
        <v>60750</v>
      </c>
      <c r="J1186" s="60">
        <v>1093</v>
      </c>
      <c r="K1186" s="60">
        <v>510205183.62890625</v>
      </c>
      <c r="L1186" s="60">
        <v>120251.49672333947</v>
      </c>
    </row>
    <row r="1187" spans="1:12">
      <c r="A1187" s="60">
        <v>39062</v>
      </c>
      <c r="B1187" s="60" t="s">
        <v>2454</v>
      </c>
      <c r="C1187" s="60">
        <v>483785731</v>
      </c>
      <c r="D1187" s="60">
        <v>7407856</v>
      </c>
      <c r="E1187" s="65" t="s">
        <v>979</v>
      </c>
      <c r="F1187" s="65" t="str">
        <f t="shared" si="18"/>
        <v>Census Tract 9501 Martin County</v>
      </c>
      <c r="G1187" s="60" t="s">
        <v>155</v>
      </c>
      <c r="H1187" s="60" t="s">
        <v>981</v>
      </c>
      <c r="I1187" s="65">
        <v>59755</v>
      </c>
      <c r="J1187" s="60">
        <v>1036</v>
      </c>
      <c r="K1187" s="60">
        <v>805455881.51171875</v>
      </c>
      <c r="L1187" s="60">
        <v>237233.77381979759</v>
      </c>
    </row>
    <row r="1188" spans="1:12">
      <c r="A1188" s="60">
        <v>44015</v>
      </c>
      <c r="B1188" s="60" t="s">
        <v>2455</v>
      </c>
      <c r="C1188" s="60">
        <v>303042359</v>
      </c>
      <c r="D1188" s="60">
        <v>288224</v>
      </c>
      <c r="E1188" s="65" t="s">
        <v>982</v>
      </c>
      <c r="F1188" s="65" t="str">
        <f t="shared" si="18"/>
        <v>Census Tract 9502 Clinton County</v>
      </c>
      <c r="G1188" s="60" t="s">
        <v>155</v>
      </c>
      <c r="H1188" s="60" t="s">
        <v>980</v>
      </c>
      <c r="I1188" s="65">
        <v>65252</v>
      </c>
      <c r="J1188" s="60">
        <v>2126</v>
      </c>
      <c r="K1188" s="60">
        <v>522883259.5625</v>
      </c>
      <c r="L1188" s="60">
        <v>103889.90754016949</v>
      </c>
    </row>
    <row r="1189" spans="1:12">
      <c r="A1189" s="60">
        <v>39063</v>
      </c>
      <c r="B1189" s="60" t="s">
        <v>2456</v>
      </c>
      <c r="C1189" s="60">
        <v>32807458</v>
      </c>
      <c r="D1189" s="60">
        <v>380775</v>
      </c>
      <c r="E1189" s="65" t="s">
        <v>982</v>
      </c>
      <c r="F1189" s="65" t="str">
        <f t="shared" si="18"/>
        <v>Census Tract 9502 Martin County</v>
      </c>
      <c r="G1189" s="60" t="s">
        <v>155</v>
      </c>
      <c r="H1189" s="60" t="s">
        <v>981</v>
      </c>
      <c r="I1189" s="65">
        <v>49655</v>
      </c>
      <c r="J1189" s="60">
        <v>1638</v>
      </c>
      <c r="K1189" s="60">
        <v>54139989.375</v>
      </c>
      <c r="L1189" s="60">
        <v>40852.115067387342</v>
      </c>
    </row>
    <row r="1190" spans="1:12">
      <c r="A1190" s="60">
        <v>44016</v>
      </c>
      <c r="B1190" s="60" t="s">
        <v>2457</v>
      </c>
      <c r="C1190" s="60">
        <v>144303997</v>
      </c>
      <c r="D1190" s="60">
        <v>0</v>
      </c>
      <c r="E1190" s="65" t="s">
        <v>983</v>
      </c>
      <c r="F1190" s="65" t="str">
        <f t="shared" si="18"/>
        <v>Census Tract 9503 Clinton County</v>
      </c>
      <c r="G1190" s="60" t="s">
        <v>155</v>
      </c>
      <c r="H1190" s="60" t="s">
        <v>980</v>
      </c>
      <c r="I1190" s="65">
        <v>67708</v>
      </c>
      <c r="J1190" s="60">
        <v>1915</v>
      </c>
      <c r="K1190" s="60">
        <v>248898761.70703125</v>
      </c>
      <c r="L1190" s="60">
        <v>65161.193885812747</v>
      </c>
    </row>
    <row r="1191" spans="1:12">
      <c r="A1191" s="60">
        <v>39064</v>
      </c>
      <c r="B1191" s="60" t="s">
        <v>2458</v>
      </c>
      <c r="C1191" s="60">
        <v>353022523</v>
      </c>
      <c r="D1191" s="60">
        <v>4244614</v>
      </c>
      <c r="E1191" s="65" t="s">
        <v>983</v>
      </c>
      <c r="F1191" s="65" t="str">
        <f t="shared" si="18"/>
        <v>Census Tract 9503 Martin County</v>
      </c>
      <c r="G1191" s="60" t="s">
        <v>155</v>
      </c>
      <c r="H1191" s="60" t="s">
        <v>981</v>
      </c>
      <c r="I1191" s="65">
        <v>52883</v>
      </c>
      <c r="J1191" s="60">
        <v>1513</v>
      </c>
      <c r="K1191" s="60">
        <v>580539706.4921875</v>
      </c>
      <c r="L1191" s="60">
        <v>309056.77671789477</v>
      </c>
    </row>
    <row r="1192" spans="1:12">
      <c r="A1192" s="60">
        <v>44017</v>
      </c>
      <c r="B1192" s="60" t="s">
        <v>2459</v>
      </c>
      <c r="C1192" s="60">
        <v>290184493</v>
      </c>
      <c r="D1192" s="60">
        <v>136909</v>
      </c>
      <c r="E1192" s="65" t="s">
        <v>984</v>
      </c>
      <c r="F1192" s="65" t="str">
        <f t="shared" si="18"/>
        <v>Census Tract 9504 Clinton County</v>
      </c>
      <c r="G1192" s="60" t="s">
        <v>155</v>
      </c>
      <c r="H1192" s="60" t="s">
        <v>980</v>
      </c>
      <c r="I1192" s="65">
        <v>62050</v>
      </c>
      <c r="J1192" s="60">
        <v>1495</v>
      </c>
      <c r="K1192" s="60">
        <v>498775943.41015625</v>
      </c>
      <c r="L1192" s="60">
        <v>98284.686323899819</v>
      </c>
    </row>
    <row r="1193" spans="1:12">
      <c r="A1193" s="60">
        <v>39052</v>
      </c>
      <c r="B1193" s="60" t="s">
        <v>2460</v>
      </c>
      <c r="C1193" s="60">
        <v>207657835</v>
      </c>
      <c r="D1193" s="60">
        <v>286055</v>
      </c>
      <c r="E1193" s="65" t="s">
        <v>984</v>
      </c>
      <c r="F1193" s="65" t="str">
        <f t="shared" si="18"/>
        <v>Census Tract 9504 Lawrence County</v>
      </c>
      <c r="G1193" s="60" t="s">
        <v>155</v>
      </c>
      <c r="H1193" s="60" t="s">
        <v>985</v>
      </c>
      <c r="I1193" s="65">
        <v>63925</v>
      </c>
      <c r="J1193" s="60">
        <v>1483</v>
      </c>
      <c r="K1193" s="60">
        <v>343738058.67578125</v>
      </c>
      <c r="L1193" s="60">
        <v>103340.9378334349</v>
      </c>
    </row>
    <row r="1194" spans="1:12">
      <c r="A1194" s="60">
        <v>44018</v>
      </c>
      <c r="B1194" s="60" t="s">
        <v>2461</v>
      </c>
      <c r="C1194" s="60">
        <v>4546612</v>
      </c>
      <c r="D1194" s="60">
        <v>0</v>
      </c>
      <c r="E1194" s="65" t="s">
        <v>986</v>
      </c>
      <c r="F1194" s="65" t="str">
        <f t="shared" si="18"/>
        <v>Census Tract 9505 Clinton County</v>
      </c>
      <c r="G1194" s="60" t="s">
        <v>155</v>
      </c>
      <c r="H1194" s="60" t="s">
        <v>980</v>
      </c>
      <c r="I1194" s="65">
        <v>35185</v>
      </c>
      <c r="J1194" s="60">
        <v>1558</v>
      </c>
      <c r="K1194" s="60">
        <v>7822917.06640625</v>
      </c>
      <c r="L1194" s="60">
        <v>16461.503432647252</v>
      </c>
    </row>
    <row r="1195" spans="1:12">
      <c r="A1195" s="60">
        <v>39053</v>
      </c>
      <c r="B1195" s="60" t="s">
        <v>2462</v>
      </c>
      <c r="C1195" s="60">
        <v>161400143</v>
      </c>
      <c r="D1195" s="60">
        <v>58516</v>
      </c>
      <c r="E1195" s="65" t="s">
        <v>986</v>
      </c>
      <c r="F1195" s="65" t="str">
        <f t="shared" si="18"/>
        <v>Census Tract 9505 Lawrence County</v>
      </c>
      <c r="G1195" s="60" t="s">
        <v>155</v>
      </c>
      <c r="H1195" s="60" t="s">
        <v>985</v>
      </c>
      <c r="I1195" s="65">
        <v>72614</v>
      </c>
      <c r="J1195" s="60">
        <v>1859</v>
      </c>
      <c r="K1195" s="60">
        <v>267260926.6640625</v>
      </c>
      <c r="L1195" s="60">
        <v>75442.746360105113</v>
      </c>
    </row>
    <row r="1196" spans="1:12">
      <c r="A1196" s="60">
        <v>44019</v>
      </c>
      <c r="B1196" s="60" t="s">
        <v>2463</v>
      </c>
      <c r="C1196" s="60">
        <v>4512841</v>
      </c>
      <c r="D1196" s="60">
        <v>0</v>
      </c>
      <c r="E1196" s="65" t="s">
        <v>987</v>
      </c>
      <c r="F1196" s="65" t="str">
        <f t="shared" si="18"/>
        <v>Census Tract 9506 Clinton County</v>
      </c>
      <c r="G1196" s="60" t="s">
        <v>155</v>
      </c>
      <c r="H1196" s="60" t="s">
        <v>980</v>
      </c>
      <c r="I1196" s="65">
        <v>41816</v>
      </c>
      <c r="J1196" s="60">
        <v>1275</v>
      </c>
      <c r="K1196" s="60">
        <v>7765152.6796875</v>
      </c>
      <c r="L1196" s="60">
        <v>13692.850283803466</v>
      </c>
    </row>
    <row r="1197" spans="1:12">
      <c r="A1197" s="60">
        <v>39054</v>
      </c>
      <c r="B1197" s="60" t="s">
        <v>2464</v>
      </c>
      <c r="C1197" s="60">
        <v>161724024</v>
      </c>
      <c r="D1197" s="60">
        <v>94906</v>
      </c>
      <c r="E1197" s="65" t="s">
        <v>987</v>
      </c>
      <c r="F1197" s="65" t="str">
        <f t="shared" si="18"/>
        <v>Census Tract 9506 Lawrence County</v>
      </c>
      <c r="G1197" s="60" t="s">
        <v>155</v>
      </c>
      <c r="H1197" s="60" t="s">
        <v>985</v>
      </c>
      <c r="I1197" s="65">
        <v>62777</v>
      </c>
      <c r="J1197" s="60">
        <v>2827</v>
      </c>
      <c r="K1197" s="60">
        <v>267817401.0234375</v>
      </c>
      <c r="L1197" s="60">
        <v>78311.834008316975</v>
      </c>
    </row>
    <row r="1198" spans="1:12">
      <c r="A1198" s="60">
        <v>44020</v>
      </c>
      <c r="B1198" s="60" t="s">
        <v>2465</v>
      </c>
      <c r="C1198" s="60">
        <v>3650223</v>
      </c>
      <c r="D1198" s="60">
        <v>0</v>
      </c>
      <c r="E1198" s="65" t="s">
        <v>988</v>
      </c>
      <c r="F1198" s="65" t="str">
        <f t="shared" si="18"/>
        <v>Census Tract 9507 Clinton County</v>
      </c>
      <c r="G1198" s="60" t="s">
        <v>155</v>
      </c>
      <c r="H1198" s="60" t="s">
        <v>980</v>
      </c>
      <c r="I1198" s="65">
        <v>47431</v>
      </c>
      <c r="J1198" s="60">
        <v>1524</v>
      </c>
      <c r="K1198" s="60">
        <v>6277290.36328125</v>
      </c>
      <c r="L1198" s="60">
        <v>11529.484756564027</v>
      </c>
    </row>
    <row r="1199" spans="1:12">
      <c r="A1199" s="60">
        <v>39055</v>
      </c>
      <c r="B1199" s="60" t="s">
        <v>2466</v>
      </c>
      <c r="C1199" s="60">
        <v>340868534</v>
      </c>
      <c r="D1199" s="60">
        <v>3285794</v>
      </c>
      <c r="E1199" s="65" t="s">
        <v>988</v>
      </c>
      <c r="F1199" s="65" t="str">
        <f t="shared" si="18"/>
        <v>Census Tract 9507 Lawrence County</v>
      </c>
      <c r="G1199" s="60" t="s">
        <v>155</v>
      </c>
      <c r="H1199" s="60" t="s">
        <v>985</v>
      </c>
      <c r="I1199" s="65">
        <v>63116</v>
      </c>
      <c r="J1199" s="60">
        <v>2807</v>
      </c>
      <c r="K1199" s="60">
        <v>562217496.72265625</v>
      </c>
      <c r="L1199" s="60">
        <v>190699.42691562881</v>
      </c>
    </row>
    <row r="1200" spans="1:12">
      <c r="A1200" s="60">
        <v>44021</v>
      </c>
      <c r="B1200" s="60" t="s">
        <v>2467</v>
      </c>
      <c r="C1200" s="60">
        <v>2276242</v>
      </c>
      <c r="D1200" s="60">
        <v>0</v>
      </c>
      <c r="E1200" s="65" t="s">
        <v>989</v>
      </c>
      <c r="F1200" s="65" t="str">
        <f t="shared" si="18"/>
        <v>Census Tract 9508 Clinton County</v>
      </c>
      <c r="G1200" s="60" t="s">
        <v>155</v>
      </c>
      <c r="H1200" s="60" t="s">
        <v>980</v>
      </c>
      <c r="I1200" s="65">
        <v>33313</v>
      </c>
      <c r="J1200" s="60">
        <v>1047</v>
      </c>
      <c r="K1200" s="60">
        <v>3914961.09765625</v>
      </c>
      <c r="L1200" s="60">
        <v>10818.510515018199</v>
      </c>
    </row>
    <row r="1201" spans="1:12">
      <c r="A1201" s="60">
        <v>39056</v>
      </c>
      <c r="B1201" s="60" t="s">
        <v>2468</v>
      </c>
      <c r="C1201" s="60">
        <v>7725194</v>
      </c>
      <c r="D1201" s="60">
        <v>0</v>
      </c>
      <c r="E1201" s="65" t="s">
        <v>989</v>
      </c>
      <c r="F1201" s="65" t="str">
        <f t="shared" si="18"/>
        <v>Census Tract 9508 Lawrence County</v>
      </c>
      <c r="G1201" s="60" t="s">
        <v>155</v>
      </c>
      <c r="H1201" s="60" t="s">
        <v>985</v>
      </c>
      <c r="I1201" s="65">
        <v>43656</v>
      </c>
      <c r="J1201" s="60">
        <v>1725</v>
      </c>
      <c r="K1201" s="60">
        <v>12753421.62890625</v>
      </c>
      <c r="L1201" s="60">
        <v>17718.781329834099</v>
      </c>
    </row>
    <row r="1202" spans="1:12">
      <c r="A1202" s="60">
        <v>43999</v>
      </c>
      <c r="B1202" s="60" t="s">
        <v>2469</v>
      </c>
      <c r="C1202" s="60">
        <v>223761173</v>
      </c>
      <c r="D1202" s="60">
        <v>882755</v>
      </c>
      <c r="E1202" s="65" t="s">
        <v>990</v>
      </c>
      <c r="F1202" s="65" t="str">
        <f t="shared" si="18"/>
        <v>Census Tract 9509 Cass County</v>
      </c>
      <c r="G1202" s="60" t="s">
        <v>155</v>
      </c>
      <c r="H1202" s="60" t="s">
        <v>991</v>
      </c>
      <c r="I1202" s="65">
        <v>52783</v>
      </c>
      <c r="J1202" s="60">
        <v>1950</v>
      </c>
      <c r="K1202" s="60">
        <v>392933919.18359375</v>
      </c>
      <c r="L1202" s="60">
        <v>87304.698413507664</v>
      </c>
    </row>
    <row r="1203" spans="1:12">
      <c r="A1203" s="60">
        <v>39057</v>
      </c>
      <c r="B1203" s="60" t="s">
        <v>2470</v>
      </c>
      <c r="C1203" s="60">
        <v>3199928</v>
      </c>
      <c r="D1203" s="60">
        <v>0</v>
      </c>
      <c r="E1203" s="65" t="s">
        <v>990</v>
      </c>
      <c r="F1203" s="65" t="str">
        <f t="shared" si="18"/>
        <v>Census Tract 9509 Lawrence County</v>
      </c>
      <c r="G1203" s="60" t="s">
        <v>155</v>
      </c>
      <c r="H1203" s="60" t="s">
        <v>985</v>
      </c>
      <c r="I1203" s="65">
        <v>32446</v>
      </c>
      <c r="J1203" s="60">
        <v>1218</v>
      </c>
      <c r="K1203" s="60">
        <v>5285821.578125</v>
      </c>
      <c r="L1203" s="60">
        <v>12546.072565072682</v>
      </c>
    </row>
    <row r="1204" spans="1:12">
      <c r="A1204" s="60">
        <v>44000</v>
      </c>
      <c r="B1204" s="60" t="s">
        <v>2471</v>
      </c>
      <c r="C1204" s="60">
        <v>144342097</v>
      </c>
      <c r="D1204" s="60">
        <v>394505</v>
      </c>
      <c r="E1204" s="65" t="s">
        <v>992</v>
      </c>
      <c r="F1204" s="65" t="str">
        <f t="shared" si="18"/>
        <v>Census Tract 9510 Cass County</v>
      </c>
      <c r="G1204" s="60" t="s">
        <v>155</v>
      </c>
      <c r="H1204" s="60" t="s">
        <v>991</v>
      </c>
      <c r="I1204" s="65">
        <v>57566</v>
      </c>
      <c r="J1204" s="60">
        <v>890</v>
      </c>
      <c r="K1204" s="60">
        <v>253121429.52734375</v>
      </c>
      <c r="L1204" s="60">
        <v>83946.182899417821</v>
      </c>
    </row>
    <row r="1205" spans="1:12">
      <c r="A1205" s="60">
        <v>39058</v>
      </c>
      <c r="B1205" s="60" t="s">
        <v>2472</v>
      </c>
      <c r="C1205" s="60">
        <v>19563832</v>
      </c>
      <c r="D1205" s="60">
        <v>0</v>
      </c>
      <c r="E1205" s="65" t="s">
        <v>992</v>
      </c>
      <c r="F1205" s="65" t="str">
        <f t="shared" si="18"/>
        <v>Census Tract 9510 Lawrence County</v>
      </c>
      <c r="G1205" s="60" t="s">
        <v>155</v>
      </c>
      <c r="H1205" s="60" t="s">
        <v>985</v>
      </c>
      <c r="I1205" s="65">
        <v>62596</v>
      </c>
      <c r="J1205" s="60">
        <v>1484</v>
      </c>
      <c r="K1205" s="60">
        <v>32312620.98046875</v>
      </c>
      <c r="L1205" s="60">
        <v>49612.209075225466</v>
      </c>
    </row>
    <row r="1206" spans="1:12">
      <c r="A1206" s="60">
        <v>44634</v>
      </c>
      <c r="B1206" s="60" t="s">
        <v>2473</v>
      </c>
      <c r="C1206" s="60">
        <v>393599904</v>
      </c>
      <c r="D1206" s="60">
        <v>2292176</v>
      </c>
      <c r="E1206" s="65" t="s">
        <v>992</v>
      </c>
      <c r="F1206" s="65" t="str">
        <f t="shared" si="18"/>
        <v>Census Tract 9510 Warren County</v>
      </c>
      <c r="G1206" s="60" t="s">
        <v>155</v>
      </c>
      <c r="H1206" s="60" t="s">
        <v>993</v>
      </c>
      <c r="I1206" s="65">
        <v>54696</v>
      </c>
      <c r="J1206" s="60">
        <v>1915</v>
      </c>
      <c r="K1206" s="60">
        <v>683346147.2734375</v>
      </c>
      <c r="L1206" s="60">
        <v>110151.73087799372</v>
      </c>
    </row>
    <row r="1207" spans="1:12">
      <c r="A1207" s="60">
        <v>44001</v>
      </c>
      <c r="B1207" s="60" t="s">
        <v>2474</v>
      </c>
      <c r="C1207" s="60">
        <v>193182600</v>
      </c>
      <c r="D1207" s="60">
        <v>1221727</v>
      </c>
      <c r="E1207" s="65" t="s">
        <v>994</v>
      </c>
      <c r="F1207" s="65" t="str">
        <f t="shared" si="18"/>
        <v>Census Tract 9511 Cass County</v>
      </c>
      <c r="G1207" s="60" t="s">
        <v>155</v>
      </c>
      <c r="H1207" s="60" t="s">
        <v>991</v>
      </c>
      <c r="I1207" s="65">
        <v>57159</v>
      </c>
      <c r="J1207" s="60">
        <v>1161</v>
      </c>
      <c r="K1207" s="60">
        <v>339788670.421875</v>
      </c>
      <c r="L1207" s="60">
        <v>88294.7923329193</v>
      </c>
    </row>
    <row r="1208" spans="1:12">
      <c r="A1208" s="60">
        <v>39059</v>
      </c>
      <c r="B1208" s="60" t="s">
        <v>2475</v>
      </c>
      <c r="C1208" s="60">
        <v>5446726</v>
      </c>
      <c r="D1208" s="60">
        <v>0</v>
      </c>
      <c r="E1208" s="65" t="s">
        <v>994</v>
      </c>
      <c r="F1208" s="65" t="str">
        <f t="shared" si="18"/>
        <v>Census Tract 9511 Lawrence County</v>
      </c>
      <c r="G1208" s="60" t="s">
        <v>155</v>
      </c>
      <c r="H1208" s="60" t="s">
        <v>985</v>
      </c>
      <c r="I1208" s="65">
        <v>39504</v>
      </c>
      <c r="J1208" s="60">
        <v>1215</v>
      </c>
      <c r="K1208" s="60">
        <v>8993098.015625</v>
      </c>
      <c r="L1208" s="60">
        <v>18634.804589478277</v>
      </c>
    </row>
    <row r="1209" spans="1:12">
      <c r="A1209" s="60">
        <v>44635</v>
      </c>
      <c r="B1209" s="60" t="s">
        <v>2476</v>
      </c>
      <c r="C1209" s="60">
        <v>550944041</v>
      </c>
      <c r="D1209" s="60">
        <v>2150567</v>
      </c>
      <c r="E1209" s="65" t="s">
        <v>994</v>
      </c>
      <c r="F1209" s="65" t="str">
        <f t="shared" si="18"/>
        <v>Census Tract 9511 Warren County</v>
      </c>
      <c r="G1209" s="60" t="s">
        <v>155</v>
      </c>
      <c r="H1209" s="60" t="s">
        <v>993</v>
      </c>
      <c r="I1209" s="65">
        <v>64839</v>
      </c>
      <c r="J1209" s="60">
        <v>1442</v>
      </c>
      <c r="K1209" s="60">
        <v>952229836.78125</v>
      </c>
      <c r="L1209" s="60">
        <v>150901.69775833629</v>
      </c>
    </row>
    <row r="1210" spans="1:12">
      <c r="A1210" s="60">
        <v>44002</v>
      </c>
      <c r="B1210" s="60" t="s">
        <v>2477</v>
      </c>
      <c r="C1210" s="60">
        <v>5585010</v>
      </c>
      <c r="D1210" s="60">
        <v>39460</v>
      </c>
      <c r="E1210" s="65" t="s">
        <v>995</v>
      </c>
      <c r="F1210" s="65" t="str">
        <f t="shared" si="18"/>
        <v>Census Tract 9512 Cass County</v>
      </c>
      <c r="G1210" s="60" t="s">
        <v>155</v>
      </c>
      <c r="H1210" s="60" t="s">
        <v>991</v>
      </c>
      <c r="I1210" s="65">
        <v>45167</v>
      </c>
      <c r="J1210" s="60">
        <v>790</v>
      </c>
      <c r="K1210" s="60">
        <v>9815417.921875</v>
      </c>
      <c r="L1210" s="60">
        <v>17316.059430711477</v>
      </c>
    </row>
    <row r="1211" spans="1:12">
      <c r="A1211" s="60">
        <v>39060</v>
      </c>
      <c r="B1211" s="60" t="s">
        <v>2478</v>
      </c>
      <c r="C1211" s="60">
        <v>250347089</v>
      </c>
      <c r="D1211" s="60">
        <v>3397628</v>
      </c>
      <c r="E1211" s="65" t="s">
        <v>995</v>
      </c>
      <c r="F1211" s="65" t="str">
        <f t="shared" si="18"/>
        <v>Census Tract 9512 Lawrence County</v>
      </c>
      <c r="G1211" s="60" t="s">
        <v>155</v>
      </c>
      <c r="H1211" s="60" t="s">
        <v>985</v>
      </c>
      <c r="I1211" s="65">
        <v>55071</v>
      </c>
      <c r="J1211" s="60">
        <v>2723</v>
      </c>
      <c r="K1211" s="60">
        <v>412957155.3984375</v>
      </c>
      <c r="L1211" s="60">
        <v>201641.19006723521</v>
      </c>
    </row>
    <row r="1212" spans="1:12">
      <c r="A1212" s="60">
        <v>44003</v>
      </c>
      <c r="B1212" s="60" t="s">
        <v>2479</v>
      </c>
      <c r="C1212" s="60">
        <v>1725857</v>
      </c>
      <c r="D1212" s="60">
        <v>106931</v>
      </c>
      <c r="E1212" s="65" t="s">
        <v>996</v>
      </c>
      <c r="F1212" s="65" t="str">
        <f t="shared" si="18"/>
        <v>Census Tract 9513 Cass County</v>
      </c>
      <c r="G1212" s="60" t="s">
        <v>155</v>
      </c>
      <c r="H1212" s="60" t="s">
        <v>991</v>
      </c>
      <c r="I1212" s="65">
        <v>38442</v>
      </c>
      <c r="J1212" s="60">
        <v>1034</v>
      </c>
      <c r="K1212" s="60">
        <v>3197098.4375</v>
      </c>
      <c r="L1212" s="60">
        <v>7643.8368337304619</v>
      </c>
    </row>
    <row r="1213" spans="1:12">
      <c r="A1213" s="60">
        <v>39061</v>
      </c>
      <c r="B1213" s="60" t="s">
        <v>2480</v>
      </c>
      <c r="C1213" s="60">
        <v>5433857</v>
      </c>
      <c r="D1213" s="60">
        <v>0</v>
      </c>
      <c r="E1213" s="65" t="s">
        <v>996</v>
      </c>
      <c r="F1213" s="65" t="str">
        <f t="shared" si="18"/>
        <v>Census Tract 9513 Lawrence County</v>
      </c>
      <c r="G1213" s="60" t="s">
        <v>155</v>
      </c>
      <c r="H1213" s="60" t="s">
        <v>985</v>
      </c>
      <c r="I1213" s="65">
        <v>40882</v>
      </c>
      <c r="J1213" s="60">
        <v>1440</v>
      </c>
      <c r="K1213" s="60">
        <v>8943344.7578125</v>
      </c>
      <c r="L1213" s="60">
        <v>15679.018452102478</v>
      </c>
    </row>
    <row r="1214" spans="1:12">
      <c r="A1214" s="60">
        <v>39098</v>
      </c>
      <c r="B1214" s="60" t="s">
        <v>2481</v>
      </c>
      <c r="C1214" s="60">
        <v>108716572</v>
      </c>
      <c r="D1214" s="60">
        <v>633691</v>
      </c>
      <c r="E1214" s="65" t="s">
        <v>996</v>
      </c>
      <c r="F1214" s="65" t="str">
        <f t="shared" si="18"/>
        <v>Census Tract 9513 Orange County</v>
      </c>
      <c r="G1214" s="60" t="s">
        <v>155</v>
      </c>
      <c r="H1214" s="60" t="s">
        <v>997</v>
      </c>
      <c r="I1214" s="65">
        <v>55774</v>
      </c>
      <c r="J1214" s="60">
        <v>1395</v>
      </c>
      <c r="K1214" s="60">
        <v>179591804.36328125</v>
      </c>
      <c r="L1214" s="60">
        <v>62183.729407974293</v>
      </c>
    </row>
    <row r="1215" spans="1:12">
      <c r="A1215" s="60">
        <v>44004</v>
      </c>
      <c r="B1215" s="60" t="s">
        <v>2482</v>
      </c>
      <c r="C1215" s="60">
        <v>3409914</v>
      </c>
      <c r="D1215" s="60">
        <v>365496</v>
      </c>
      <c r="E1215" s="65" t="s">
        <v>998</v>
      </c>
      <c r="F1215" s="65" t="str">
        <f t="shared" si="18"/>
        <v>Census Tract 9514 Cass County</v>
      </c>
      <c r="G1215" s="60" t="s">
        <v>155</v>
      </c>
      <c r="H1215" s="60" t="s">
        <v>991</v>
      </c>
      <c r="I1215" s="65">
        <v>42891</v>
      </c>
      <c r="J1215" s="60">
        <v>925</v>
      </c>
      <c r="K1215" s="60">
        <v>6584063.02734375</v>
      </c>
      <c r="L1215" s="60">
        <v>15255.276336657347</v>
      </c>
    </row>
    <row r="1216" spans="1:12">
      <c r="A1216" s="60">
        <v>39099</v>
      </c>
      <c r="B1216" s="60" t="s">
        <v>2483</v>
      </c>
      <c r="C1216" s="60">
        <v>254133299</v>
      </c>
      <c r="D1216" s="60">
        <v>973982</v>
      </c>
      <c r="E1216" s="65" t="s">
        <v>998</v>
      </c>
      <c r="F1216" s="65" t="str">
        <f t="shared" si="18"/>
        <v>Census Tract 9514 Orange County</v>
      </c>
      <c r="G1216" s="60" t="s">
        <v>155</v>
      </c>
      <c r="H1216" s="60" t="s">
        <v>997</v>
      </c>
      <c r="I1216" s="65">
        <v>69044</v>
      </c>
      <c r="J1216" s="60">
        <v>1180</v>
      </c>
      <c r="K1216" s="60">
        <v>417647849.296875</v>
      </c>
      <c r="L1216" s="60">
        <v>196903.60791036789</v>
      </c>
    </row>
    <row r="1217" spans="1:12">
      <c r="A1217" s="60">
        <v>44532</v>
      </c>
      <c r="B1217" s="60" t="s">
        <v>2484</v>
      </c>
      <c r="C1217" s="60">
        <v>237474476</v>
      </c>
      <c r="D1217" s="60">
        <v>529380</v>
      </c>
      <c r="E1217" s="65" t="s">
        <v>998</v>
      </c>
      <c r="F1217" s="65" t="str">
        <f t="shared" si="18"/>
        <v>Census Tract 9514 Randolph County</v>
      </c>
      <c r="G1217" s="60" t="s">
        <v>155</v>
      </c>
      <c r="H1217" s="60" t="s">
        <v>999</v>
      </c>
      <c r="I1217" s="65">
        <v>56296</v>
      </c>
      <c r="J1217" s="60">
        <v>992</v>
      </c>
      <c r="K1217" s="60">
        <v>409006961.72265625</v>
      </c>
      <c r="L1217" s="60">
        <v>95711.819352823382</v>
      </c>
    </row>
    <row r="1218" spans="1:12">
      <c r="A1218" s="60">
        <v>44005</v>
      </c>
      <c r="B1218" s="60" t="s">
        <v>2485</v>
      </c>
      <c r="C1218" s="60">
        <v>1997770</v>
      </c>
      <c r="D1218" s="60">
        <v>102594</v>
      </c>
      <c r="E1218" s="65" t="s">
        <v>1000</v>
      </c>
      <c r="F1218" s="65" t="str">
        <f t="shared" ref="F1218:F1281" si="19">E1218&amp;" "&amp;H1218</f>
        <v>Census Tract 9515 Cass County</v>
      </c>
      <c r="G1218" s="60" t="s">
        <v>155</v>
      </c>
      <c r="H1218" s="60" t="s">
        <v>991</v>
      </c>
      <c r="I1218" s="65">
        <v>38700</v>
      </c>
      <c r="J1218" s="60">
        <v>1510</v>
      </c>
      <c r="K1218" s="60">
        <v>3664014.94921875</v>
      </c>
      <c r="L1218" s="60">
        <v>10086.862232580139</v>
      </c>
    </row>
    <row r="1219" spans="1:12">
      <c r="A1219" s="60">
        <v>39100</v>
      </c>
      <c r="B1219" s="60" t="s">
        <v>2486</v>
      </c>
      <c r="C1219" s="60">
        <v>39265180</v>
      </c>
      <c r="D1219" s="60">
        <v>79565</v>
      </c>
      <c r="E1219" s="65" t="s">
        <v>1000</v>
      </c>
      <c r="F1219" s="65" t="str">
        <f t="shared" si="19"/>
        <v>Census Tract 9515 Orange County</v>
      </c>
      <c r="G1219" s="60" t="s">
        <v>155</v>
      </c>
      <c r="H1219" s="60" t="s">
        <v>997</v>
      </c>
      <c r="I1219" s="65">
        <v>38112</v>
      </c>
      <c r="J1219" s="60">
        <v>1393</v>
      </c>
      <c r="K1219" s="60">
        <v>64373874.5</v>
      </c>
      <c r="L1219" s="60">
        <v>46744.995239206473</v>
      </c>
    </row>
    <row r="1220" spans="1:12">
      <c r="A1220" s="60">
        <v>44533</v>
      </c>
      <c r="B1220" s="60" t="s">
        <v>2487</v>
      </c>
      <c r="C1220" s="60">
        <v>217487920</v>
      </c>
      <c r="D1220" s="60">
        <v>581170</v>
      </c>
      <c r="E1220" s="65" t="s">
        <v>1000</v>
      </c>
      <c r="F1220" s="65" t="str">
        <f t="shared" si="19"/>
        <v>Census Tract 9515 Randolph County</v>
      </c>
      <c r="G1220" s="60" t="s">
        <v>155</v>
      </c>
      <c r="H1220" s="60" t="s">
        <v>999</v>
      </c>
      <c r="I1220" s="65">
        <v>57263</v>
      </c>
      <c r="J1220" s="60">
        <v>1147</v>
      </c>
      <c r="K1220" s="60">
        <v>374774942.7421875</v>
      </c>
      <c r="L1220" s="60">
        <v>89500.761653224225</v>
      </c>
    </row>
    <row r="1221" spans="1:12">
      <c r="A1221" s="60">
        <v>44006</v>
      </c>
      <c r="B1221" s="60" t="s">
        <v>2488</v>
      </c>
      <c r="C1221" s="60">
        <v>8198366</v>
      </c>
      <c r="D1221" s="60">
        <v>239093</v>
      </c>
      <c r="E1221" s="65" t="s">
        <v>1001</v>
      </c>
      <c r="F1221" s="65" t="str">
        <f t="shared" si="19"/>
        <v>Census Tract 9516 Cass County</v>
      </c>
      <c r="G1221" s="60" t="s">
        <v>155</v>
      </c>
      <c r="H1221" s="60" t="s">
        <v>991</v>
      </c>
      <c r="I1221" s="65">
        <v>33564</v>
      </c>
      <c r="J1221" s="60">
        <v>2448</v>
      </c>
      <c r="K1221" s="60">
        <v>14717955.1953125</v>
      </c>
      <c r="L1221" s="60">
        <v>16486.966750021307</v>
      </c>
    </row>
    <row r="1222" spans="1:12">
      <c r="A1222" s="60">
        <v>39101</v>
      </c>
      <c r="B1222" s="60" t="s">
        <v>2489</v>
      </c>
      <c r="C1222" s="60">
        <v>311820239</v>
      </c>
      <c r="D1222" s="60">
        <v>22948809</v>
      </c>
      <c r="E1222" s="65" t="s">
        <v>1001</v>
      </c>
      <c r="F1222" s="65" t="str">
        <f t="shared" si="19"/>
        <v>Census Tract 9516 Orange County</v>
      </c>
      <c r="G1222" s="60" t="s">
        <v>155</v>
      </c>
      <c r="H1222" s="60" t="s">
        <v>997</v>
      </c>
      <c r="I1222" s="65">
        <v>45063</v>
      </c>
      <c r="J1222" s="60">
        <v>1435</v>
      </c>
      <c r="K1222" s="60">
        <v>546982289.1875</v>
      </c>
      <c r="L1222" s="60">
        <v>111279.94349745322</v>
      </c>
    </row>
    <row r="1223" spans="1:12">
      <c r="A1223" s="60">
        <v>44534</v>
      </c>
      <c r="B1223" s="60" t="s">
        <v>2490</v>
      </c>
      <c r="C1223" s="60">
        <v>14323253</v>
      </c>
      <c r="D1223" s="60">
        <v>80881</v>
      </c>
      <c r="E1223" s="65" t="s">
        <v>1001</v>
      </c>
      <c r="F1223" s="65" t="str">
        <f t="shared" si="19"/>
        <v>Census Tract 9516 Randolph County</v>
      </c>
      <c r="G1223" s="60" t="s">
        <v>155</v>
      </c>
      <c r="H1223" s="60" t="s">
        <v>999</v>
      </c>
      <c r="I1223" s="65">
        <v>33327</v>
      </c>
      <c r="J1223" s="60">
        <v>1593</v>
      </c>
      <c r="K1223" s="60">
        <v>24720065.3046875</v>
      </c>
      <c r="L1223" s="60">
        <v>22256.078584661031</v>
      </c>
    </row>
    <row r="1224" spans="1:12">
      <c r="A1224" s="60">
        <v>44007</v>
      </c>
      <c r="B1224" s="60" t="s">
        <v>2491</v>
      </c>
      <c r="C1224" s="60">
        <v>126626948</v>
      </c>
      <c r="D1224" s="60">
        <v>2490532</v>
      </c>
      <c r="E1224" s="65" t="s">
        <v>1002</v>
      </c>
      <c r="F1224" s="65" t="str">
        <f t="shared" si="19"/>
        <v>Census Tract 9517 Cass County</v>
      </c>
      <c r="G1224" s="60" t="s">
        <v>155</v>
      </c>
      <c r="H1224" s="60" t="s">
        <v>991</v>
      </c>
      <c r="I1224" s="65">
        <v>58784</v>
      </c>
      <c r="J1224" s="60">
        <v>1144</v>
      </c>
      <c r="K1224" s="60">
        <v>225158037.18359375</v>
      </c>
      <c r="L1224" s="60">
        <v>88320.054023266173</v>
      </c>
    </row>
    <row r="1225" spans="1:12">
      <c r="A1225" s="60">
        <v>39102</v>
      </c>
      <c r="B1225" s="60" t="s">
        <v>2492</v>
      </c>
      <c r="C1225" s="60">
        <v>13279223</v>
      </c>
      <c r="D1225" s="60">
        <v>33188</v>
      </c>
      <c r="E1225" s="65" t="s">
        <v>1002</v>
      </c>
      <c r="F1225" s="65" t="str">
        <f t="shared" si="19"/>
        <v>Census Tract 9517 Orange County</v>
      </c>
      <c r="G1225" s="60" t="s">
        <v>155</v>
      </c>
      <c r="H1225" s="60" t="s">
        <v>997</v>
      </c>
      <c r="I1225" s="65">
        <v>37474</v>
      </c>
      <c r="J1225" s="60">
        <v>1175</v>
      </c>
      <c r="K1225" s="60">
        <v>21793932.83984375</v>
      </c>
      <c r="L1225" s="60">
        <v>25073.246522160753</v>
      </c>
    </row>
    <row r="1226" spans="1:12">
      <c r="A1226" s="60">
        <v>44535</v>
      </c>
      <c r="B1226" s="60" t="s">
        <v>2493</v>
      </c>
      <c r="C1226" s="60">
        <v>20708310</v>
      </c>
      <c r="D1226" s="60">
        <v>154653</v>
      </c>
      <c r="E1226" s="65" t="s">
        <v>1002</v>
      </c>
      <c r="F1226" s="65" t="str">
        <f t="shared" si="19"/>
        <v>Census Tract 9517 Randolph County</v>
      </c>
      <c r="G1226" s="60" t="s">
        <v>155</v>
      </c>
      <c r="H1226" s="60" t="s">
        <v>999</v>
      </c>
      <c r="I1226" s="65">
        <v>43571</v>
      </c>
      <c r="J1226" s="60">
        <v>1396</v>
      </c>
      <c r="K1226" s="60">
        <v>35761684.5546875</v>
      </c>
      <c r="L1226" s="60">
        <v>38783.012039497087</v>
      </c>
    </row>
    <row r="1227" spans="1:12">
      <c r="A1227" s="60">
        <v>44008</v>
      </c>
      <c r="B1227" s="60" t="s">
        <v>2494</v>
      </c>
      <c r="C1227" s="60">
        <v>187341767</v>
      </c>
      <c r="D1227" s="60">
        <v>1078086</v>
      </c>
      <c r="E1227" s="65" t="s">
        <v>1003</v>
      </c>
      <c r="F1227" s="65" t="str">
        <f t="shared" si="19"/>
        <v>Census Tract 9518 Cass County</v>
      </c>
      <c r="G1227" s="60" t="s">
        <v>155</v>
      </c>
      <c r="H1227" s="60" t="s">
        <v>991</v>
      </c>
      <c r="I1227" s="65">
        <v>58210</v>
      </c>
      <c r="J1227" s="60">
        <v>1325</v>
      </c>
      <c r="K1227" s="60">
        <v>328127803.65234375</v>
      </c>
      <c r="L1227" s="60">
        <v>110237.42137205221</v>
      </c>
    </row>
    <row r="1228" spans="1:12">
      <c r="A1228" s="60">
        <v>39103</v>
      </c>
      <c r="B1228" s="60" t="s">
        <v>2495</v>
      </c>
      <c r="C1228" s="60">
        <v>304579978</v>
      </c>
      <c r="D1228" s="60">
        <v>748505</v>
      </c>
      <c r="E1228" s="65" t="s">
        <v>1003</v>
      </c>
      <c r="F1228" s="65" t="str">
        <f t="shared" si="19"/>
        <v>Census Tract 9518 Orange County</v>
      </c>
      <c r="G1228" s="60" t="s">
        <v>155</v>
      </c>
      <c r="H1228" s="60" t="s">
        <v>997</v>
      </c>
      <c r="I1228" s="65">
        <v>38788</v>
      </c>
      <c r="J1228" s="60">
        <v>1320</v>
      </c>
      <c r="K1228" s="60">
        <v>499389584.984375</v>
      </c>
      <c r="L1228" s="60">
        <v>103346.69027062977</v>
      </c>
    </row>
    <row r="1229" spans="1:12">
      <c r="A1229" s="60">
        <v>44536</v>
      </c>
      <c r="B1229" s="60" t="s">
        <v>2496</v>
      </c>
      <c r="C1229" s="60">
        <v>26992974</v>
      </c>
      <c r="D1229" s="60">
        <v>55716</v>
      </c>
      <c r="E1229" s="65" t="s">
        <v>1003</v>
      </c>
      <c r="F1229" s="65" t="str">
        <f t="shared" si="19"/>
        <v>Census Tract 9518 Randolph County</v>
      </c>
      <c r="G1229" s="60" t="s">
        <v>155</v>
      </c>
      <c r="H1229" s="60" t="s">
        <v>999</v>
      </c>
      <c r="I1229" s="65">
        <v>48155</v>
      </c>
      <c r="J1229" s="60">
        <v>915</v>
      </c>
      <c r="K1229" s="60">
        <v>46358768.56640625</v>
      </c>
      <c r="L1229" s="60">
        <v>34720.047092311477</v>
      </c>
    </row>
    <row r="1230" spans="1:12">
      <c r="A1230" s="60">
        <v>44009</v>
      </c>
      <c r="B1230" s="60" t="s">
        <v>2497</v>
      </c>
      <c r="C1230" s="60">
        <v>171305315</v>
      </c>
      <c r="D1230" s="60">
        <v>52435</v>
      </c>
      <c r="E1230" s="65" t="s">
        <v>1004</v>
      </c>
      <c r="F1230" s="65" t="str">
        <f t="shared" si="19"/>
        <v>Census Tract 9519 Cass County</v>
      </c>
      <c r="G1230" s="60" t="s">
        <v>155</v>
      </c>
      <c r="H1230" s="60" t="s">
        <v>991</v>
      </c>
      <c r="I1230" s="65">
        <v>58295</v>
      </c>
      <c r="J1230" s="60">
        <v>1511</v>
      </c>
      <c r="K1230" s="60">
        <v>297599748.1328125</v>
      </c>
      <c r="L1230" s="60">
        <v>72028.568030586364</v>
      </c>
    </row>
    <row r="1231" spans="1:12">
      <c r="A1231" s="60">
        <v>38946</v>
      </c>
      <c r="B1231" s="60" t="s">
        <v>2498</v>
      </c>
      <c r="C1231" s="60">
        <v>145766260</v>
      </c>
      <c r="D1231" s="60">
        <v>106</v>
      </c>
      <c r="E1231" s="65" t="s">
        <v>1004</v>
      </c>
      <c r="F1231" s="65" t="str">
        <f t="shared" si="19"/>
        <v>Census Tract 9519 Crawford County</v>
      </c>
      <c r="G1231" s="60" t="s">
        <v>155</v>
      </c>
      <c r="H1231" s="60" t="s">
        <v>1005</v>
      </c>
      <c r="I1231" s="65">
        <v>44816</v>
      </c>
      <c r="J1231" s="60">
        <v>1337</v>
      </c>
      <c r="K1231" s="60">
        <v>237373403.4609375</v>
      </c>
      <c r="L1231" s="60">
        <v>115261.69641235546</v>
      </c>
    </row>
    <row r="1232" spans="1:12">
      <c r="A1232" s="60">
        <v>44537</v>
      </c>
      <c r="B1232" s="60" t="s">
        <v>2499</v>
      </c>
      <c r="C1232" s="60">
        <v>130192163</v>
      </c>
      <c r="D1232" s="60">
        <v>304558</v>
      </c>
      <c r="E1232" s="65" t="s">
        <v>1004</v>
      </c>
      <c r="F1232" s="65" t="str">
        <f t="shared" si="19"/>
        <v>Census Tract 9519 Randolph County</v>
      </c>
      <c r="G1232" s="60" t="s">
        <v>155</v>
      </c>
      <c r="H1232" s="60" t="s">
        <v>999</v>
      </c>
      <c r="I1232" s="65">
        <v>50784</v>
      </c>
      <c r="J1232" s="60">
        <v>1754</v>
      </c>
      <c r="K1232" s="60">
        <v>223697196.00390625</v>
      </c>
      <c r="L1232" s="60">
        <v>68468.909374635768</v>
      </c>
    </row>
    <row r="1233" spans="1:12">
      <c r="A1233" s="60">
        <v>38947</v>
      </c>
      <c r="B1233" s="60" t="s">
        <v>2500</v>
      </c>
      <c r="C1233" s="60">
        <v>341721235</v>
      </c>
      <c r="D1233" s="60">
        <v>5419618</v>
      </c>
      <c r="E1233" s="65" t="s">
        <v>1006</v>
      </c>
      <c r="F1233" s="65" t="str">
        <f t="shared" si="19"/>
        <v>Census Tract 9520 Crawford County</v>
      </c>
      <c r="G1233" s="60" t="s">
        <v>155</v>
      </c>
      <c r="H1233" s="60" t="s">
        <v>1005</v>
      </c>
      <c r="I1233" s="65">
        <v>40242</v>
      </c>
      <c r="J1233" s="60">
        <v>1556</v>
      </c>
      <c r="K1233" s="60">
        <v>565053951.46875</v>
      </c>
      <c r="L1233" s="60">
        <v>109395.07779224383</v>
      </c>
    </row>
    <row r="1234" spans="1:12">
      <c r="A1234" s="60">
        <v>44488</v>
      </c>
      <c r="B1234" s="60" t="s">
        <v>2501</v>
      </c>
      <c r="C1234" s="60">
        <v>360993391</v>
      </c>
      <c r="D1234" s="60">
        <v>2705141</v>
      </c>
      <c r="E1234" s="65" t="s">
        <v>1006</v>
      </c>
      <c r="F1234" s="65" t="str">
        <f t="shared" si="19"/>
        <v>Census Tract 9520 Miami County</v>
      </c>
      <c r="G1234" s="60" t="s">
        <v>155</v>
      </c>
      <c r="H1234" s="60" t="s">
        <v>1007</v>
      </c>
      <c r="I1234" s="65">
        <v>62578</v>
      </c>
      <c r="J1234" s="60">
        <v>1721</v>
      </c>
      <c r="K1234" s="60">
        <v>637422909.21875</v>
      </c>
      <c r="L1234" s="60">
        <v>101097.96426235353</v>
      </c>
    </row>
    <row r="1235" spans="1:12">
      <c r="A1235" s="60">
        <v>44538</v>
      </c>
      <c r="B1235" s="60" t="s">
        <v>2502</v>
      </c>
      <c r="C1235" s="60">
        <v>231729006</v>
      </c>
      <c r="D1235" s="60">
        <v>241989</v>
      </c>
      <c r="E1235" s="65" t="s">
        <v>1006</v>
      </c>
      <c r="F1235" s="65" t="str">
        <f t="shared" si="19"/>
        <v>Census Tract 9520 Randolph County</v>
      </c>
      <c r="G1235" s="60" t="s">
        <v>155</v>
      </c>
      <c r="H1235" s="60" t="s">
        <v>999</v>
      </c>
      <c r="I1235" s="65">
        <v>51875</v>
      </c>
      <c r="J1235" s="60">
        <v>1309</v>
      </c>
      <c r="K1235" s="60">
        <v>396782292.24609375</v>
      </c>
      <c r="L1235" s="60">
        <v>87674.726819566567</v>
      </c>
    </row>
    <row r="1236" spans="1:12">
      <c r="A1236" s="60">
        <v>38948</v>
      </c>
      <c r="B1236" s="60" t="s">
        <v>2503</v>
      </c>
      <c r="C1236" s="60">
        <v>304047297</v>
      </c>
      <c r="D1236" s="60">
        <v>2622027</v>
      </c>
      <c r="E1236" s="65" t="s">
        <v>1008</v>
      </c>
      <c r="F1236" s="65" t="str">
        <f t="shared" si="19"/>
        <v>Census Tract 9521 Crawford County</v>
      </c>
      <c r="G1236" s="60" t="s">
        <v>155</v>
      </c>
      <c r="H1236" s="60" t="s">
        <v>1005</v>
      </c>
      <c r="I1236" s="65">
        <v>38516</v>
      </c>
      <c r="J1236" s="60">
        <v>942</v>
      </c>
      <c r="K1236" s="60">
        <v>493442356.55859375</v>
      </c>
      <c r="L1236" s="60">
        <v>168852.0523369232</v>
      </c>
    </row>
    <row r="1237" spans="1:12">
      <c r="A1237" s="60">
        <v>44489</v>
      </c>
      <c r="B1237" s="60" t="s">
        <v>2504</v>
      </c>
      <c r="C1237" s="60">
        <v>140211464</v>
      </c>
      <c r="D1237" s="60">
        <v>2104923</v>
      </c>
      <c r="E1237" s="65" t="s">
        <v>1008</v>
      </c>
      <c r="F1237" s="65" t="str">
        <f t="shared" si="19"/>
        <v>Census Tract 9521 Miami County</v>
      </c>
      <c r="G1237" s="60" t="s">
        <v>155</v>
      </c>
      <c r="H1237" s="60" t="s">
        <v>1007</v>
      </c>
      <c r="I1237" s="65">
        <v>53241</v>
      </c>
      <c r="J1237" s="60">
        <v>1852</v>
      </c>
      <c r="K1237" s="60">
        <v>248524443.29296875</v>
      </c>
      <c r="L1237" s="60">
        <v>91184.919615372986</v>
      </c>
    </row>
    <row r="1238" spans="1:12">
      <c r="A1238" s="60">
        <v>44539</v>
      </c>
      <c r="B1238" s="60" t="s">
        <v>2505</v>
      </c>
      <c r="C1238" s="60">
        <v>292748672</v>
      </c>
      <c r="D1238" s="60">
        <v>471941</v>
      </c>
      <c r="E1238" s="65" t="s">
        <v>1008</v>
      </c>
      <c r="F1238" s="65" t="str">
        <f t="shared" si="19"/>
        <v>Census Tract 9521 Randolph County</v>
      </c>
      <c r="G1238" s="60" t="s">
        <v>155</v>
      </c>
      <c r="H1238" s="60" t="s">
        <v>999</v>
      </c>
      <c r="I1238" s="65">
        <v>52679</v>
      </c>
      <c r="J1238" s="60">
        <v>1123</v>
      </c>
      <c r="K1238" s="60">
        <v>501218090.1015625</v>
      </c>
      <c r="L1238" s="60">
        <v>94994.616917341526</v>
      </c>
    </row>
    <row r="1239" spans="1:12">
      <c r="A1239" s="60">
        <v>44490</v>
      </c>
      <c r="B1239" s="60" t="s">
        <v>2506</v>
      </c>
      <c r="C1239" s="60">
        <v>5527495</v>
      </c>
      <c r="D1239" s="60">
        <v>0</v>
      </c>
      <c r="E1239" s="65" t="s">
        <v>1009</v>
      </c>
      <c r="F1239" s="65" t="str">
        <f t="shared" si="19"/>
        <v>Census Tract 9522 Miami County</v>
      </c>
      <c r="G1239" s="60" t="s">
        <v>155</v>
      </c>
      <c r="H1239" s="60" t="s">
        <v>1007</v>
      </c>
      <c r="I1239" s="65">
        <v>47238</v>
      </c>
      <c r="J1239" s="60">
        <v>1151</v>
      </c>
      <c r="K1239" s="60">
        <v>9644858.76953125</v>
      </c>
      <c r="L1239" s="60">
        <v>19631.355238062792</v>
      </c>
    </row>
    <row r="1240" spans="1:12">
      <c r="A1240" s="60">
        <v>39106</v>
      </c>
      <c r="B1240" s="60" t="s">
        <v>2507</v>
      </c>
      <c r="C1240" s="60">
        <v>604492985</v>
      </c>
      <c r="D1240" s="60">
        <v>4261189</v>
      </c>
      <c r="E1240" s="65" t="s">
        <v>1009</v>
      </c>
      <c r="F1240" s="65" t="str">
        <f t="shared" si="19"/>
        <v>Census Tract 9522 Perry County</v>
      </c>
      <c r="G1240" s="60" t="s">
        <v>155</v>
      </c>
      <c r="H1240" s="60" t="s">
        <v>1010</v>
      </c>
      <c r="I1240" s="65">
        <v>62963</v>
      </c>
      <c r="J1240" s="60">
        <v>1588</v>
      </c>
      <c r="K1240" s="60">
        <v>984592163.28125</v>
      </c>
      <c r="L1240" s="60">
        <v>164901.52926175285</v>
      </c>
    </row>
    <row r="1241" spans="1:12">
      <c r="A1241" s="60">
        <v>44491</v>
      </c>
      <c r="B1241" s="60" t="s">
        <v>2508</v>
      </c>
      <c r="C1241" s="60">
        <v>2354162</v>
      </c>
      <c r="D1241" s="60">
        <v>134113</v>
      </c>
      <c r="E1241" s="65" t="s">
        <v>1011</v>
      </c>
      <c r="F1241" s="65" t="str">
        <f t="shared" si="19"/>
        <v>Census Tract 9523 Miami County</v>
      </c>
      <c r="G1241" s="60" t="s">
        <v>155</v>
      </c>
      <c r="H1241" s="60" t="s">
        <v>1007</v>
      </c>
      <c r="I1241" s="65">
        <v>42240</v>
      </c>
      <c r="J1241" s="60">
        <v>1154</v>
      </c>
      <c r="K1241" s="60">
        <v>4339816.81640625</v>
      </c>
      <c r="L1241" s="60">
        <v>10187.07390154271</v>
      </c>
    </row>
    <row r="1242" spans="1:12">
      <c r="A1242" s="60">
        <v>39107</v>
      </c>
      <c r="B1242" s="60" t="s">
        <v>2509</v>
      </c>
      <c r="C1242" s="60">
        <v>324188017</v>
      </c>
      <c r="D1242" s="60">
        <v>5360806</v>
      </c>
      <c r="E1242" s="65" t="s">
        <v>1011</v>
      </c>
      <c r="F1242" s="65" t="str">
        <f t="shared" si="19"/>
        <v>Census Tract 9523 Perry County</v>
      </c>
      <c r="G1242" s="60" t="s">
        <v>155</v>
      </c>
      <c r="H1242" s="60" t="s">
        <v>1010</v>
      </c>
      <c r="I1242" s="65">
        <v>63932</v>
      </c>
      <c r="J1242" s="60">
        <v>1315</v>
      </c>
      <c r="K1242" s="60">
        <v>522683966.890625</v>
      </c>
      <c r="L1242" s="60">
        <v>226286.98237942159</v>
      </c>
    </row>
    <row r="1243" spans="1:12">
      <c r="A1243" s="60">
        <v>44492</v>
      </c>
      <c r="B1243" s="60" t="s">
        <v>2510</v>
      </c>
      <c r="C1243" s="60">
        <v>1550997</v>
      </c>
      <c r="D1243" s="60">
        <v>104692</v>
      </c>
      <c r="E1243" s="65" t="s">
        <v>1012</v>
      </c>
      <c r="F1243" s="65" t="str">
        <f t="shared" si="19"/>
        <v>Census Tract 9524 Miami County</v>
      </c>
      <c r="G1243" s="60" t="s">
        <v>155</v>
      </c>
      <c r="H1243" s="60" t="s">
        <v>1007</v>
      </c>
      <c r="I1243" s="65">
        <v>30680</v>
      </c>
      <c r="J1243" s="60">
        <v>1265</v>
      </c>
      <c r="K1243" s="60">
        <v>2888551.34375</v>
      </c>
      <c r="L1243" s="60">
        <v>9584.4060899065571</v>
      </c>
    </row>
    <row r="1244" spans="1:12">
      <c r="A1244" s="60">
        <v>39108</v>
      </c>
      <c r="B1244" s="60" t="s">
        <v>2511</v>
      </c>
      <c r="C1244" s="60">
        <v>19344942</v>
      </c>
      <c r="D1244" s="60">
        <v>1325549</v>
      </c>
      <c r="E1244" s="65" t="s">
        <v>1012</v>
      </c>
      <c r="F1244" s="65" t="str">
        <f t="shared" si="19"/>
        <v>Census Tract 9524 Perry County</v>
      </c>
      <c r="G1244" s="60" t="s">
        <v>155</v>
      </c>
      <c r="H1244" s="60" t="s">
        <v>1010</v>
      </c>
      <c r="I1244" s="65">
        <v>44310</v>
      </c>
      <c r="J1244" s="60">
        <v>1874</v>
      </c>
      <c r="K1244" s="60">
        <v>31207907.43359375</v>
      </c>
      <c r="L1244" s="60">
        <v>31796.679037598155</v>
      </c>
    </row>
    <row r="1245" spans="1:12">
      <c r="A1245" s="60">
        <v>44493</v>
      </c>
      <c r="B1245" s="60" t="s">
        <v>2512</v>
      </c>
      <c r="C1245" s="60">
        <v>6544467</v>
      </c>
      <c r="D1245" s="60">
        <v>114155</v>
      </c>
      <c r="E1245" s="65" t="s">
        <v>1013</v>
      </c>
      <c r="F1245" s="65" t="str">
        <f t="shared" si="19"/>
        <v>Census Tract 9525 Miami County</v>
      </c>
      <c r="G1245" s="60" t="s">
        <v>155</v>
      </c>
      <c r="H1245" s="60" t="s">
        <v>1007</v>
      </c>
      <c r="I1245" s="65">
        <v>34773</v>
      </c>
      <c r="J1245" s="60">
        <v>862</v>
      </c>
      <c r="K1245" s="60">
        <v>11610035.7734375</v>
      </c>
      <c r="L1245" s="60">
        <v>13928.958247904846</v>
      </c>
    </row>
    <row r="1246" spans="1:12">
      <c r="A1246" s="60">
        <v>39109</v>
      </c>
      <c r="B1246" s="60" t="s">
        <v>2513</v>
      </c>
      <c r="C1246" s="60">
        <v>9141629</v>
      </c>
      <c r="D1246" s="60">
        <v>190596</v>
      </c>
      <c r="E1246" s="65" t="s">
        <v>1013</v>
      </c>
      <c r="F1246" s="65" t="str">
        <f t="shared" si="19"/>
        <v>Census Tract 9525 Perry County</v>
      </c>
      <c r="G1246" s="60" t="s">
        <v>155</v>
      </c>
      <c r="H1246" s="60" t="s">
        <v>1010</v>
      </c>
      <c r="I1246" s="65">
        <v>50806</v>
      </c>
      <c r="J1246" s="60">
        <v>1863</v>
      </c>
      <c r="K1246" s="60">
        <v>14751083.6328125</v>
      </c>
      <c r="L1246" s="60">
        <v>18003.381581109919</v>
      </c>
    </row>
    <row r="1247" spans="1:12">
      <c r="A1247" s="60">
        <v>44494</v>
      </c>
      <c r="B1247" s="60" t="s">
        <v>2514</v>
      </c>
      <c r="C1247" s="60">
        <v>203337796</v>
      </c>
      <c r="D1247" s="60">
        <v>2697767</v>
      </c>
      <c r="E1247" s="65" t="s">
        <v>1014</v>
      </c>
      <c r="F1247" s="65" t="str">
        <f t="shared" si="19"/>
        <v>Census Tract 9526 Miami County</v>
      </c>
      <c r="G1247" s="60" t="s">
        <v>155</v>
      </c>
      <c r="H1247" s="60" t="s">
        <v>1007</v>
      </c>
      <c r="I1247" s="65">
        <v>65368</v>
      </c>
      <c r="J1247" s="60">
        <v>1325</v>
      </c>
      <c r="K1247" s="60">
        <v>358276291.81640625</v>
      </c>
      <c r="L1247" s="60">
        <v>100176.38491288674</v>
      </c>
    </row>
    <row r="1248" spans="1:12">
      <c r="A1248" s="60">
        <v>39110</v>
      </c>
      <c r="B1248" s="60" t="s">
        <v>2515</v>
      </c>
      <c r="C1248" s="60">
        <v>31534789</v>
      </c>
      <c r="D1248" s="60">
        <v>645795</v>
      </c>
      <c r="E1248" s="65" t="s">
        <v>1014</v>
      </c>
      <c r="F1248" s="65" t="str">
        <f t="shared" si="19"/>
        <v>Census Tract 9526 Perry County</v>
      </c>
      <c r="G1248" s="60" t="s">
        <v>155</v>
      </c>
      <c r="H1248" s="60" t="s">
        <v>1010</v>
      </c>
      <c r="I1248" s="65">
        <v>40737</v>
      </c>
      <c r="J1248" s="60">
        <v>975</v>
      </c>
      <c r="K1248" s="60">
        <v>50830930.3515625</v>
      </c>
      <c r="L1248" s="60">
        <v>40054.212157709393</v>
      </c>
    </row>
    <row r="1249" spans="1:12">
      <c r="A1249" s="60">
        <v>44495</v>
      </c>
      <c r="B1249" s="60" t="s">
        <v>2516</v>
      </c>
      <c r="C1249" s="60">
        <v>188873903</v>
      </c>
      <c r="D1249" s="60">
        <v>737776</v>
      </c>
      <c r="E1249" s="65" t="s">
        <v>1015</v>
      </c>
      <c r="F1249" s="65" t="str">
        <f t="shared" si="19"/>
        <v>Census Tract 9527 Miami County</v>
      </c>
      <c r="G1249" s="60" t="s">
        <v>155</v>
      </c>
      <c r="H1249" s="60" t="s">
        <v>1007</v>
      </c>
      <c r="I1249" s="65">
        <v>57860</v>
      </c>
      <c r="J1249" s="60">
        <v>2764</v>
      </c>
      <c r="K1249" s="60">
        <v>329616460.8203125</v>
      </c>
      <c r="L1249" s="60">
        <v>101155.13676339113</v>
      </c>
    </row>
    <row r="1250" spans="1:12">
      <c r="A1250" s="60">
        <v>39133</v>
      </c>
      <c r="B1250" s="60" t="s">
        <v>2517</v>
      </c>
      <c r="C1250" s="60">
        <v>269583311</v>
      </c>
      <c r="D1250" s="60">
        <v>2939573</v>
      </c>
      <c r="E1250" s="65" t="s">
        <v>1015</v>
      </c>
      <c r="F1250" s="65" t="str">
        <f t="shared" si="19"/>
        <v>Census Tract 9527 Spencer County</v>
      </c>
      <c r="G1250" s="60" t="s">
        <v>155</v>
      </c>
      <c r="H1250" s="60" t="s">
        <v>1016</v>
      </c>
      <c r="I1250" s="65">
        <v>65926</v>
      </c>
      <c r="J1250" s="60">
        <v>2882</v>
      </c>
      <c r="K1250" s="60">
        <v>441095716.0078125</v>
      </c>
      <c r="L1250" s="60">
        <v>108770.8014146054</v>
      </c>
    </row>
    <row r="1251" spans="1:12">
      <c r="A1251" s="60">
        <v>44496</v>
      </c>
      <c r="B1251" s="60" t="s">
        <v>2518</v>
      </c>
      <c r="C1251" s="60">
        <v>46456600</v>
      </c>
      <c r="D1251" s="60">
        <v>579327</v>
      </c>
      <c r="E1251" s="65" t="s">
        <v>1017</v>
      </c>
      <c r="F1251" s="65" t="str">
        <f t="shared" si="19"/>
        <v>Census Tract 9528 Miami County</v>
      </c>
      <c r="G1251" s="60" t="s">
        <v>155</v>
      </c>
      <c r="H1251" s="60" t="s">
        <v>1007</v>
      </c>
      <c r="I1251" s="65">
        <v>53333</v>
      </c>
      <c r="J1251" s="60">
        <v>746</v>
      </c>
      <c r="K1251" s="60">
        <v>81945946.32421875</v>
      </c>
      <c r="L1251" s="60">
        <v>39936.464018998588</v>
      </c>
    </row>
    <row r="1252" spans="1:12">
      <c r="A1252" s="60">
        <v>39134</v>
      </c>
      <c r="B1252" s="60" t="s">
        <v>2519</v>
      </c>
      <c r="C1252" s="60">
        <v>288476559</v>
      </c>
      <c r="D1252" s="60">
        <v>6268378</v>
      </c>
      <c r="E1252" s="65" t="s">
        <v>1017</v>
      </c>
      <c r="F1252" s="65" t="str">
        <f t="shared" si="19"/>
        <v>Census Tract 9528 Spencer County</v>
      </c>
      <c r="G1252" s="60" t="s">
        <v>155</v>
      </c>
      <c r="H1252" s="60" t="s">
        <v>1016</v>
      </c>
      <c r="I1252" s="65">
        <v>56391</v>
      </c>
      <c r="J1252" s="60">
        <v>1363</v>
      </c>
      <c r="K1252" s="60">
        <v>469114102.9296875</v>
      </c>
      <c r="L1252" s="60">
        <v>153494.1532373286</v>
      </c>
    </row>
    <row r="1253" spans="1:12">
      <c r="A1253" s="60">
        <v>44497</v>
      </c>
      <c r="B1253" s="60" t="s">
        <v>2520</v>
      </c>
      <c r="C1253" s="60">
        <v>12396679</v>
      </c>
      <c r="D1253" s="60">
        <v>6730</v>
      </c>
      <c r="E1253" s="65" t="s">
        <v>1018</v>
      </c>
      <c r="F1253" s="65" t="str">
        <f t="shared" si="19"/>
        <v>Census Tract 9529 Miami County</v>
      </c>
      <c r="G1253" s="60" t="s">
        <v>155</v>
      </c>
      <c r="H1253" s="60" t="s">
        <v>1007</v>
      </c>
      <c r="I1253" s="65">
        <v>51250</v>
      </c>
      <c r="J1253" s="60">
        <v>771</v>
      </c>
      <c r="K1253" s="60">
        <v>21575287.3671875</v>
      </c>
      <c r="L1253" s="60">
        <v>20966.202553509425</v>
      </c>
    </row>
    <row r="1254" spans="1:12">
      <c r="A1254" s="60">
        <v>39135</v>
      </c>
      <c r="B1254" s="60" t="s">
        <v>2521</v>
      </c>
      <c r="C1254" s="60">
        <v>207370549</v>
      </c>
      <c r="D1254" s="60">
        <v>1572805</v>
      </c>
      <c r="E1254" s="65" t="s">
        <v>1018</v>
      </c>
      <c r="F1254" s="65" t="str">
        <f t="shared" si="19"/>
        <v>Census Tract 9529 Spencer County</v>
      </c>
      <c r="G1254" s="60" t="s">
        <v>155</v>
      </c>
      <c r="H1254" s="60" t="s">
        <v>1016</v>
      </c>
      <c r="I1254" s="65">
        <v>58406</v>
      </c>
      <c r="J1254" s="60">
        <v>1085</v>
      </c>
      <c r="K1254" s="60">
        <v>336542292.296875</v>
      </c>
      <c r="L1254" s="60">
        <v>125564.14970001165</v>
      </c>
    </row>
    <row r="1255" spans="1:12">
      <c r="A1255" s="60">
        <v>73290</v>
      </c>
      <c r="B1255" s="60" t="s">
        <v>2522</v>
      </c>
      <c r="C1255" s="60">
        <v>152829932</v>
      </c>
      <c r="D1255" s="60">
        <v>3427346</v>
      </c>
      <c r="E1255" s="65" t="s">
        <v>1019</v>
      </c>
      <c r="F1255" s="65" t="str">
        <f t="shared" si="19"/>
        <v>Census Tract 9530 Fulton County</v>
      </c>
      <c r="G1255" s="60" t="s">
        <v>155</v>
      </c>
      <c r="H1255" s="60" t="s">
        <v>1020</v>
      </c>
      <c r="I1255" s="65">
        <v>57871</v>
      </c>
      <c r="J1255" s="60">
        <v>1193</v>
      </c>
      <c r="K1255" s="60">
        <v>275537874.76171875</v>
      </c>
      <c r="L1255" s="60">
        <v>80692.474624060342</v>
      </c>
    </row>
    <row r="1256" spans="1:12">
      <c r="A1256" s="60">
        <v>39136</v>
      </c>
      <c r="B1256" s="60" t="s">
        <v>2523</v>
      </c>
      <c r="C1256" s="60">
        <v>188472163</v>
      </c>
      <c r="D1256" s="60">
        <v>852058</v>
      </c>
      <c r="E1256" s="65" t="s">
        <v>1019</v>
      </c>
      <c r="F1256" s="65" t="str">
        <f t="shared" si="19"/>
        <v>Census Tract 9530 Spencer County</v>
      </c>
      <c r="G1256" s="60" t="s">
        <v>155</v>
      </c>
      <c r="H1256" s="60" t="s">
        <v>1016</v>
      </c>
      <c r="I1256" s="65">
        <v>57448</v>
      </c>
      <c r="J1256" s="60">
        <v>1455</v>
      </c>
      <c r="K1256" s="60">
        <v>304396401</v>
      </c>
      <c r="L1256" s="60">
        <v>79319.219849797955</v>
      </c>
    </row>
    <row r="1257" spans="1:12">
      <c r="A1257" s="60">
        <v>44066</v>
      </c>
      <c r="B1257" s="60" t="s">
        <v>2524</v>
      </c>
      <c r="C1257" s="60">
        <v>9461949</v>
      </c>
      <c r="D1257" s="60">
        <v>17413</v>
      </c>
      <c r="E1257" s="65" t="s">
        <v>1021</v>
      </c>
      <c r="F1257" s="65" t="str">
        <f t="shared" si="19"/>
        <v>Census Tract 9531 Fulton County</v>
      </c>
      <c r="G1257" s="60" t="s">
        <v>155</v>
      </c>
      <c r="H1257" s="60" t="s">
        <v>1020</v>
      </c>
      <c r="I1257" s="65">
        <v>49594</v>
      </c>
      <c r="J1257" s="60">
        <v>2313</v>
      </c>
      <c r="K1257" s="60">
        <v>16687785.51171875</v>
      </c>
      <c r="L1257" s="60">
        <v>21911.788214164215</v>
      </c>
    </row>
    <row r="1258" spans="1:12">
      <c r="A1258" s="60">
        <v>39137</v>
      </c>
      <c r="B1258" s="60" t="s">
        <v>2525</v>
      </c>
      <c r="C1258" s="60">
        <v>73721144</v>
      </c>
      <c r="D1258" s="60">
        <v>433046</v>
      </c>
      <c r="E1258" s="65" t="s">
        <v>1021</v>
      </c>
      <c r="F1258" s="65" t="str">
        <f t="shared" si="19"/>
        <v>Census Tract 9531 Spencer County</v>
      </c>
      <c r="G1258" s="60" t="s">
        <v>155</v>
      </c>
      <c r="H1258" s="60" t="s">
        <v>1016</v>
      </c>
      <c r="I1258" s="65">
        <v>44074</v>
      </c>
      <c r="J1258" s="60">
        <v>1342</v>
      </c>
      <c r="K1258" s="60">
        <v>118849159.4921875</v>
      </c>
      <c r="L1258" s="60">
        <v>63611.969230154726</v>
      </c>
    </row>
    <row r="1259" spans="1:12">
      <c r="A1259" s="60">
        <v>38969</v>
      </c>
      <c r="B1259" s="60" t="s">
        <v>2526</v>
      </c>
      <c r="C1259" s="60">
        <v>250786345</v>
      </c>
      <c r="D1259" s="60">
        <v>3194197</v>
      </c>
      <c r="E1259" s="65" t="s">
        <v>1022</v>
      </c>
      <c r="F1259" s="65" t="str">
        <f t="shared" si="19"/>
        <v>Census Tract 9532 Dubois County</v>
      </c>
      <c r="G1259" s="60" t="s">
        <v>155</v>
      </c>
      <c r="H1259" s="60" t="s">
        <v>1023</v>
      </c>
      <c r="I1259" s="65">
        <v>78164</v>
      </c>
      <c r="J1259" s="60">
        <v>2586</v>
      </c>
      <c r="K1259" s="60">
        <v>413270049.58203125</v>
      </c>
      <c r="L1259" s="60">
        <v>106672.77591804671</v>
      </c>
    </row>
    <row r="1260" spans="1:12">
      <c r="A1260" s="60">
        <v>73291</v>
      </c>
      <c r="B1260" s="60" t="s">
        <v>2527</v>
      </c>
      <c r="C1260" s="60">
        <v>228604129</v>
      </c>
      <c r="D1260" s="60">
        <v>920351</v>
      </c>
      <c r="E1260" s="65" t="s">
        <v>1022</v>
      </c>
      <c r="F1260" s="65" t="str">
        <f t="shared" si="19"/>
        <v>Census Tract 9532 Fulton County</v>
      </c>
      <c r="G1260" s="60" t="s">
        <v>155</v>
      </c>
      <c r="H1260" s="60" t="s">
        <v>1020</v>
      </c>
      <c r="I1260" s="65">
        <v>52759</v>
      </c>
      <c r="J1260" s="60">
        <v>1332</v>
      </c>
      <c r="K1260" s="60">
        <v>404810330.453125</v>
      </c>
      <c r="L1260" s="60">
        <v>91797.49590644984</v>
      </c>
    </row>
    <row r="1261" spans="1:12">
      <c r="A1261" s="60">
        <v>38970</v>
      </c>
      <c r="B1261" s="60" t="s">
        <v>2528</v>
      </c>
      <c r="C1261" s="60">
        <v>16194724</v>
      </c>
      <c r="D1261" s="60">
        <v>200931</v>
      </c>
      <c r="E1261" s="65" t="s">
        <v>1024</v>
      </c>
      <c r="F1261" s="65" t="str">
        <f t="shared" si="19"/>
        <v>Census Tract 9533 Dubois County</v>
      </c>
      <c r="G1261" s="60" t="s">
        <v>155</v>
      </c>
      <c r="H1261" s="60" t="s">
        <v>1023</v>
      </c>
      <c r="I1261" s="65">
        <v>49505</v>
      </c>
      <c r="J1261" s="60">
        <v>3021</v>
      </c>
      <c r="K1261" s="60">
        <v>26749328.00390625</v>
      </c>
      <c r="L1261" s="60">
        <v>24411.33719932428</v>
      </c>
    </row>
    <row r="1262" spans="1:12">
      <c r="A1262" s="60">
        <v>44067</v>
      </c>
      <c r="B1262" s="60" t="s">
        <v>2529</v>
      </c>
      <c r="C1262" s="60">
        <v>239546410</v>
      </c>
      <c r="D1262" s="60">
        <v>1235427</v>
      </c>
      <c r="E1262" s="65" t="s">
        <v>1024</v>
      </c>
      <c r="F1262" s="65" t="str">
        <f t="shared" si="19"/>
        <v>Census Tract 9533 Fulton County</v>
      </c>
      <c r="G1262" s="60" t="s">
        <v>155</v>
      </c>
      <c r="H1262" s="60" t="s">
        <v>1020</v>
      </c>
      <c r="I1262" s="65">
        <v>45000</v>
      </c>
      <c r="J1262" s="60">
        <v>816</v>
      </c>
      <c r="K1262" s="60">
        <v>423069464.15625</v>
      </c>
      <c r="L1262" s="60">
        <v>87053.129492827487</v>
      </c>
    </row>
    <row r="1263" spans="1:12">
      <c r="A1263" s="60">
        <v>38971</v>
      </c>
      <c r="B1263" s="60" t="s">
        <v>2530</v>
      </c>
      <c r="C1263" s="60">
        <v>18429356</v>
      </c>
      <c r="D1263" s="60">
        <v>334464</v>
      </c>
      <c r="E1263" s="65" t="s">
        <v>1025</v>
      </c>
      <c r="F1263" s="65" t="str">
        <f t="shared" si="19"/>
        <v>Census Tract 9534 Dubois County</v>
      </c>
      <c r="G1263" s="60" t="s">
        <v>155</v>
      </c>
      <c r="H1263" s="60" t="s">
        <v>1023</v>
      </c>
      <c r="I1263" s="65">
        <v>59526</v>
      </c>
      <c r="J1263" s="60">
        <v>2240</v>
      </c>
      <c r="K1263" s="60">
        <v>30579678.28515625</v>
      </c>
      <c r="L1263" s="60">
        <v>31530.419752372247</v>
      </c>
    </row>
    <row r="1264" spans="1:12">
      <c r="A1264" s="60">
        <v>44068</v>
      </c>
      <c r="B1264" s="60" t="s">
        <v>2531</v>
      </c>
      <c r="C1264" s="60">
        <v>199916651</v>
      </c>
      <c r="D1264" s="60">
        <v>883955</v>
      </c>
      <c r="E1264" s="65" t="s">
        <v>1025</v>
      </c>
      <c r="F1264" s="65" t="str">
        <f t="shared" si="19"/>
        <v>Census Tract 9534 Fulton County</v>
      </c>
      <c r="G1264" s="60" t="s">
        <v>155</v>
      </c>
      <c r="H1264" s="60" t="s">
        <v>1020</v>
      </c>
      <c r="I1264" s="65">
        <v>56074</v>
      </c>
      <c r="J1264" s="60">
        <v>1113</v>
      </c>
      <c r="K1264" s="60">
        <v>352669141.26171875</v>
      </c>
      <c r="L1264" s="60">
        <v>87781.737834854037</v>
      </c>
    </row>
    <row r="1265" spans="1:12">
      <c r="A1265" s="60">
        <v>38972</v>
      </c>
      <c r="B1265" s="60" t="s">
        <v>2532</v>
      </c>
      <c r="C1265" s="60">
        <v>226498110</v>
      </c>
      <c r="D1265" s="60">
        <v>4508099</v>
      </c>
      <c r="E1265" s="65" t="s">
        <v>1026</v>
      </c>
      <c r="F1265" s="65" t="str">
        <f t="shared" si="19"/>
        <v>Census Tract 9535 Dubois County</v>
      </c>
      <c r="G1265" s="60" t="s">
        <v>155</v>
      </c>
      <c r="H1265" s="60" t="s">
        <v>1023</v>
      </c>
      <c r="I1265" s="65">
        <v>68068</v>
      </c>
      <c r="J1265" s="60">
        <v>2085</v>
      </c>
      <c r="K1265" s="60">
        <v>376184266.31640625</v>
      </c>
      <c r="L1265" s="60">
        <v>113188.86630012374</v>
      </c>
    </row>
    <row r="1266" spans="1:12">
      <c r="A1266" s="60">
        <v>44069</v>
      </c>
      <c r="B1266" s="60" t="s">
        <v>2533</v>
      </c>
      <c r="C1266" s="60">
        <v>123774282</v>
      </c>
      <c r="D1266" s="60">
        <v>954844</v>
      </c>
      <c r="E1266" s="65" t="s">
        <v>1026</v>
      </c>
      <c r="F1266" s="65" t="str">
        <f t="shared" si="19"/>
        <v>Census Tract 9535 Fulton County</v>
      </c>
      <c r="G1266" s="60" t="s">
        <v>155</v>
      </c>
      <c r="H1266" s="60" t="s">
        <v>1020</v>
      </c>
      <c r="I1266" s="65">
        <v>55735</v>
      </c>
      <c r="J1266" s="60">
        <v>1032</v>
      </c>
      <c r="K1266" s="60">
        <v>219416628.37890625</v>
      </c>
      <c r="L1266" s="60">
        <v>71399.573423854526</v>
      </c>
    </row>
    <row r="1267" spans="1:12">
      <c r="A1267" s="60">
        <v>38973</v>
      </c>
      <c r="B1267" s="60" t="s">
        <v>2534</v>
      </c>
      <c r="C1267" s="60">
        <v>339509934</v>
      </c>
      <c r="D1267" s="60">
        <v>10139070</v>
      </c>
      <c r="E1267" s="65" t="s">
        <v>1027</v>
      </c>
      <c r="F1267" s="65" t="str">
        <f t="shared" si="19"/>
        <v>Census Tract 9536 Dubois County</v>
      </c>
      <c r="G1267" s="60" t="s">
        <v>155</v>
      </c>
      <c r="H1267" s="60" t="s">
        <v>1023</v>
      </c>
      <c r="I1267" s="65">
        <v>59492</v>
      </c>
      <c r="J1267" s="60">
        <v>2011</v>
      </c>
      <c r="K1267" s="60">
        <v>569936555.5</v>
      </c>
      <c r="L1267" s="60">
        <v>117340.40050892273</v>
      </c>
    </row>
    <row r="1268" spans="1:12">
      <c r="A1268" s="60">
        <v>57773</v>
      </c>
      <c r="B1268" s="60" t="s">
        <v>2535</v>
      </c>
      <c r="C1268" s="60">
        <v>93947723</v>
      </c>
      <c r="D1268" s="60">
        <v>1393649</v>
      </c>
      <c r="E1268" s="65" t="s">
        <v>1027</v>
      </c>
      <c r="F1268" s="65" t="str">
        <f t="shared" si="19"/>
        <v>Census Tract 9536 Starke County</v>
      </c>
      <c r="G1268" s="60" t="s">
        <v>155</v>
      </c>
      <c r="H1268" s="60" t="s">
        <v>1028</v>
      </c>
      <c r="I1268" s="65">
        <v>62946</v>
      </c>
      <c r="J1268" s="60">
        <v>1154</v>
      </c>
      <c r="K1268" s="60">
        <v>169621834.66796875</v>
      </c>
      <c r="L1268" s="60">
        <v>65287.271417961631</v>
      </c>
    </row>
    <row r="1269" spans="1:12">
      <c r="A1269" s="60">
        <v>38974</v>
      </c>
      <c r="B1269" s="60" t="s">
        <v>2536</v>
      </c>
      <c r="C1269" s="60">
        <v>237176815</v>
      </c>
      <c r="D1269" s="60">
        <v>2411472</v>
      </c>
      <c r="E1269" s="65" t="s">
        <v>1029</v>
      </c>
      <c r="F1269" s="65" t="str">
        <f t="shared" si="19"/>
        <v>Census Tract 9537 Dubois County</v>
      </c>
      <c r="G1269" s="60" t="s">
        <v>155</v>
      </c>
      <c r="H1269" s="60" t="s">
        <v>1023</v>
      </c>
      <c r="I1269" s="65">
        <v>71719</v>
      </c>
      <c r="J1269" s="60">
        <v>2802</v>
      </c>
      <c r="K1269" s="60">
        <v>389091862.2265625</v>
      </c>
      <c r="L1269" s="60">
        <v>108150.02026384044</v>
      </c>
    </row>
    <row r="1270" spans="1:12">
      <c r="A1270" s="60">
        <v>57774</v>
      </c>
      <c r="B1270" s="60" t="s">
        <v>2537</v>
      </c>
      <c r="C1270" s="60">
        <v>184274376</v>
      </c>
      <c r="D1270" s="60">
        <v>216611</v>
      </c>
      <c r="E1270" s="65" t="s">
        <v>1029</v>
      </c>
      <c r="F1270" s="65" t="str">
        <f t="shared" si="19"/>
        <v>Census Tract 9537 Starke County</v>
      </c>
      <c r="G1270" s="60" t="s">
        <v>155</v>
      </c>
      <c r="H1270" s="60" t="s">
        <v>1028</v>
      </c>
      <c r="I1270" s="65">
        <v>57589</v>
      </c>
      <c r="J1270" s="60">
        <v>1161</v>
      </c>
      <c r="K1270" s="60">
        <v>327633388.296875</v>
      </c>
      <c r="L1270" s="60">
        <v>84609.407321526043</v>
      </c>
    </row>
    <row r="1271" spans="1:12">
      <c r="A1271" s="60">
        <v>38975</v>
      </c>
      <c r="B1271" s="60" t="s">
        <v>2538</v>
      </c>
      <c r="C1271" s="60">
        <v>18016565</v>
      </c>
      <c r="D1271" s="60">
        <v>109211</v>
      </c>
      <c r="E1271" s="65" t="s">
        <v>1030</v>
      </c>
      <c r="F1271" s="65" t="str">
        <f t="shared" si="19"/>
        <v>Census Tract 9538 Dubois County</v>
      </c>
      <c r="G1271" s="60" t="s">
        <v>155</v>
      </c>
      <c r="H1271" s="60" t="s">
        <v>1023</v>
      </c>
      <c r="I1271" s="65">
        <v>41569</v>
      </c>
      <c r="J1271" s="60">
        <v>2148</v>
      </c>
      <c r="K1271" s="60">
        <v>29471444.25</v>
      </c>
      <c r="L1271" s="60">
        <v>33696.915553021492</v>
      </c>
    </row>
    <row r="1272" spans="1:12">
      <c r="A1272" s="60">
        <v>57775</v>
      </c>
      <c r="B1272" s="60" t="s">
        <v>2539</v>
      </c>
      <c r="C1272" s="60">
        <v>151022240</v>
      </c>
      <c r="D1272" s="60">
        <v>275215</v>
      </c>
      <c r="E1272" s="65" t="s">
        <v>1030</v>
      </c>
      <c r="F1272" s="65" t="str">
        <f t="shared" si="19"/>
        <v>Census Tract 9538 Starke County</v>
      </c>
      <c r="G1272" s="60" t="s">
        <v>155</v>
      </c>
      <c r="H1272" s="60" t="s">
        <v>1028</v>
      </c>
      <c r="I1272" s="65">
        <v>48234</v>
      </c>
      <c r="J1272" s="60">
        <v>1223</v>
      </c>
      <c r="K1272" s="60">
        <v>267823547.63671875</v>
      </c>
      <c r="L1272" s="60">
        <v>77224.7712758056</v>
      </c>
    </row>
    <row r="1273" spans="1:12">
      <c r="A1273" s="60">
        <v>39111</v>
      </c>
      <c r="B1273" s="60" t="s">
        <v>2540</v>
      </c>
      <c r="C1273" s="60">
        <v>347128090</v>
      </c>
      <c r="D1273" s="60">
        <v>5978313</v>
      </c>
      <c r="E1273" s="65" t="s">
        <v>1031</v>
      </c>
      <c r="F1273" s="65" t="str">
        <f t="shared" si="19"/>
        <v>Census Tract 9539 Pike County</v>
      </c>
      <c r="G1273" s="60" t="s">
        <v>155</v>
      </c>
      <c r="H1273" s="60" t="s">
        <v>1032</v>
      </c>
      <c r="I1273" s="65">
        <v>49688</v>
      </c>
      <c r="J1273" s="60">
        <v>1446</v>
      </c>
      <c r="K1273" s="60">
        <v>574424587.125</v>
      </c>
      <c r="L1273" s="60">
        <v>129602.53732939306</v>
      </c>
    </row>
    <row r="1274" spans="1:12">
      <c r="A1274" s="60">
        <v>57776</v>
      </c>
      <c r="B1274" s="60" t="s">
        <v>2541</v>
      </c>
      <c r="C1274" s="60">
        <v>76171215</v>
      </c>
      <c r="D1274" s="60">
        <v>5807540</v>
      </c>
      <c r="E1274" s="65" t="s">
        <v>1031</v>
      </c>
      <c r="F1274" s="65" t="str">
        <f t="shared" si="19"/>
        <v>Census Tract 9539 Starke County</v>
      </c>
      <c r="G1274" s="60" t="s">
        <v>155</v>
      </c>
      <c r="H1274" s="60" t="s">
        <v>1028</v>
      </c>
      <c r="I1274" s="65">
        <v>54375</v>
      </c>
      <c r="J1274" s="60">
        <v>803</v>
      </c>
      <c r="K1274" s="60">
        <v>145017154.7578125</v>
      </c>
      <c r="L1274" s="60">
        <v>54211.494440542541</v>
      </c>
    </row>
    <row r="1275" spans="1:12">
      <c r="A1275" s="60">
        <v>44052</v>
      </c>
      <c r="B1275" s="60" t="s">
        <v>2542</v>
      </c>
      <c r="C1275" s="60">
        <v>158579940</v>
      </c>
      <c r="D1275" s="60">
        <v>14673</v>
      </c>
      <c r="E1275" s="65" t="s">
        <v>1033</v>
      </c>
      <c r="F1275" s="65" t="str">
        <f t="shared" si="19"/>
        <v>Census Tract 9540 Fayette County</v>
      </c>
      <c r="G1275" s="60" t="s">
        <v>155</v>
      </c>
      <c r="H1275" s="60" t="s">
        <v>1034</v>
      </c>
      <c r="I1275" s="65">
        <v>73111</v>
      </c>
      <c r="J1275" s="60">
        <v>1378</v>
      </c>
      <c r="K1275" s="60">
        <v>267617384.375</v>
      </c>
      <c r="L1275" s="60">
        <v>87121.968353662349</v>
      </c>
    </row>
    <row r="1276" spans="1:12">
      <c r="A1276" s="60">
        <v>39112</v>
      </c>
      <c r="B1276" s="60" t="s">
        <v>2543</v>
      </c>
      <c r="C1276" s="60">
        <v>19069987</v>
      </c>
      <c r="D1276" s="60">
        <v>797840</v>
      </c>
      <c r="E1276" s="65" t="s">
        <v>1033</v>
      </c>
      <c r="F1276" s="65" t="str">
        <f t="shared" si="19"/>
        <v>Census Tract 9540 Pike County</v>
      </c>
      <c r="G1276" s="60" t="s">
        <v>155</v>
      </c>
      <c r="H1276" s="60" t="s">
        <v>1032</v>
      </c>
      <c r="I1276" s="65">
        <v>53372</v>
      </c>
      <c r="J1276" s="60">
        <v>1278</v>
      </c>
      <c r="K1276" s="60">
        <v>31827144.80078125</v>
      </c>
      <c r="L1276" s="60">
        <v>40303.641381144669</v>
      </c>
    </row>
    <row r="1277" spans="1:12">
      <c r="A1277" s="60">
        <v>57777</v>
      </c>
      <c r="B1277" s="60" t="s">
        <v>2544</v>
      </c>
      <c r="C1277" s="60">
        <v>10922186</v>
      </c>
      <c r="D1277" s="60">
        <v>0</v>
      </c>
      <c r="E1277" s="65" t="s">
        <v>1033</v>
      </c>
      <c r="F1277" s="65" t="str">
        <f t="shared" si="19"/>
        <v>Census Tract 9540 Starke County</v>
      </c>
      <c r="G1277" s="60" t="s">
        <v>155</v>
      </c>
      <c r="H1277" s="60" t="s">
        <v>1028</v>
      </c>
      <c r="I1277" s="65">
        <v>36710</v>
      </c>
      <c r="J1277" s="60">
        <v>1392</v>
      </c>
      <c r="K1277" s="60">
        <v>19362369.44140625</v>
      </c>
      <c r="L1277" s="60">
        <v>18061.414498191873</v>
      </c>
    </row>
    <row r="1278" spans="1:12">
      <c r="A1278" s="60">
        <v>44053</v>
      </c>
      <c r="B1278" s="60" t="s">
        <v>2545</v>
      </c>
      <c r="C1278" s="60">
        <v>5061673</v>
      </c>
      <c r="D1278" s="60">
        <v>0</v>
      </c>
      <c r="E1278" s="65" t="s">
        <v>1035</v>
      </c>
      <c r="F1278" s="65" t="str">
        <f t="shared" si="19"/>
        <v>Census Tract 9541 Fayette County</v>
      </c>
      <c r="G1278" s="60" t="s">
        <v>155</v>
      </c>
      <c r="H1278" s="60" t="s">
        <v>1034</v>
      </c>
      <c r="I1278" s="65">
        <v>31220</v>
      </c>
      <c r="J1278" s="60">
        <v>1340</v>
      </c>
      <c r="K1278" s="60">
        <v>8553456.453125</v>
      </c>
      <c r="L1278" s="60">
        <v>17101.066056681429</v>
      </c>
    </row>
    <row r="1279" spans="1:12">
      <c r="A1279" s="60">
        <v>39113</v>
      </c>
      <c r="B1279" s="60" t="s">
        <v>2546</v>
      </c>
      <c r="C1279" s="60">
        <v>308011219</v>
      </c>
      <c r="D1279" s="60">
        <v>4982528</v>
      </c>
      <c r="E1279" s="65" t="s">
        <v>1035</v>
      </c>
      <c r="F1279" s="65" t="str">
        <f t="shared" si="19"/>
        <v>Census Tract 9541 Pike County</v>
      </c>
      <c r="G1279" s="60" t="s">
        <v>155</v>
      </c>
      <c r="H1279" s="60" t="s">
        <v>1032</v>
      </c>
      <c r="I1279" s="65">
        <v>56328</v>
      </c>
      <c r="J1279" s="60">
        <v>1237</v>
      </c>
      <c r="K1279" s="60">
        <v>507585409.4609375</v>
      </c>
      <c r="L1279" s="60">
        <v>185356.0599580594</v>
      </c>
    </row>
    <row r="1280" spans="1:12">
      <c r="A1280" s="60">
        <v>57778</v>
      </c>
      <c r="B1280" s="60" t="s">
        <v>2547</v>
      </c>
      <c r="C1280" s="60">
        <v>158135038</v>
      </c>
      <c r="D1280" s="60">
        <v>123957</v>
      </c>
      <c r="E1280" s="65" t="s">
        <v>1035</v>
      </c>
      <c r="F1280" s="65" t="str">
        <f t="shared" si="19"/>
        <v>Census Tract 9541 Starke County</v>
      </c>
      <c r="G1280" s="60" t="s">
        <v>155</v>
      </c>
      <c r="H1280" s="60" t="s">
        <v>1028</v>
      </c>
      <c r="I1280" s="65">
        <v>59500</v>
      </c>
      <c r="J1280" s="60">
        <v>1328</v>
      </c>
      <c r="K1280" s="60">
        <v>280256855.7421875</v>
      </c>
      <c r="L1280" s="60">
        <v>83080.525403580003</v>
      </c>
    </row>
    <row r="1281" spans="1:12">
      <c r="A1281" s="60">
        <v>44054</v>
      </c>
      <c r="B1281" s="60" t="s">
        <v>2548</v>
      </c>
      <c r="C1281" s="60">
        <v>214195741</v>
      </c>
      <c r="D1281" s="60">
        <v>136762</v>
      </c>
      <c r="E1281" s="65" t="s">
        <v>1036</v>
      </c>
      <c r="F1281" s="65" t="str">
        <f t="shared" si="19"/>
        <v>Census Tract 9542 Fayette County</v>
      </c>
      <c r="G1281" s="60" t="s">
        <v>155</v>
      </c>
      <c r="H1281" s="60" t="s">
        <v>1034</v>
      </c>
      <c r="I1281" s="65">
        <v>61250</v>
      </c>
      <c r="J1281" s="60">
        <v>1247</v>
      </c>
      <c r="K1281" s="60">
        <v>362549157.69140625</v>
      </c>
      <c r="L1281" s="60">
        <v>95812.576109280315</v>
      </c>
    </row>
    <row r="1282" spans="1:12">
      <c r="A1282" s="60">
        <v>39114</v>
      </c>
      <c r="B1282" s="60" t="s">
        <v>2549</v>
      </c>
      <c r="C1282" s="60">
        <v>191629832</v>
      </c>
      <c r="D1282" s="60">
        <v>5832413</v>
      </c>
      <c r="E1282" s="65" t="s">
        <v>1036</v>
      </c>
      <c r="F1282" s="65" t="str">
        <f t="shared" ref="F1282:F1345" si="20">E1282&amp;" "&amp;H1282</f>
        <v>Census Tract 9542 Pike County</v>
      </c>
      <c r="G1282" s="60" t="s">
        <v>155</v>
      </c>
      <c r="H1282" s="60" t="s">
        <v>1032</v>
      </c>
      <c r="I1282" s="65">
        <v>46897</v>
      </c>
      <c r="J1282" s="60">
        <v>1168</v>
      </c>
      <c r="K1282" s="60">
        <v>321352451.3125</v>
      </c>
      <c r="L1282" s="60">
        <v>103646.79714951303</v>
      </c>
    </row>
    <row r="1283" spans="1:12">
      <c r="A1283" s="60">
        <v>57779</v>
      </c>
      <c r="B1283" s="60" t="s">
        <v>2550</v>
      </c>
      <c r="C1283" s="60">
        <v>126207032</v>
      </c>
      <c r="D1283" s="60">
        <v>112171</v>
      </c>
      <c r="E1283" s="65" t="s">
        <v>1036</v>
      </c>
      <c r="F1283" s="65" t="str">
        <f t="shared" si="20"/>
        <v>Census Tract 9542 Starke County</v>
      </c>
      <c r="G1283" s="60" t="s">
        <v>155</v>
      </c>
      <c r="H1283" s="60" t="s">
        <v>1028</v>
      </c>
      <c r="I1283" s="65">
        <v>50102</v>
      </c>
      <c r="J1283" s="60">
        <v>1488</v>
      </c>
      <c r="K1283" s="60">
        <v>223407184.2265625</v>
      </c>
      <c r="L1283" s="60">
        <v>66963.306857731368</v>
      </c>
    </row>
    <row r="1284" spans="1:12">
      <c r="A1284" s="60">
        <v>38949</v>
      </c>
      <c r="B1284" s="60" t="s">
        <v>2551</v>
      </c>
      <c r="C1284" s="60">
        <v>178002403</v>
      </c>
      <c r="D1284" s="60">
        <v>1261095</v>
      </c>
      <c r="E1284" s="65" t="s">
        <v>1037</v>
      </c>
      <c r="F1284" s="65" t="str">
        <f t="shared" si="20"/>
        <v>Census Tract 9543 Daviess County</v>
      </c>
      <c r="G1284" s="60" t="s">
        <v>155</v>
      </c>
      <c r="H1284" s="60" t="s">
        <v>1038</v>
      </c>
      <c r="I1284" s="65">
        <v>51195</v>
      </c>
      <c r="J1284" s="60">
        <v>1615</v>
      </c>
      <c r="K1284" s="60">
        <v>294940821.44140625</v>
      </c>
      <c r="L1284" s="60">
        <v>104794.65101574989</v>
      </c>
    </row>
    <row r="1285" spans="1:12">
      <c r="A1285" s="60">
        <v>44055</v>
      </c>
      <c r="B1285" s="60" t="s">
        <v>2552</v>
      </c>
      <c r="C1285" s="60">
        <v>2256785</v>
      </c>
      <c r="D1285" s="60">
        <v>0</v>
      </c>
      <c r="E1285" s="65" t="s">
        <v>1037</v>
      </c>
      <c r="F1285" s="65" t="str">
        <f t="shared" si="20"/>
        <v>Census Tract 9543 Fayette County</v>
      </c>
      <c r="G1285" s="60" t="s">
        <v>155</v>
      </c>
      <c r="H1285" s="60" t="s">
        <v>1034</v>
      </c>
      <c r="I1285" s="65">
        <v>45598</v>
      </c>
      <c r="J1285" s="60">
        <v>1091</v>
      </c>
      <c r="K1285" s="60">
        <v>3812987.89453125</v>
      </c>
      <c r="L1285" s="60">
        <v>10828.378584157008</v>
      </c>
    </row>
    <row r="1286" spans="1:12">
      <c r="A1286" s="60">
        <v>38950</v>
      </c>
      <c r="B1286" s="60" t="s">
        <v>2553</v>
      </c>
      <c r="C1286" s="60">
        <v>266206714</v>
      </c>
      <c r="D1286" s="60">
        <v>3055643</v>
      </c>
      <c r="E1286" s="65" t="s">
        <v>1039</v>
      </c>
      <c r="F1286" s="65" t="str">
        <f t="shared" si="20"/>
        <v>Census Tract 9544 Daviess County</v>
      </c>
      <c r="G1286" s="60" t="s">
        <v>155</v>
      </c>
      <c r="H1286" s="60" t="s">
        <v>1038</v>
      </c>
      <c r="I1286" s="65">
        <v>59167</v>
      </c>
      <c r="J1286" s="60">
        <v>938</v>
      </c>
      <c r="K1286" s="60">
        <v>439786066.1640625</v>
      </c>
      <c r="L1286" s="60">
        <v>197872.16042973122</v>
      </c>
    </row>
    <row r="1287" spans="1:12">
      <c r="A1287" s="60">
        <v>44056</v>
      </c>
      <c r="B1287" s="60" t="s">
        <v>2554</v>
      </c>
      <c r="C1287" s="60">
        <v>5279835</v>
      </c>
      <c r="D1287" s="60">
        <v>0</v>
      </c>
      <c r="E1287" s="65" t="s">
        <v>1039</v>
      </c>
      <c r="F1287" s="65" t="str">
        <f t="shared" si="20"/>
        <v>Census Tract 9544 Fayette County</v>
      </c>
      <c r="G1287" s="60" t="s">
        <v>155</v>
      </c>
      <c r="H1287" s="60" t="s">
        <v>1034</v>
      </c>
      <c r="I1287" s="65">
        <v>27130</v>
      </c>
      <c r="J1287" s="60">
        <v>1820</v>
      </c>
      <c r="K1287" s="60">
        <v>8916435.99609375</v>
      </c>
      <c r="L1287" s="60">
        <v>22077.025365096335</v>
      </c>
    </row>
    <row r="1288" spans="1:12">
      <c r="A1288" s="60">
        <v>38951</v>
      </c>
      <c r="B1288" s="60" t="s">
        <v>2555</v>
      </c>
      <c r="C1288" s="60">
        <v>454211452</v>
      </c>
      <c r="D1288" s="60">
        <v>11690225</v>
      </c>
      <c r="E1288" s="65" t="s">
        <v>1040</v>
      </c>
      <c r="F1288" s="65" t="str">
        <f t="shared" si="20"/>
        <v>Census Tract 9545 Daviess County</v>
      </c>
      <c r="G1288" s="60" t="s">
        <v>155</v>
      </c>
      <c r="H1288" s="60" t="s">
        <v>1038</v>
      </c>
      <c r="I1288" s="65">
        <v>67247</v>
      </c>
      <c r="J1288" s="60">
        <v>2429</v>
      </c>
      <c r="K1288" s="60">
        <v>764245850.421875</v>
      </c>
      <c r="L1288" s="60">
        <v>161017.30157329369</v>
      </c>
    </row>
    <row r="1289" spans="1:12">
      <c r="A1289" s="60">
        <v>44057</v>
      </c>
      <c r="B1289" s="60" t="s">
        <v>2556</v>
      </c>
      <c r="C1289" s="60">
        <v>12062515</v>
      </c>
      <c r="D1289" s="60">
        <v>0</v>
      </c>
      <c r="E1289" s="65" t="s">
        <v>1040</v>
      </c>
      <c r="F1289" s="65" t="str">
        <f t="shared" si="20"/>
        <v>Census Tract 9545 Fayette County</v>
      </c>
      <c r="G1289" s="60" t="s">
        <v>155</v>
      </c>
      <c r="H1289" s="60" t="s">
        <v>1034</v>
      </c>
      <c r="I1289" s="65">
        <v>47194</v>
      </c>
      <c r="J1289" s="60">
        <v>1515</v>
      </c>
      <c r="K1289" s="60">
        <v>20360822.66796875</v>
      </c>
      <c r="L1289" s="60">
        <v>31466.615185516384</v>
      </c>
    </row>
    <row r="1290" spans="1:12">
      <c r="A1290" s="60">
        <v>38952</v>
      </c>
      <c r="B1290" s="60" t="s">
        <v>2557</v>
      </c>
      <c r="C1290" s="60">
        <v>195011503</v>
      </c>
      <c r="D1290" s="60">
        <v>2976586</v>
      </c>
      <c r="E1290" s="65" t="s">
        <v>1041</v>
      </c>
      <c r="F1290" s="65" t="str">
        <f t="shared" si="20"/>
        <v>Census Tract 9546 Daviess County</v>
      </c>
      <c r="G1290" s="60" t="s">
        <v>155</v>
      </c>
      <c r="H1290" s="60" t="s">
        <v>1038</v>
      </c>
      <c r="I1290" s="65">
        <v>56987</v>
      </c>
      <c r="J1290" s="60">
        <v>1582</v>
      </c>
      <c r="K1290" s="60">
        <v>321216406.72265625</v>
      </c>
      <c r="L1290" s="60">
        <v>131638.00614242561</v>
      </c>
    </row>
    <row r="1291" spans="1:12">
      <c r="A1291" s="60">
        <v>44058</v>
      </c>
      <c r="B1291" s="60" t="s">
        <v>2558</v>
      </c>
      <c r="C1291" s="60">
        <v>159465066</v>
      </c>
      <c r="D1291" s="60">
        <v>214973</v>
      </c>
      <c r="E1291" s="65" t="s">
        <v>1041</v>
      </c>
      <c r="F1291" s="65" t="str">
        <f t="shared" si="20"/>
        <v>Census Tract 9546 Fayette County</v>
      </c>
      <c r="G1291" s="60" t="s">
        <v>155</v>
      </c>
      <c r="H1291" s="60" t="s">
        <v>1034</v>
      </c>
      <c r="I1291" s="65">
        <v>57426</v>
      </c>
      <c r="J1291" s="60">
        <v>1193</v>
      </c>
      <c r="K1291" s="60">
        <v>269115294.78125</v>
      </c>
      <c r="L1291" s="60">
        <v>81373.869294291522</v>
      </c>
    </row>
    <row r="1292" spans="1:12">
      <c r="A1292" s="60">
        <v>38953</v>
      </c>
      <c r="B1292" s="60" t="s">
        <v>2559</v>
      </c>
      <c r="C1292" s="60">
        <v>8260165</v>
      </c>
      <c r="D1292" s="60">
        <v>6307</v>
      </c>
      <c r="E1292" s="65" t="s">
        <v>1042</v>
      </c>
      <c r="F1292" s="65" t="str">
        <f t="shared" si="20"/>
        <v>Census Tract 9547 Daviess County</v>
      </c>
      <c r="G1292" s="60" t="s">
        <v>155</v>
      </c>
      <c r="H1292" s="60" t="s">
        <v>1038</v>
      </c>
      <c r="I1292" s="65">
        <v>47333</v>
      </c>
      <c r="J1292" s="60">
        <v>1470</v>
      </c>
      <c r="K1292" s="60">
        <v>13578770.70703125</v>
      </c>
      <c r="L1292" s="60">
        <v>17276.617596974396</v>
      </c>
    </row>
    <row r="1293" spans="1:12">
      <c r="A1293" s="60">
        <v>39003</v>
      </c>
      <c r="B1293" s="60" t="s">
        <v>2560</v>
      </c>
      <c r="C1293" s="60">
        <v>228863212</v>
      </c>
      <c r="D1293" s="60">
        <v>135315</v>
      </c>
      <c r="E1293" s="65" t="s">
        <v>1043</v>
      </c>
      <c r="F1293" s="65" t="str">
        <f t="shared" si="20"/>
        <v>Census Tract 9547.01 Greene County</v>
      </c>
      <c r="G1293" s="60" t="s">
        <v>155</v>
      </c>
      <c r="H1293" s="60" t="s">
        <v>1044</v>
      </c>
      <c r="I1293" s="65">
        <v>59643</v>
      </c>
      <c r="J1293" s="60">
        <v>1776</v>
      </c>
      <c r="K1293" s="60">
        <v>379426476.05859375</v>
      </c>
      <c r="L1293" s="60">
        <v>107350.1439169666</v>
      </c>
    </row>
    <row r="1294" spans="1:12">
      <c r="A1294" s="60">
        <v>39004</v>
      </c>
      <c r="B1294" s="60" t="s">
        <v>2561</v>
      </c>
      <c r="C1294" s="60">
        <v>168098977</v>
      </c>
      <c r="D1294" s="60">
        <v>128065</v>
      </c>
      <c r="E1294" s="65" t="s">
        <v>1045</v>
      </c>
      <c r="F1294" s="65" t="str">
        <f t="shared" si="20"/>
        <v>Census Tract 9547.02 Greene County</v>
      </c>
      <c r="G1294" s="60" t="s">
        <v>155</v>
      </c>
      <c r="H1294" s="60" t="s">
        <v>1044</v>
      </c>
      <c r="I1294" s="65">
        <v>50811</v>
      </c>
      <c r="J1294" s="60">
        <v>1319</v>
      </c>
      <c r="K1294" s="60">
        <v>279758139.4609375</v>
      </c>
      <c r="L1294" s="60">
        <v>77926.943340008336</v>
      </c>
    </row>
    <row r="1295" spans="1:12">
      <c r="A1295" s="60">
        <v>38954</v>
      </c>
      <c r="B1295" s="60" t="s">
        <v>2562</v>
      </c>
      <c r="C1295" s="60">
        <v>2543255</v>
      </c>
      <c r="D1295" s="60">
        <v>2840</v>
      </c>
      <c r="E1295" s="65" t="s">
        <v>1046</v>
      </c>
      <c r="F1295" s="65" t="str">
        <f t="shared" si="20"/>
        <v>Census Tract 9548 Daviess County</v>
      </c>
      <c r="G1295" s="60" t="s">
        <v>155</v>
      </c>
      <c r="H1295" s="60" t="s">
        <v>1038</v>
      </c>
      <c r="I1295" s="65">
        <v>41915</v>
      </c>
      <c r="J1295" s="60">
        <v>1366</v>
      </c>
      <c r="K1295" s="60">
        <v>4181517.640625</v>
      </c>
      <c r="L1295" s="60">
        <v>13107.857712641879</v>
      </c>
    </row>
    <row r="1296" spans="1:12">
      <c r="A1296" s="60">
        <v>39005</v>
      </c>
      <c r="B1296" s="60" t="s">
        <v>2563</v>
      </c>
      <c r="C1296" s="60">
        <v>214155232</v>
      </c>
      <c r="D1296" s="60">
        <v>2031982</v>
      </c>
      <c r="E1296" s="65" t="s">
        <v>1046</v>
      </c>
      <c r="F1296" s="65" t="str">
        <f t="shared" si="20"/>
        <v>Census Tract 9548 Greene County</v>
      </c>
      <c r="G1296" s="60" t="s">
        <v>155</v>
      </c>
      <c r="H1296" s="60" t="s">
        <v>1044</v>
      </c>
      <c r="I1296" s="65">
        <v>51152</v>
      </c>
      <c r="J1296" s="60">
        <v>1484</v>
      </c>
      <c r="K1296" s="60">
        <v>357169865.6015625</v>
      </c>
      <c r="L1296" s="60">
        <v>159469.75215489726</v>
      </c>
    </row>
    <row r="1297" spans="1:12">
      <c r="A1297" s="60">
        <v>38955</v>
      </c>
      <c r="B1297" s="60" t="s">
        <v>2564</v>
      </c>
      <c r="C1297" s="60">
        <v>8161121</v>
      </c>
      <c r="D1297" s="60">
        <v>109493</v>
      </c>
      <c r="E1297" s="65" t="s">
        <v>1047</v>
      </c>
      <c r="F1297" s="65" t="str">
        <f t="shared" si="20"/>
        <v>Census Tract 9549 Daviess County</v>
      </c>
      <c r="G1297" s="60" t="s">
        <v>155</v>
      </c>
      <c r="H1297" s="60" t="s">
        <v>1038</v>
      </c>
      <c r="I1297" s="65">
        <v>46875</v>
      </c>
      <c r="J1297" s="60">
        <v>1827</v>
      </c>
      <c r="K1297" s="60">
        <v>13583226.26953125</v>
      </c>
      <c r="L1297" s="60">
        <v>22015.149435421765</v>
      </c>
    </row>
    <row r="1298" spans="1:12">
      <c r="A1298" s="60">
        <v>39006</v>
      </c>
      <c r="B1298" s="60" t="s">
        <v>2565</v>
      </c>
      <c r="C1298" s="60">
        <v>281927523</v>
      </c>
      <c r="D1298" s="60">
        <v>978870</v>
      </c>
      <c r="E1298" s="65" t="s">
        <v>1047</v>
      </c>
      <c r="F1298" s="65" t="str">
        <f t="shared" si="20"/>
        <v>Census Tract 9549 Greene County</v>
      </c>
      <c r="G1298" s="60" t="s">
        <v>155</v>
      </c>
      <c r="H1298" s="60" t="s">
        <v>1044</v>
      </c>
      <c r="I1298" s="65">
        <v>62083</v>
      </c>
      <c r="J1298" s="60">
        <v>1969</v>
      </c>
      <c r="K1298" s="60">
        <v>470191775.0859375</v>
      </c>
      <c r="L1298" s="60">
        <v>117239.3785283458</v>
      </c>
    </row>
    <row r="1299" spans="1:12">
      <c r="A1299" s="60">
        <v>39007</v>
      </c>
      <c r="B1299" s="60" t="s">
        <v>2566</v>
      </c>
      <c r="C1299" s="60">
        <v>46635038</v>
      </c>
      <c r="D1299" s="60">
        <v>787588</v>
      </c>
      <c r="E1299" s="65" t="s">
        <v>1048</v>
      </c>
      <c r="F1299" s="65" t="str">
        <f t="shared" si="20"/>
        <v>Census Tract 9550 Greene County</v>
      </c>
      <c r="G1299" s="60" t="s">
        <v>155</v>
      </c>
      <c r="H1299" s="60" t="s">
        <v>1044</v>
      </c>
      <c r="I1299" s="65">
        <v>41351</v>
      </c>
      <c r="J1299" s="60">
        <v>1044</v>
      </c>
      <c r="K1299" s="60">
        <v>78957929.8359375</v>
      </c>
      <c r="L1299" s="60">
        <v>40676.550058654742</v>
      </c>
    </row>
    <row r="1300" spans="1:12">
      <c r="A1300" s="60">
        <v>39042</v>
      </c>
      <c r="B1300" s="60" t="s">
        <v>2567</v>
      </c>
      <c r="C1300" s="60">
        <v>8900472</v>
      </c>
      <c r="D1300" s="60">
        <v>0</v>
      </c>
      <c r="E1300" s="65" t="s">
        <v>1048</v>
      </c>
      <c r="F1300" s="65" t="str">
        <f t="shared" si="20"/>
        <v>Census Tract 9550 Knox County</v>
      </c>
      <c r="G1300" s="60" t="s">
        <v>155</v>
      </c>
      <c r="H1300" s="60" t="s">
        <v>1049</v>
      </c>
      <c r="I1300" s="65">
        <v>40136</v>
      </c>
      <c r="J1300" s="60">
        <v>1248</v>
      </c>
      <c r="K1300" s="60">
        <v>14664340.44921875</v>
      </c>
      <c r="L1300" s="60">
        <v>19280.760235276102</v>
      </c>
    </row>
    <row r="1301" spans="1:12">
      <c r="A1301" s="60">
        <v>39008</v>
      </c>
      <c r="B1301" s="60" t="s">
        <v>2568</v>
      </c>
      <c r="C1301" s="60">
        <v>6800729</v>
      </c>
      <c r="D1301" s="60">
        <v>0</v>
      </c>
      <c r="E1301" s="65" t="s">
        <v>1050</v>
      </c>
      <c r="F1301" s="65" t="str">
        <f t="shared" si="20"/>
        <v>Census Tract 9551 Greene County</v>
      </c>
      <c r="G1301" s="60" t="s">
        <v>155</v>
      </c>
      <c r="H1301" s="60" t="s">
        <v>1044</v>
      </c>
      <c r="I1301" s="65">
        <v>35213</v>
      </c>
      <c r="J1301" s="60">
        <v>1243</v>
      </c>
      <c r="K1301" s="60">
        <v>11287840.62109375</v>
      </c>
      <c r="L1301" s="60">
        <v>16641.881620128548</v>
      </c>
    </row>
    <row r="1302" spans="1:12">
      <c r="A1302" s="60">
        <v>39043</v>
      </c>
      <c r="B1302" s="60" t="s">
        <v>2569</v>
      </c>
      <c r="C1302" s="60">
        <v>298739203</v>
      </c>
      <c r="D1302" s="60">
        <v>2589992</v>
      </c>
      <c r="E1302" s="65" t="s">
        <v>1050</v>
      </c>
      <c r="F1302" s="65" t="str">
        <f t="shared" si="20"/>
        <v>Census Tract 9551 Knox County</v>
      </c>
      <c r="G1302" s="60" t="s">
        <v>155</v>
      </c>
      <c r="H1302" s="60" t="s">
        <v>1049</v>
      </c>
      <c r="I1302" s="65">
        <v>64896</v>
      </c>
      <c r="J1302" s="60">
        <v>1183</v>
      </c>
      <c r="K1302" s="60">
        <v>494199432.06640625</v>
      </c>
      <c r="L1302" s="60">
        <v>223241.7473380497</v>
      </c>
    </row>
    <row r="1303" spans="1:12">
      <c r="A1303" s="60">
        <v>39009</v>
      </c>
      <c r="B1303" s="60" t="s">
        <v>2570</v>
      </c>
      <c r="C1303" s="60">
        <v>4821260</v>
      </c>
      <c r="D1303" s="60">
        <v>17166</v>
      </c>
      <c r="E1303" s="65" t="s">
        <v>1051</v>
      </c>
      <c r="F1303" s="65" t="str">
        <f t="shared" si="20"/>
        <v>Census Tract 9552 Greene County</v>
      </c>
      <c r="G1303" s="60" t="s">
        <v>155</v>
      </c>
      <c r="H1303" s="60" t="s">
        <v>1044</v>
      </c>
      <c r="I1303" s="65">
        <v>37500</v>
      </c>
      <c r="J1303" s="60">
        <v>928</v>
      </c>
      <c r="K1303" s="60">
        <v>8030667.55859375</v>
      </c>
      <c r="L1303" s="60">
        <v>15109.055522839395</v>
      </c>
    </row>
    <row r="1304" spans="1:12">
      <c r="A1304" s="60">
        <v>39044</v>
      </c>
      <c r="B1304" s="60" t="s">
        <v>2571</v>
      </c>
      <c r="C1304" s="60">
        <v>265270032</v>
      </c>
      <c r="D1304" s="60">
        <v>3340234</v>
      </c>
      <c r="E1304" s="65" t="s">
        <v>1051</v>
      </c>
      <c r="F1304" s="65" t="str">
        <f t="shared" si="20"/>
        <v>Census Tract 9552 Knox County</v>
      </c>
      <c r="G1304" s="60" t="s">
        <v>155</v>
      </c>
      <c r="H1304" s="60" t="s">
        <v>1049</v>
      </c>
      <c r="I1304" s="65">
        <v>57000</v>
      </c>
      <c r="J1304" s="60">
        <v>2346</v>
      </c>
      <c r="K1304" s="60">
        <v>438682133.01953125</v>
      </c>
      <c r="L1304" s="60">
        <v>126862.18324372635</v>
      </c>
    </row>
    <row r="1305" spans="1:12">
      <c r="A1305" s="60">
        <v>39010</v>
      </c>
      <c r="B1305" s="60" t="s">
        <v>2572</v>
      </c>
      <c r="C1305" s="60">
        <v>423779893</v>
      </c>
      <c r="D1305" s="60">
        <v>4587436</v>
      </c>
      <c r="E1305" s="65" t="s">
        <v>1052</v>
      </c>
      <c r="F1305" s="65" t="str">
        <f t="shared" si="20"/>
        <v>Census Tract 9553 Greene County</v>
      </c>
      <c r="G1305" s="60" t="s">
        <v>155</v>
      </c>
      <c r="H1305" s="60" t="s">
        <v>1044</v>
      </c>
      <c r="I1305" s="65">
        <v>56140</v>
      </c>
      <c r="J1305" s="60">
        <v>1578</v>
      </c>
      <c r="K1305" s="60">
        <v>705270038.45703125</v>
      </c>
      <c r="L1305" s="60">
        <v>224138.44987885695</v>
      </c>
    </row>
    <row r="1306" spans="1:12">
      <c r="A1306" s="60">
        <v>39045</v>
      </c>
      <c r="B1306" s="60" t="s">
        <v>2573</v>
      </c>
      <c r="C1306" s="60">
        <v>2394457</v>
      </c>
      <c r="D1306" s="60">
        <v>187792</v>
      </c>
      <c r="E1306" s="65" t="s">
        <v>1052</v>
      </c>
      <c r="F1306" s="65" t="str">
        <f t="shared" si="20"/>
        <v>Census Tract 9553 Knox County</v>
      </c>
      <c r="G1306" s="60" t="s">
        <v>155</v>
      </c>
      <c r="H1306" s="60" t="s">
        <v>1049</v>
      </c>
      <c r="I1306" s="65">
        <v>22563</v>
      </c>
      <c r="J1306" s="60">
        <v>870</v>
      </c>
      <c r="K1306" s="60">
        <v>3936118.73046875</v>
      </c>
      <c r="L1306" s="60">
        <v>12591.833522320541</v>
      </c>
    </row>
    <row r="1307" spans="1:12">
      <c r="A1307" s="60">
        <v>39011</v>
      </c>
      <c r="B1307" s="60" t="s">
        <v>2574</v>
      </c>
      <c r="C1307" s="60">
        <v>29902053</v>
      </c>
      <c r="D1307" s="60">
        <v>253197</v>
      </c>
      <c r="E1307" s="65" t="s">
        <v>1053</v>
      </c>
      <c r="F1307" s="65" t="str">
        <f t="shared" si="20"/>
        <v>Census Tract 9554 Greene County</v>
      </c>
      <c r="G1307" s="60" t="s">
        <v>155</v>
      </c>
      <c r="H1307" s="60" t="s">
        <v>1044</v>
      </c>
      <c r="I1307" s="65">
        <v>52566</v>
      </c>
      <c r="J1307" s="60">
        <v>1440</v>
      </c>
      <c r="K1307" s="60">
        <v>49864895.33984375</v>
      </c>
      <c r="L1307" s="60">
        <v>35305.649310153705</v>
      </c>
    </row>
    <row r="1308" spans="1:12">
      <c r="A1308" s="60">
        <v>39046</v>
      </c>
      <c r="B1308" s="60" t="s">
        <v>2575</v>
      </c>
      <c r="C1308" s="60">
        <v>1324809</v>
      </c>
      <c r="D1308" s="60">
        <v>0</v>
      </c>
      <c r="E1308" s="65" t="s">
        <v>1053</v>
      </c>
      <c r="F1308" s="65" t="str">
        <f t="shared" si="20"/>
        <v>Census Tract 9554 Knox County</v>
      </c>
      <c r="G1308" s="60" t="s">
        <v>155</v>
      </c>
      <c r="H1308" s="60" t="s">
        <v>1049</v>
      </c>
      <c r="I1308" s="65">
        <v>32500</v>
      </c>
      <c r="J1308" s="60">
        <v>956</v>
      </c>
      <c r="K1308" s="60">
        <v>2177134.3671875</v>
      </c>
      <c r="L1308" s="60">
        <v>7943.227433715042</v>
      </c>
    </row>
    <row r="1309" spans="1:12">
      <c r="A1309" s="60">
        <v>39047</v>
      </c>
      <c r="B1309" s="60" t="s">
        <v>2576</v>
      </c>
      <c r="C1309" s="60">
        <v>3171224</v>
      </c>
      <c r="D1309" s="60">
        <v>261325</v>
      </c>
      <c r="E1309" s="65" t="s">
        <v>1054</v>
      </c>
      <c r="F1309" s="65" t="str">
        <f t="shared" si="20"/>
        <v>Census Tract 9555 Knox County</v>
      </c>
      <c r="G1309" s="60" t="s">
        <v>155</v>
      </c>
      <c r="H1309" s="60" t="s">
        <v>1049</v>
      </c>
      <c r="I1309" s="65">
        <v>40037</v>
      </c>
      <c r="J1309" s="60">
        <v>1439</v>
      </c>
      <c r="K1309" s="60">
        <v>5638510.125</v>
      </c>
      <c r="L1309" s="60">
        <v>11127.303830788263</v>
      </c>
    </row>
    <row r="1310" spans="1:12">
      <c r="A1310" s="60">
        <v>73043</v>
      </c>
      <c r="B1310" s="60" t="s">
        <v>2577</v>
      </c>
      <c r="C1310" s="60">
        <v>169290874</v>
      </c>
      <c r="D1310" s="60">
        <v>498999</v>
      </c>
      <c r="E1310" s="65" t="s">
        <v>1054</v>
      </c>
      <c r="F1310" s="65" t="str">
        <f t="shared" si="20"/>
        <v>Census Tract 9555 Owen County</v>
      </c>
      <c r="G1310" s="60" t="s">
        <v>155</v>
      </c>
      <c r="H1310" s="60" t="s">
        <v>1055</v>
      </c>
      <c r="I1310" s="65">
        <v>49549</v>
      </c>
      <c r="J1310" s="60">
        <v>1570</v>
      </c>
      <c r="K1310" s="60">
        <v>284758477.0625</v>
      </c>
      <c r="L1310" s="60">
        <v>80189.785262752659</v>
      </c>
    </row>
    <row r="1311" spans="1:12">
      <c r="A1311" s="60">
        <v>39048</v>
      </c>
      <c r="B1311" s="60" t="s">
        <v>2578</v>
      </c>
      <c r="C1311" s="60">
        <v>2821696</v>
      </c>
      <c r="D1311" s="60">
        <v>179255</v>
      </c>
      <c r="E1311" s="65" t="s">
        <v>1056</v>
      </c>
      <c r="F1311" s="65" t="str">
        <f t="shared" si="20"/>
        <v>Census Tract 9556 Knox County</v>
      </c>
      <c r="G1311" s="60" t="s">
        <v>155</v>
      </c>
      <c r="H1311" s="60" t="s">
        <v>1049</v>
      </c>
      <c r="I1311" s="65">
        <v>42566</v>
      </c>
      <c r="J1311" s="60">
        <v>1508</v>
      </c>
      <c r="K1311" s="60">
        <v>4930186.15234375</v>
      </c>
      <c r="L1311" s="60">
        <v>9617.5483965476469</v>
      </c>
    </row>
    <row r="1312" spans="1:12">
      <c r="A1312" s="60">
        <v>73044</v>
      </c>
      <c r="B1312" s="60" t="s">
        <v>2579</v>
      </c>
      <c r="C1312" s="60">
        <v>178194533</v>
      </c>
      <c r="D1312" s="60">
        <v>4776910</v>
      </c>
      <c r="E1312" s="65" t="s">
        <v>1056</v>
      </c>
      <c r="F1312" s="65" t="str">
        <f t="shared" si="20"/>
        <v>Census Tract 9556 Owen County</v>
      </c>
      <c r="G1312" s="60" t="s">
        <v>155</v>
      </c>
      <c r="H1312" s="60" t="s">
        <v>1055</v>
      </c>
      <c r="I1312" s="65">
        <v>35642</v>
      </c>
      <c r="J1312" s="60">
        <v>1583</v>
      </c>
      <c r="K1312" s="60">
        <v>306976182.296875</v>
      </c>
      <c r="L1312" s="60">
        <v>76658.832736284981</v>
      </c>
    </row>
    <row r="1313" spans="1:12">
      <c r="A1313" s="60">
        <v>39049</v>
      </c>
      <c r="B1313" s="60" t="s">
        <v>2580</v>
      </c>
      <c r="C1313" s="60">
        <v>9889815</v>
      </c>
      <c r="D1313" s="60">
        <v>0</v>
      </c>
      <c r="E1313" s="65" t="s">
        <v>1057</v>
      </c>
      <c r="F1313" s="65" t="str">
        <f t="shared" si="20"/>
        <v>Census Tract 9557 Knox County</v>
      </c>
      <c r="G1313" s="60" t="s">
        <v>155</v>
      </c>
      <c r="H1313" s="60" t="s">
        <v>1049</v>
      </c>
      <c r="I1313" s="65">
        <v>62094</v>
      </c>
      <c r="J1313" s="60">
        <v>2012</v>
      </c>
      <c r="K1313" s="60">
        <v>16254546.91015625</v>
      </c>
      <c r="L1313" s="60">
        <v>18372.611275424097</v>
      </c>
    </row>
    <row r="1314" spans="1:12">
      <c r="A1314" s="60">
        <v>73045</v>
      </c>
      <c r="B1314" s="60" t="s">
        <v>2581</v>
      </c>
      <c r="C1314" s="60">
        <v>381569790</v>
      </c>
      <c r="D1314" s="60">
        <v>821615</v>
      </c>
      <c r="E1314" s="65" t="s">
        <v>1057</v>
      </c>
      <c r="F1314" s="65" t="str">
        <f t="shared" si="20"/>
        <v>Census Tract 9557 Owen County</v>
      </c>
      <c r="G1314" s="60" t="s">
        <v>155</v>
      </c>
      <c r="H1314" s="60" t="s">
        <v>1055</v>
      </c>
      <c r="I1314" s="65">
        <v>55762</v>
      </c>
      <c r="J1314" s="60">
        <v>1950</v>
      </c>
      <c r="K1314" s="60">
        <v>639002358.80859375</v>
      </c>
      <c r="L1314" s="60">
        <v>128945.86516525288</v>
      </c>
    </row>
    <row r="1315" spans="1:12">
      <c r="A1315" s="60">
        <v>39050</v>
      </c>
      <c r="B1315" s="60" t="s">
        <v>2582</v>
      </c>
      <c r="C1315" s="60">
        <v>364592262</v>
      </c>
      <c r="D1315" s="60">
        <v>4199572</v>
      </c>
      <c r="E1315" s="65" t="s">
        <v>1058</v>
      </c>
      <c r="F1315" s="65" t="str">
        <f t="shared" si="20"/>
        <v>Census Tract 9558 Knox County</v>
      </c>
      <c r="G1315" s="60" t="s">
        <v>155</v>
      </c>
      <c r="H1315" s="60" t="s">
        <v>1049</v>
      </c>
      <c r="I1315" s="65">
        <v>68047</v>
      </c>
      <c r="J1315" s="60">
        <v>1377</v>
      </c>
      <c r="K1315" s="60">
        <v>599432508.83984375</v>
      </c>
      <c r="L1315" s="60">
        <v>184201.96993058233</v>
      </c>
    </row>
    <row r="1316" spans="1:12">
      <c r="A1316" s="60">
        <v>39104</v>
      </c>
      <c r="B1316" s="60" t="s">
        <v>2583</v>
      </c>
      <c r="C1316" s="60">
        <v>56086489</v>
      </c>
      <c r="D1316" s="60">
        <v>388314</v>
      </c>
      <c r="E1316" s="65" t="s">
        <v>1058</v>
      </c>
      <c r="F1316" s="65" t="str">
        <f t="shared" si="20"/>
        <v>Census Tract 9558 Owen County</v>
      </c>
      <c r="G1316" s="60" t="s">
        <v>155</v>
      </c>
      <c r="H1316" s="60" t="s">
        <v>1055</v>
      </c>
      <c r="I1316" s="65">
        <v>42945</v>
      </c>
      <c r="J1316" s="60">
        <v>1700</v>
      </c>
      <c r="K1316" s="60">
        <v>94443248.60546875</v>
      </c>
      <c r="L1316" s="60">
        <v>62412.307280389941</v>
      </c>
    </row>
    <row r="1317" spans="1:12">
      <c r="A1317" s="60">
        <v>39051</v>
      </c>
      <c r="B1317" s="60" t="s">
        <v>2584</v>
      </c>
      <c r="C1317" s="60">
        <v>379382479</v>
      </c>
      <c r="D1317" s="60">
        <v>10024466</v>
      </c>
      <c r="E1317" s="65" t="s">
        <v>1059</v>
      </c>
      <c r="F1317" s="65" t="str">
        <f t="shared" si="20"/>
        <v>Census Tract 9559 Knox County</v>
      </c>
      <c r="G1317" s="60" t="s">
        <v>155</v>
      </c>
      <c r="H1317" s="60" t="s">
        <v>1049</v>
      </c>
      <c r="I1317" s="65">
        <v>54521</v>
      </c>
      <c r="J1317" s="60">
        <v>2099</v>
      </c>
      <c r="K1317" s="60">
        <v>623403794.55078125</v>
      </c>
      <c r="L1317" s="60">
        <v>190538.25458300646</v>
      </c>
    </row>
    <row r="1318" spans="1:12">
      <c r="A1318" s="60">
        <v>39105</v>
      </c>
      <c r="B1318" s="60" t="s">
        <v>2585</v>
      </c>
      <c r="C1318" s="60">
        <v>212769915</v>
      </c>
      <c r="D1318" s="60">
        <v>80562</v>
      </c>
      <c r="E1318" s="65" t="s">
        <v>1059</v>
      </c>
      <c r="F1318" s="65" t="str">
        <f t="shared" si="20"/>
        <v>Census Tract 9559 Owen County</v>
      </c>
      <c r="G1318" s="60" t="s">
        <v>155</v>
      </c>
      <c r="H1318" s="60" t="s">
        <v>1055</v>
      </c>
      <c r="I1318" s="65">
        <v>59738</v>
      </c>
      <c r="J1318" s="60">
        <v>1973</v>
      </c>
      <c r="K1318" s="60">
        <v>355088639.49609375</v>
      </c>
      <c r="L1318" s="60">
        <v>89973.386889442685</v>
      </c>
    </row>
    <row r="1319" spans="1:12">
      <c r="A1319" s="60">
        <v>44525</v>
      </c>
      <c r="B1319" s="60" t="s">
        <v>2586</v>
      </c>
      <c r="C1319" s="60">
        <v>257479523</v>
      </c>
      <c r="D1319" s="60">
        <v>66125</v>
      </c>
      <c r="E1319" s="65" t="s">
        <v>1060</v>
      </c>
      <c r="F1319" s="65" t="str">
        <f t="shared" si="20"/>
        <v>Census Tract 9560 Putnam County</v>
      </c>
      <c r="G1319" s="60" t="s">
        <v>155</v>
      </c>
      <c r="H1319" s="60" t="s">
        <v>1061</v>
      </c>
      <c r="I1319" s="65">
        <v>67784</v>
      </c>
      <c r="J1319" s="60">
        <v>1245</v>
      </c>
      <c r="K1319" s="60">
        <v>437155490.8359375</v>
      </c>
      <c r="L1319" s="60">
        <v>99863.692556867594</v>
      </c>
    </row>
    <row r="1320" spans="1:12">
      <c r="A1320" s="60">
        <v>44526</v>
      </c>
      <c r="B1320" s="60" t="s">
        <v>2587</v>
      </c>
      <c r="C1320" s="60">
        <v>226472889</v>
      </c>
      <c r="D1320" s="60">
        <v>1468973</v>
      </c>
      <c r="E1320" s="65" t="s">
        <v>1062</v>
      </c>
      <c r="F1320" s="65" t="str">
        <f t="shared" si="20"/>
        <v>Census Tract 9561 Putnam County</v>
      </c>
      <c r="G1320" s="60" t="s">
        <v>155</v>
      </c>
      <c r="H1320" s="60" t="s">
        <v>1061</v>
      </c>
      <c r="I1320" s="65">
        <v>56212</v>
      </c>
      <c r="J1320" s="60">
        <v>1220</v>
      </c>
      <c r="K1320" s="60">
        <v>385682066.64453125</v>
      </c>
      <c r="L1320" s="60">
        <v>102628.54148357282</v>
      </c>
    </row>
    <row r="1321" spans="1:12">
      <c r="A1321" s="60">
        <v>44527</v>
      </c>
      <c r="B1321" s="60" t="s">
        <v>2588</v>
      </c>
      <c r="C1321" s="60">
        <v>41082335</v>
      </c>
      <c r="D1321" s="60">
        <v>207219</v>
      </c>
      <c r="E1321" s="65" t="s">
        <v>1063</v>
      </c>
      <c r="F1321" s="65" t="str">
        <f t="shared" si="20"/>
        <v>Census Tract 9562 Putnam County</v>
      </c>
      <c r="G1321" s="60" t="s">
        <v>155</v>
      </c>
      <c r="H1321" s="60" t="s">
        <v>1061</v>
      </c>
      <c r="I1321" s="65">
        <v>57098</v>
      </c>
      <c r="J1321" s="60">
        <v>1667</v>
      </c>
      <c r="K1321" s="60">
        <v>69750160.71875</v>
      </c>
      <c r="L1321" s="60">
        <v>46007.207337473286</v>
      </c>
    </row>
    <row r="1322" spans="1:12">
      <c r="A1322" s="60">
        <v>44528</v>
      </c>
      <c r="B1322" s="60" t="s">
        <v>2589</v>
      </c>
      <c r="C1322" s="60">
        <v>37583253</v>
      </c>
      <c r="D1322" s="60">
        <v>159753</v>
      </c>
      <c r="E1322" s="65" t="s">
        <v>1064</v>
      </c>
      <c r="F1322" s="65" t="str">
        <f t="shared" si="20"/>
        <v>Census Tract 9563 Putnam County</v>
      </c>
      <c r="G1322" s="60" t="s">
        <v>155</v>
      </c>
      <c r="H1322" s="60" t="s">
        <v>1061</v>
      </c>
      <c r="I1322" s="65">
        <v>49102</v>
      </c>
      <c r="J1322" s="60">
        <v>2970</v>
      </c>
      <c r="K1322" s="60">
        <v>63741178.94140625</v>
      </c>
      <c r="L1322" s="60">
        <v>38776.806856159237</v>
      </c>
    </row>
    <row r="1323" spans="1:12">
      <c r="A1323" s="60">
        <v>44529</v>
      </c>
      <c r="B1323" s="60" t="s">
        <v>2590</v>
      </c>
      <c r="C1323" s="60">
        <v>212851953</v>
      </c>
      <c r="D1323" s="60">
        <v>1435415</v>
      </c>
      <c r="E1323" s="65" t="s">
        <v>1065</v>
      </c>
      <c r="F1323" s="65" t="str">
        <f t="shared" si="20"/>
        <v>Census Tract 9564 Putnam County</v>
      </c>
      <c r="G1323" s="60" t="s">
        <v>155</v>
      </c>
      <c r="H1323" s="60" t="s">
        <v>1061</v>
      </c>
      <c r="I1323" s="65">
        <v>71471</v>
      </c>
      <c r="J1323" s="60">
        <v>2830</v>
      </c>
      <c r="K1323" s="60">
        <v>362404594.3359375</v>
      </c>
      <c r="L1323" s="60">
        <v>93865.864629624964</v>
      </c>
    </row>
    <row r="1324" spans="1:12">
      <c r="A1324" s="60">
        <v>44530</v>
      </c>
      <c r="B1324" s="60" t="s">
        <v>2591</v>
      </c>
      <c r="C1324" s="60">
        <v>252037387</v>
      </c>
      <c r="D1324" s="60">
        <v>197307</v>
      </c>
      <c r="E1324" s="65" t="s">
        <v>1066</v>
      </c>
      <c r="F1324" s="65" t="str">
        <f t="shared" si="20"/>
        <v>Census Tract 9565 Putnam County</v>
      </c>
      <c r="G1324" s="60" t="s">
        <v>155</v>
      </c>
      <c r="H1324" s="60" t="s">
        <v>1061</v>
      </c>
      <c r="I1324" s="65">
        <v>67063</v>
      </c>
      <c r="J1324" s="60">
        <v>2176</v>
      </c>
      <c r="K1324" s="60">
        <v>424745754.25</v>
      </c>
      <c r="L1324" s="60">
        <v>102530.98013883334</v>
      </c>
    </row>
    <row r="1325" spans="1:12">
      <c r="A1325" s="60">
        <v>44531</v>
      </c>
      <c r="B1325" s="60" t="s">
        <v>2592</v>
      </c>
      <c r="C1325" s="60">
        <v>217078554</v>
      </c>
      <c r="D1325" s="60">
        <v>2051100</v>
      </c>
      <c r="E1325" s="65" t="s">
        <v>1067</v>
      </c>
      <c r="F1325" s="65" t="str">
        <f t="shared" si="20"/>
        <v>Census Tract 9566 Putnam County</v>
      </c>
      <c r="G1325" s="60" t="s">
        <v>155</v>
      </c>
      <c r="H1325" s="60" t="s">
        <v>1061</v>
      </c>
      <c r="I1325" s="65">
        <v>68292</v>
      </c>
      <c r="J1325" s="60">
        <v>1435</v>
      </c>
      <c r="K1325" s="60">
        <v>368984534.9140625</v>
      </c>
      <c r="L1325" s="60">
        <v>89537.53736058464</v>
      </c>
    </row>
    <row r="1326" spans="1:12">
      <c r="A1326" s="60">
        <v>44498</v>
      </c>
      <c r="B1326" s="60" t="s">
        <v>2593</v>
      </c>
      <c r="C1326" s="60">
        <v>307729109</v>
      </c>
      <c r="D1326" s="60">
        <v>0</v>
      </c>
      <c r="E1326" s="65" t="s">
        <v>1068</v>
      </c>
      <c r="F1326" s="65" t="str">
        <f t="shared" si="20"/>
        <v>Census Tract 9567 Montgomery County</v>
      </c>
      <c r="G1326" s="60" t="s">
        <v>155</v>
      </c>
      <c r="H1326" s="60" t="s">
        <v>1069</v>
      </c>
      <c r="I1326" s="65">
        <v>66042</v>
      </c>
      <c r="J1326" s="60">
        <v>1319</v>
      </c>
      <c r="K1326" s="60">
        <v>526849554.27734375</v>
      </c>
      <c r="L1326" s="60">
        <v>102258.90944959412</v>
      </c>
    </row>
    <row r="1327" spans="1:12">
      <c r="A1327" s="60">
        <v>44499</v>
      </c>
      <c r="B1327" s="60" t="s">
        <v>2594</v>
      </c>
      <c r="C1327" s="60">
        <v>255486578</v>
      </c>
      <c r="D1327" s="60">
        <v>49814</v>
      </c>
      <c r="E1327" s="65" t="s">
        <v>1070</v>
      </c>
      <c r="F1327" s="65" t="str">
        <f t="shared" si="20"/>
        <v>Census Tract 9568 Montgomery County</v>
      </c>
      <c r="G1327" s="60" t="s">
        <v>155</v>
      </c>
      <c r="H1327" s="60" t="s">
        <v>1069</v>
      </c>
      <c r="I1327" s="65">
        <v>55917</v>
      </c>
      <c r="J1327" s="60">
        <v>1231</v>
      </c>
      <c r="K1327" s="60">
        <v>437922357.5234375</v>
      </c>
      <c r="L1327" s="60">
        <v>90086.604001647749</v>
      </c>
    </row>
    <row r="1328" spans="1:12">
      <c r="A1328" s="60">
        <v>44500</v>
      </c>
      <c r="B1328" s="60" t="s">
        <v>2595</v>
      </c>
      <c r="C1328" s="60">
        <v>110282772</v>
      </c>
      <c r="D1328" s="60">
        <v>120645</v>
      </c>
      <c r="E1328" s="65" t="s">
        <v>1071</v>
      </c>
      <c r="F1328" s="65" t="str">
        <f t="shared" si="20"/>
        <v>Census Tract 9569 Montgomery County</v>
      </c>
      <c r="G1328" s="60" t="s">
        <v>155</v>
      </c>
      <c r="H1328" s="60" t="s">
        <v>1069</v>
      </c>
      <c r="I1328" s="65">
        <v>59813</v>
      </c>
      <c r="J1328" s="60">
        <v>2187</v>
      </c>
      <c r="K1328" s="60">
        <v>188710014.12890625</v>
      </c>
      <c r="L1328" s="60">
        <v>69909.194702359309</v>
      </c>
    </row>
    <row r="1329" spans="1:12">
      <c r="A1329" s="60">
        <v>44501</v>
      </c>
      <c r="B1329" s="60" t="s">
        <v>2596</v>
      </c>
      <c r="C1329" s="60">
        <v>7167128</v>
      </c>
      <c r="D1329" s="60">
        <v>0</v>
      </c>
      <c r="E1329" s="65" t="s">
        <v>1072</v>
      </c>
      <c r="F1329" s="65" t="str">
        <f t="shared" si="20"/>
        <v>Census Tract 9570 Montgomery County</v>
      </c>
      <c r="G1329" s="60" t="s">
        <v>155</v>
      </c>
      <c r="H1329" s="60" t="s">
        <v>1069</v>
      </c>
      <c r="I1329" s="65">
        <v>44276</v>
      </c>
      <c r="J1329" s="60">
        <v>1671</v>
      </c>
      <c r="K1329" s="60">
        <v>12245254.4453125</v>
      </c>
      <c r="L1329" s="60">
        <v>24347.88312622306</v>
      </c>
    </row>
    <row r="1330" spans="1:12">
      <c r="A1330" s="60">
        <v>44502</v>
      </c>
      <c r="B1330" s="60" t="s">
        <v>2597</v>
      </c>
      <c r="C1330" s="60">
        <v>11142545</v>
      </c>
      <c r="D1330" s="60">
        <v>0</v>
      </c>
      <c r="E1330" s="65" t="s">
        <v>1073</v>
      </c>
      <c r="F1330" s="65" t="str">
        <f t="shared" si="20"/>
        <v>Census Tract 9571 Montgomery County</v>
      </c>
      <c r="G1330" s="60" t="s">
        <v>155</v>
      </c>
      <c r="H1330" s="60" t="s">
        <v>1069</v>
      </c>
      <c r="I1330" s="65">
        <v>40972</v>
      </c>
      <c r="J1330" s="60">
        <v>2177</v>
      </c>
      <c r="K1330" s="60">
        <v>19038160.515625</v>
      </c>
      <c r="L1330" s="60">
        <v>24265.653171670587</v>
      </c>
    </row>
    <row r="1331" spans="1:12">
      <c r="A1331" s="60">
        <v>44503</v>
      </c>
      <c r="B1331" s="60" t="s">
        <v>2598</v>
      </c>
      <c r="C1331" s="60">
        <v>4454952</v>
      </c>
      <c r="D1331" s="60">
        <v>0</v>
      </c>
      <c r="E1331" s="65" t="s">
        <v>1074</v>
      </c>
      <c r="F1331" s="65" t="str">
        <f t="shared" si="20"/>
        <v>Census Tract 9572 Montgomery County</v>
      </c>
      <c r="G1331" s="60" t="s">
        <v>155</v>
      </c>
      <c r="H1331" s="60" t="s">
        <v>1069</v>
      </c>
      <c r="I1331" s="65">
        <v>50000</v>
      </c>
      <c r="J1331" s="60">
        <v>1780</v>
      </c>
      <c r="K1331" s="60">
        <v>7606468.234375</v>
      </c>
      <c r="L1331" s="60">
        <v>12159.999609397604</v>
      </c>
    </row>
    <row r="1332" spans="1:12">
      <c r="A1332" s="60">
        <v>44504</v>
      </c>
      <c r="B1332" s="60" t="s">
        <v>2599</v>
      </c>
      <c r="C1332" s="60">
        <v>243092604</v>
      </c>
      <c r="D1332" s="60">
        <v>1808242</v>
      </c>
      <c r="E1332" s="65" t="s">
        <v>1075</v>
      </c>
      <c r="F1332" s="65" t="str">
        <f t="shared" si="20"/>
        <v>Census Tract 9573 Montgomery County</v>
      </c>
      <c r="G1332" s="60" t="s">
        <v>155</v>
      </c>
      <c r="H1332" s="60" t="s">
        <v>1069</v>
      </c>
      <c r="I1332" s="65">
        <v>73158</v>
      </c>
      <c r="J1332" s="60">
        <v>1606</v>
      </c>
      <c r="K1332" s="60">
        <v>417246412.33203125</v>
      </c>
      <c r="L1332" s="60">
        <v>89480.429198495389</v>
      </c>
    </row>
    <row r="1333" spans="1:12">
      <c r="A1333" s="60">
        <v>44505</v>
      </c>
      <c r="B1333" s="60" t="s">
        <v>2600</v>
      </c>
      <c r="C1333" s="60">
        <v>178284477</v>
      </c>
      <c r="D1333" s="60">
        <v>53012</v>
      </c>
      <c r="E1333" s="65" t="s">
        <v>1076</v>
      </c>
      <c r="F1333" s="65" t="str">
        <f t="shared" si="20"/>
        <v>Census Tract 9574 Montgomery County</v>
      </c>
      <c r="G1333" s="60" t="s">
        <v>155</v>
      </c>
      <c r="H1333" s="60" t="s">
        <v>1069</v>
      </c>
      <c r="I1333" s="65">
        <v>57318</v>
      </c>
      <c r="J1333" s="60">
        <v>1997</v>
      </c>
      <c r="K1333" s="60">
        <v>303861391.734375</v>
      </c>
      <c r="L1333" s="60">
        <v>93179.388607073211</v>
      </c>
    </row>
    <row r="1334" spans="1:12">
      <c r="A1334" s="60">
        <v>44506</v>
      </c>
      <c r="B1334" s="60" t="s">
        <v>2601</v>
      </c>
      <c r="C1334" s="60">
        <v>189390089</v>
      </c>
      <c r="D1334" s="60">
        <v>36274</v>
      </c>
      <c r="E1334" s="65" t="s">
        <v>1077</v>
      </c>
      <c r="F1334" s="65" t="str">
        <f t="shared" si="20"/>
        <v>Census Tract 9575 Montgomery County</v>
      </c>
      <c r="G1334" s="60" t="s">
        <v>155</v>
      </c>
      <c r="H1334" s="60" t="s">
        <v>1069</v>
      </c>
      <c r="I1334" s="65">
        <v>64798</v>
      </c>
      <c r="J1334" s="60">
        <v>1414</v>
      </c>
      <c r="K1334" s="60">
        <v>322605236.88671875</v>
      </c>
      <c r="L1334" s="60">
        <v>83564.629875387705</v>
      </c>
    </row>
    <row r="1335" spans="1:12">
      <c r="A1335" s="60">
        <v>44059</v>
      </c>
      <c r="B1335" s="60" t="s">
        <v>2602</v>
      </c>
      <c r="C1335" s="60">
        <v>289599496</v>
      </c>
      <c r="D1335" s="60">
        <v>1388678</v>
      </c>
      <c r="E1335" s="65" t="s">
        <v>1078</v>
      </c>
      <c r="F1335" s="65" t="str">
        <f t="shared" si="20"/>
        <v>Census Tract 9576 Fountain County</v>
      </c>
      <c r="G1335" s="60" t="s">
        <v>155</v>
      </c>
      <c r="H1335" s="60" t="s">
        <v>1079</v>
      </c>
      <c r="I1335" s="65">
        <v>58125</v>
      </c>
      <c r="J1335" s="60">
        <v>1206</v>
      </c>
      <c r="K1335" s="60">
        <v>500047042.83984375</v>
      </c>
      <c r="L1335" s="60">
        <v>108835.67080326908</v>
      </c>
    </row>
    <row r="1336" spans="1:12">
      <c r="A1336" s="60">
        <v>44060</v>
      </c>
      <c r="B1336" s="60" t="s">
        <v>2603</v>
      </c>
      <c r="C1336" s="60">
        <v>2277257</v>
      </c>
      <c r="D1336" s="60">
        <v>72668</v>
      </c>
      <c r="E1336" s="65" t="s">
        <v>1080</v>
      </c>
      <c r="F1336" s="65" t="str">
        <f t="shared" si="20"/>
        <v>Census Tract 9577 Fountain County</v>
      </c>
      <c r="G1336" s="60" t="s">
        <v>155</v>
      </c>
      <c r="H1336" s="60" t="s">
        <v>1079</v>
      </c>
      <c r="I1336" s="65">
        <v>51164</v>
      </c>
      <c r="J1336" s="60">
        <v>993</v>
      </c>
      <c r="K1336" s="60">
        <v>4043396.8828125</v>
      </c>
      <c r="L1336" s="60">
        <v>12495.598346356173</v>
      </c>
    </row>
    <row r="1337" spans="1:12">
      <c r="A1337" s="60">
        <v>44061</v>
      </c>
      <c r="B1337" s="60" t="s">
        <v>2604</v>
      </c>
      <c r="C1337" s="60">
        <v>122811639</v>
      </c>
      <c r="D1337" s="60">
        <v>1633697</v>
      </c>
      <c r="E1337" s="65" t="s">
        <v>1081</v>
      </c>
      <c r="F1337" s="65" t="str">
        <f t="shared" si="20"/>
        <v>Census Tract 9578 Fountain County</v>
      </c>
      <c r="G1337" s="60" t="s">
        <v>155</v>
      </c>
      <c r="H1337" s="60" t="s">
        <v>1079</v>
      </c>
      <c r="I1337" s="65">
        <v>54539</v>
      </c>
      <c r="J1337" s="60">
        <v>1608</v>
      </c>
      <c r="K1337" s="60">
        <v>213314420.9453125</v>
      </c>
      <c r="L1337" s="60">
        <v>76762.893127031886</v>
      </c>
    </row>
    <row r="1338" spans="1:12">
      <c r="A1338" s="60">
        <v>44062</v>
      </c>
      <c r="B1338" s="60" t="s">
        <v>2605</v>
      </c>
      <c r="C1338" s="60">
        <v>226811526</v>
      </c>
      <c r="D1338" s="60">
        <v>172234</v>
      </c>
      <c r="E1338" s="65" t="s">
        <v>1082</v>
      </c>
      <c r="F1338" s="65" t="str">
        <f t="shared" si="20"/>
        <v>Census Tract 9579 Fountain County</v>
      </c>
      <c r="G1338" s="60" t="s">
        <v>155</v>
      </c>
      <c r="H1338" s="60" t="s">
        <v>1079</v>
      </c>
      <c r="I1338" s="65">
        <v>52536</v>
      </c>
      <c r="J1338" s="60">
        <v>1779</v>
      </c>
      <c r="K1338" s="60">
        <v>388535880.8125</v>
      </c>
      <c r="L1338" s="60">
        <v>93497.667058051622</v>
      </c>
    </row>
    <row r="1339" spans="1:12">
      <c r="A1339" s="60">
        <v>44063</v>
      </c>
      <c r="B1339" s="60" t="s">
        <v>2606</v>
      </c>
      <c r="C1339" s="60">
        <v>383274427</v>
      </c>
      <c r="D1339" s="60">
        <v>2461727</v>
      </c>
      <c r="E1339" s="65" t="s">
        <v>1083</v>
      </c>
      <c r="F1339" s="65" t="str">
        <f t="shared" si="20"/>
        <v>Census Tract 9580 Fountain County</v>
      </c>
      <c r="G1339" s="60" t="s">
        <v>155</v>
      </c>
      <c r="H1339" s="60" t="s">
        <v>1079</v>
      </c>
      <c r="I1339" s="65">
        <v>51226</v>
      </c>
      <c r="J1339" s="60">
        <v>1388</v>
      </c>
      <c r="K1339" s="60">
        <v>658406941.48828125</v>
      </c>
      <c r="L1339" s="60">
        <v>125718.69051004904</v>
      </c>
    </row>
    <row r="1340" spans="1:12">
      <c r="A1340" s="60">
        <v>44660</v>
      </c>
      <c r="B1340" s="60" t="s">
        <v>2607</v>
      </c>
      <c r="C1340" s="60">
        <v>167768918</v>
      </c>
      <c r="D1340" s="60">
        <v>1946222</v>
      </c>
      <c r="E1340" s="65" t="s">
        <v>1084</v>
      </c>
      <c r="F1340" s="65" t="str">
        <f t="shared" si="20"/>
        <v>Census Tract 9581 White County</v>
      </c>
      <c r="G1340" s="60" t="s">
        <v>155</v>
      </c>
      <c r="H1340" s="60" t="s">
        <v>1085</v>
      </c>
      <c r="I1340" s="65">
        <v>61449</v>
      </c>
      <c r="J1340" s="60">
        <v>939</v>
      </c>
      <c r="K1340" s="60">
        <v>297057139.9921875</v>
      </c>
      <c r="L1340" s="60">
        <v>82320.731567051393</v>
      </c>
    </row>
    <row r="1341" spans="1:12">
      <c r="A1341" s="60">
        <v>44661</v>
      </c>
      <c r="B1341" s="60" t="s">
        <v>2608</v>
      </c>
      <c r="C1341" s="60">
        <v>159672991</v>
      </c>
      <c r="D1341" s="60">
        <v>557183</v>
      </c>
      <c r="E1341" s="65" t="s">
        <v>1086</v>
      </c>
      <c r="F1341" s="65" t="str">
        <f t="shared" si="20"/>
        <v>Census Tract 9582 White County</v>
      </c>
      <c r="G1341" s="60" t="s">
        <v>155</v>
      </c>
      <c r="H1341" s="60" t="s">
        <v>1085</v>
      </c>
      <c r="I1341" s="65">
        <v>46082</v>
      </c>
      <c r="J1341" s="60">
        <v>1053</v>
      </c>
      <c r="K1341" s="60">
        <v>280479470.4921875</v>
      </c>
      <c r="L1341" s="60">
        <v>82861.99568167844</v>
      </c>
    </row>
    <row r="1342" spans="1:12">
      <c r="A1342" s="60">
        <v>44662</v>
      </c>
      <c r="B1342" s="60" t="s">
        <v>2609</v>
      </c>
      <c r="C1342" s="60">
        <v>444545357</v>
      </c>
      <c r="D1342" s="60">
        <v>222832</v>
      </c>
      <c r="E1342" s="65" t="s">
        <v>1087</v>
      </c>
      <c r="F1342" s="65" t="str">
        <f t="shared" si="20"/>
        <v>Census Tract 9583 White County</v>
      </c>
      <c r="G1342" s="60" t="s">
        <v>155</v>
      </c>
      <c r="H1342" s="60" t="s">
        <v>1085</v>
      </c>
      <c r="I1342" s="65">
        <v>67321</v>
      </c>
      <c r="J1342" s="60">
        <v>822</v>
      </c>
      <c r="K1342" s="60">
        <v>775013928.453125</v>
      </c>
      <c r="L1342" s="60">
        <v>135309.00653407446</v>
      </c>
    </row>
    <row r="1343" spans="1:12">
      <c r="A1343" s="60">
        <v>44663</v>
      </c>
      <c r="B1343" s="60" t="s">
        <v>2610</v>
      </c>
      <c r="C1343" s="60">
        <v>139094477</v>
      </c>
      <c r="D1343" s="60">
        <v>272904</v>
      </c>
      <c r="E1343" s="65" t="s">
        <v>1088</v>
      </c>
      <c r="F1343" s="65" t="str">
        <f t="shared" si="20"/>
        <v>Census Tract 9584 White County</v>
      </c>
      <c r="G1343" s="60" t="s">
        <v>155</v>
      </c>
      <c r="H1343" s="60" t="s">
        <v>1085</v>
      </c>
      <c r="I1343" s="65">
        <v>64837</v>
      </c>
      <c r="J1343" s="60">
        <v>949</v>
      </c>
      <c r="K1343" s="60">
        <v>242872509.53515625</v>
      </c>
      <c r="L1343" s="60">
        <v>107513.49053283656</v>
      </c>
    </row>
    <row r="1344" spans="1:12">
      <c r="A1344" s="60">
        <v>44664</v>
      </c>
      <c r="B1344" s="60" t="s">
        <v>2611</v>
      </c>
      <c r="C1344" s="60">
        <v>72935811</v>
      </c>
      <c r="D1344" s="60">
        <v>4945141</v>
      </c>
      <c r="E1344" s="65" t="s">
        <v>1089</v>
      </c>
      <c r="F1344" s="65" t="str">
        <f t="shared" si="20"/>
        <v>Census Tract 9585 White County</v>
      </c>
      <c r="G1344" s="60" t="s">
        <v>155</v>
      </c>
      <c r="H1344" s="60" t="s">
        <v>1085</v>
      </c>
      <c r="I1344" s="65">
        <v>49417</v>
      </c>
      <c r="J1344" s="60">
        <v>1663</v>
      </c>
      <c r="K1344" s="60">
        <v>135899783.96484375</v>
      </c>
      <c r="L1344" s="60">
        <v>87628.08927601944</v>
      </c>
    </row>
    <row r="1345" spans="1:12">
      <c r="A1345" s="60">
        <v>44665</v>
      </c>
      <c r="B1345" s="60" t="s">
        <v>2612</v>
      </c>
      <c r="C1345" s="60">
        <v>6938337</v>
      </c>
      <c r="D1345" s="60">
        <v>608411</v>
      </c>
      <c r="E1345" s="65" t="s">
        <v>1090</v>
      </c>
      <c r="F1345" s="65" t="str">
        <f t="shared" si="20"/>
        <v>Census Tract 9586 White County</v>
      </c>
      <c r="G1345" s="60" t="s">
        <v>155</v>
      </c>
      <c r="H1345" s="60" t="s">
        <v>1085</v>
      </c>
      <c r="I1345" s="65">
        <v>43377</v>
      </c>
      <c r="J1345" s="60">
        <v>2194</v>
      </c>
      <c r="K1345" s="60">
        <v>13161592.57421875</v>
      </c>
      <c r="L1345" s="60">
        <v>24081.05683877816</v>
      </c>
    </row>
    <row r="1346" spans="1:12">
      <c r="A1346" s="60">
        <v>44666</v>
      </c>
      <c r="B1346" s="60" t="s">
        <v>2613</v>
      </c>
      <c r="C1346" s="60">
        <v>137315289</v>
      </c>
      <c r="D1346" s="60">
        <v>521612</v>
      </c>
      <c r="E1346" s="65" t="s">
        <v>1091</v>
      </c>
      <c r="F1346" s="65" t="str">
        <f t="shared" ref="F1346:F1409" si="21">E1346&amp;" "&amp;H1346</f>
        <v>Census Tract 9587 White County</v>
      </c>
      <c r="G1346" s="60" t="s">
        <v>155</v>
      </c>
      <c r="H1346" s="60" t="s">
        <v>1085</v>
      </c>
      <c r="I1346" s="65">
        <v>63679</v>
      </c>
      <c r="J1346" s="60">
        <v>1021</v>
      </c>
      <c r="K1346" s="60">
        <v>240626977.91015625</v>
      </c>
      <c r="L1346" s="60">
        <v>70049.361902314995</v>
      </c>
    </row>
    <row r="1347" spans="1:12">
      <c r="A1347" s="60">
        <v>44667</v>
      </c>
      <c r="B1347" s="60" t="s">
        <v>2614</v>
      </c>
      <c r="C1347" s="60">
        <v>180035771</v>
      </c>
      <c r="D1347" s="60">
        <v>91819</v>
      </c>
      <c r="E1347" s="65" t="s">
        <v>1092</v>
      </c>
      <c r="F1347" s="65" t="str">
        <f t="shared" si="21"/>
        <v>Census Tract 9588 White County</v>
      </c>
      <c r="G1347" s="60" t="s">
        <v>155</v>
      </c>
      <c r="H1347" s="60" t="s">
        <v>1085</v>
      </c>
      <c r="I1347" s="65">
        <v>63618</v>
      </c>
      <c r="J1347" s="60">
        <v>1238</v>
      </c>
      <c r="K1347" s="60">
        <v>312821998.51171875</v>
      </c>
      <c r="L1347" s="60">
        <v>77623.168554673641</v>
      </c>
    </row>
    <row r="1348" spans="1:12">
      <c r="A1348" s="60">
        <v>73299</v>
      </c>
      <c r="B1348" s="60" t="s">
        <v>2615</v>
      </c>
      <c r="C1348" s="60">
        <v>303102302</v>
      </c>
      <c r="D1348" s="60">
        <v>627068</v>
      </c>
      <c r="E1348" s="65" t="s">
        <v>1093</v>
      </c>
      <c r="F1348" s="65" t="str">
        <f t="shared" si="21"/>
        <v>Census Tract 9589 Pulaski County</v>
      </c>
      <c r="G1348" s="60" t="s">
        <v>155</v>
      </c>
      <c r="H1348" s="60" t="s">
        <v>1094</v>
      </c>
      <c r="I1348" s="65">
        <v>49000</v>
      </c>
      <c r="J1348" s="60">
        <v>1080</v>
      </c>
      <c r="K1348" s="60">
        <v>534394486.9375</v>
      </c>
      <c r="L1348" s="60">
        <v>121165.9923117117</v>
      </c>
    </row>
    <row r="1349" spans="1:12">
      <c r="A1349" s="60">
        <v>44523</v>
      </c>
      <c r="B1349" s="60" t="s">
        <v>2616</v>
      </c>
      <c r="C1349" s="60">
        <v>38182828</v>
      </c>
      <c r="D1349" s="60">
        <v>666964</v>
      </c>
      <c r="E1349" s="65" t="s">
        <v>1095</v>
      </c>
      <c r="F1349" s="65" t="str">
        <f t="shared" si="21"/>
        <v>Census Tract 9590 Pulaski County</v>
      </c>
      <c r="G1349" s="60" t="s">
        <v>155</v>
      </c>
      <c r="H1349" s="60" t="s">
        <v>1094</v>
      </c>
      <c r="I1349" s="65">
        <v>43504</v>
      </c>
      <c r="J1349" s="60">
        <v>1491</v>
      </c>
      <c r="K1349" s="60">
        <v>68381821.62890625</v>
      </c>
      <c r="L1349" s="60">
        <v>41177.312775011189</v>
      </c>
    </row>
    <row r="1350" spans="1:12">
      <c r="A1350" s="60">
        <v>73300</v>
      </c>
      <c r="B1350" s="60" t="s">
        <v>2617</v>
      </c>
      <c r="C1350" s="60">
        <v>383910296</v>
      </c>
      <c r="D1350" s="60">
        <v>0</v>
      </c>
      <c r="E1350" s="65" t="s">
        <v>1096</v>
      </c>
      <c r="F1350" s="65" t="str">
        <f t="shared" si="21"/>
        <v>Census Tract 9591 Pulaski County</v>
      </c>
      <c r="G1350" s="60" t="s">
        <v>155</v>
      </c>
      <c r="H1350" s="60" t="s">
        <v>1094</v>
      </c>
      <c r="I1350" s="65">
        <v>50440</v>
      </c>
      <c r="J1350" s="60">
        <v>1319</v>
      </c>
      <c r="K1350" s="60">
        <v>676871316.5703125</v>
      </c>
      <c r="L1350" s="60">
        <v>111383.3989365033</v>
      </c>
    </row>
    <row r="1351" spans="1:12">
      <c r="A1351" s="60">
        <v>44524</v>
      </c>
      <c r="B1351" s="60" t="s">
        <v>2618</v>
      </c>
      <c r="C1351" s="60">
        <v>398017384</v>
      </c>
      <c r="D1351" s="60">
        <v>930781</v>
      </c>
      <c r="E1351" s="65" t="s">
        <v>1097</v>
      </c>
      <c r="F1351" s="65" t="str">
        <f t="shared" si="21"/>
        <v>Census Tract 9592 Pulaski County</v>
      </c>
      <c r="G1351" s="60" t="s">
        <v>155</v>
      </c>
      <c r="H1351" s="60" t="s">
        <v>1094</v>
      </c>
      <c r="I1351" s="65">
        <v>55529</v>
      </c>
      <c r="J1351" s="60">
        <v>1261</v>
      </c>
      <c r="K1351" s="60">
        <v>700608773.62890625</v>
      </c>
      <c r="L1351" s="60">
        <v>117921.59801696522</v>
      </c>
    </row>
    <row r="1352" spans="1:12">
      <c r="A1352" s="60">
        <v>43992</v>
      </c>
      <c r="B1352" s="60" t="s">
        <v>2619</v>
      </c>
      <c r="C1352" s="60">
        <v>272011568</v>
      </c>
      <c r="D1352" s="60">
        <v>944120</v>
      </c>
      <c r="E1352" s="65" t="s">
        <v>1098</v>
      </c>
      <c r="F1352" s="65" t="str">
        <f t="shared" si="21"/>
        <v>Census Tract 9593 Carroll County</v>
      </c>
      <c r="G1352" s="60" t="s">
        <v>155</v>
      </c>
      <c r="H1352" s="60" t="s">
        <v>1099</v>
      </c>
      <c r="I1352" s="65">
        <v>58059</v>
      </c>
      <c r="J1352" s="60">
        <v>1185</v>
      </c>
      <c r="K1352" s="60">
        <v>474393784.86328125</v>
      </c>
      <c r="L1352" s="60">
        <v>104998.42656953821</v>
      </c>
    </row>
    <row r="1353" spans="1:12">
      <c r="A1353" s="60">
        <v>43993</v>
      </c>
      <c r="B1353" s="60" t="s">
        <v>2620</v>
      </c>
      <c r="C1353" s="60">
        <v>185707676</v>
      </c>
      <c r="D1353" s="60">
        <v>1822627</v>
      </c>
      <c r="E1353" s="65" t="s">
        <v>1100</v>
      </c>
      <c r="F1353" s="65" t="str">
        <f t="shared" si="21"/>
        <v>Census Tract 9594 Carroll County</v>
      </c>
      <c r="G1353" s="60" t="s">
        <v>155</v>
      </c>
      <c r="H1353" s="60" t="s">
        <v>1099</v>
      </c>
      <c r="I1353" s="65">
        <v>58621</v>
      </c>
      <c r="J1353" s="60">
        <v>1018</v>
      </c>
      <c r="K1353" s="60">
        <v>326342932.89453125</v>
      </c>
      <c r="L1353" s="60">
        <v>101902.96249989404</v>
      </c>
    </row>
    <row r="1354" spans="1:12">
      <c r="A1354" s="60">
        <v>43994</v>
      </c>
      <c r="B1354" s="60" t="s">
        <v>2621</v>
      </c>
      <c r="C1354" s="60">
        <v>30683965</v>
      </c>
      <c r="D1354" s="60">
        <v>3747846</v>
      </c>
      <c r="E1354" s="65" t="s">
        <v>1101</v>
      </c>
      <c r="F1354" s="65" t="str">
        <f t="shared" si="21"/>
        <v>Census Tract 9595 Carroll County</v>
      </c>
      <c r="G1354" s="60" t="s">
        <v>155</v>
      </c>
      <c r="H1354" s="60" t="s">
        <v>1099</v>
      </c>
      <c r="I1354" s="65">
        <v>53125</v>
      </c>
      <c r="J1354" s="60">
        <v>1216</v>
      </c>
      <c r="K1354" s="60">
        <v>59868475.84375</v>
      </c>
      <c r="L1354" s="60">
        <v>53645.745340174239</v>
      </c>
    </row>
    <row r="1355" spans="1:12">
      <c r="A1355" s="60">
        <v>43995</v>
      </c>
      <c r="B1355" s="60" t="s">
        <v>2622</v>
      </c>
      <c r="C1355" s="60">
        <v>11957030</v>
      </c>
      <c r="D1355" s="60">
        <v>184616</v>
      </c>
      <c r="E1355" s="65" t="s">
        <v>1102</v>
      </c>
      <c r="F1355" s="65" t="str">
        <f t="shared" si="21"/>
        <v>Census Tract 9596 Carroll County</v>
      </c>
      <c r="G1355" s="60" t="s">
        <v>155</v>
      </c>
      <c r="H1355" s="60" t="s">
        <v>1099</v>
      </c>
      <c r="I1355" s="65">
        <v>45000</v>
      </c>
      <c r="J1355" s="60">
        <v>1342</v>
      </c>
      <c r="K1355" s="60">
        <v>21070282.7421875</v>
      </c>
      <c r="L1355" s="60">
        <v>25481.470232086449</v>
      </c>
    </row>
    <row r="1356" spans="1:12">
      <c r="A1356" s="60">
        <v>43996</v>
      </c>
      <c r="B1356" s="60" t="s">
        <v>2623</v>
      </c>
      <c r="C1356" s="60">
        <v>253170138</v>
      </c>
      <c r="D1356" s="60">
        <v>456924</v>
      </c>
      <c r="E1356" s="65" t="s">
        <v>1103</v>
      </c>
      <c r="F1356" s="65" t="str">
        <f t="shared" si="21"/>
        <v>Census Tract 9597 Carroll County</v>
      </c>
      <c r="G1356" s="60" t="s">
        <v>155</v>
      </c>
      <c r="H1356" s="60" t="s">
        <v>1099</v>
      </c>
      <c r="I1356" s="65">
        <v>66042</v>
      </c>
      <c r="J1356" s="60">
        <v>1214</v>
      </c>
      <c r="K1356" s="60">
        <v>439425067.79296875</v>
      </c>
      <c r="L1356" s="60">
        <v>115441.94744347209</v>
      </c>
    </row>
    <row r="1357" spans="1:12">
      <c r="A1357" s="60">
        <v>43997</v>
      </c>
      <c r="B1357" s="60" t="s">
        <v>2624</v>
      </c>
      <c r="C1357" s="60">
        <v>55389518</v>
      </c>
      <c r="D1357" s="60">
        <v>59603</v>
      </c>
      <c r="E1357" s="65" t="s">
        <v>1104</v>
      </c>
      <c r="F1357" s="65" t="str">
        <f t="shared" si="21"/>
        <v>Census Tract 9598 Carroll County</v>
      </c>
      <c r="G1357" s="60" t="s">
        <v>155</v>
      </c>
      <c r="H1357" s="60" t="s">
        <v>1099</v>
      </c>
      <c r="I1357" s="65">
        <v>51538</v>
      </c>
      <c r="J1357" s="60">
        <v>1006</v>
      </c>
      <c r="K1357" s="60">
        <v>96093139.671875</v>
      </c>
      <c r="L1357" s="60">
        <v>41293.550009621191</v>
      </c>
    </row>
    <row r="1358" spans="1:12">
      <c r="A1358" s="60">
        <v>43998</v>
      </c>
      <c r="B1358" s="60" t="s">
        <v>2625</v>
      </c>
      <c r="C1358" s="60">
        <v>155137510</v>
      </c>
      <c r="D1358" s="60">
        <v>20587</v>
      </c>
      <c r="E1358" s="65" t="s">
        <v>1105</v>
      </c>
      <c r="F1358" s="65" t="str">
        <f t="shared" si="21"/>
        <v>Census Tract 9599 Carroll County</v>
      </c>
      <c r="G1358" s="60" t="s">
        <v>155</v>
      </c>
      <c r="H1358" s="60" t="s">
        <v>1099</v>
      </c>
      <c r="I1358" s="65">
        <v>58125</v>
      </c>
      <c r="J1358" s="60">
        <v>1021</v>
      </c>
      <c r="K1358" s="60">
        <v>268538754.2890625</v>
      </c>
      <c r="L1358" s="60">
        <v>72046.893434132726</v>
      </c>
    </row>
    <row r="1359" spans="1:12">
      <c r="A1359" s="60">
        <v>73035</v>
      </c>
      <c r="B1359" s="60" t="s">
        <v>2626</v>
      </c>
      <c r="C1359" s="60">
        <v>165615296</v>
      </c>
      <c r="D1359" s="60">
        <v>458343</v>
      </c>
      <c r="E1359" s="65" t="s">
        <v>1106</v>
      </c>
      <c r="F1359" s="65" t="str">
        <f t="shared" si="21"/>
        <v>Census Tract 9601 Franklin County</v>
      </c>
      <c r="G1359" s="60" t="s">
        <v>155</v>
      </c>
      <c r="H1359" s="60" t="s">
        <v>1107</v>
      </c>
      <c r="I1359" s="65">
        <v>73830</v>
      </c>
      <c r="J1359" s="60">
        <v>1778</v>
      </c>
      <c r="K1359" s="60">
        <v>278221098.94140625</v>
      </c>
      <c r="L1359" s="60">
        <v>78969.035586519647</v>
      </c>
    </row>
    <row r="1360" spans="1:12">
      <c r="A1360" s="60">
        <v>39035</v>
      </c>
      <c r="B1360" s="60" t="s">
        <v>2627</v>
      </c>
      <c r="C1360" s="60">
        <v>320834636</v>
      </c>
      <c r="D1360" s="60">
        <v>999102</v>
      </c>
      <c r="E1360" s="65" t="s">
        <v>1108</v>
      </c>
      <c r="F1360" s="65" t="str">
        <f t="shared" si="21"/>
        <v>Census Tract 9602 Jennings County</v>
      </c>
      <c r="G1360" s="60" t="s">
        <v>155</v>
      </c>
      <c r="H1360" s="60" t="s">
        <v>1109</v>
      </c>
      <c r="I1360" s="65">
        <v>54955</v>
      </c>
      <c r="J1360" s="60">
        <v>2004</v>
      </c>
      <c r="K1360" s="60">
        <v>534195207.0546875</v>
      </c>
      <c r="L1360" s="60">
        <v>127455.07805709371</v>
      </c>
    </row>
    <row r="1361" spans="1:12">
      <c r="A1361" s="60">
        <v>39036</v>
      </c>
      <c r="B1361" s="60" t="s">
        <v>2628</v>
      </c>
      <c r="C1361" s="60">
        <v>188813268</v>
      </c>
      <c r="D1361" s="60">
        <v>1715593</v>
      </c>
      <c r="E1361" s="65" t="s">
        <v>1110</v>
      </c>
      <c r="F1361" s="65" t="str">
        <f t="shared" si="21"/>
        <v>Census Tract 9603.01 Jennings County</v>
      </c>
      <c r="G1361" s="60" t="s">
        <v>155</v>
      </c>
      <c r="H1361" s="60" t="s">
        <v>1109</v>
      </c>
      <c r="I1361" s="65">
        <v>64800</v>
      </c>
      <c r="J1361" s="60">
        <v>1604</v>
      </c>
      <c r="K1361" s="60">
        <v>316694822.54296875</v>
      </c>
      <c r="L1361" s="60">
        <v>91339.886116005451</v>
      </c>
    </row>
    <row r="1362" spans="1:12">
      <c r="A1362" s="60">
        <v>39037</v>
      </c>
      <c r="B1362" s="60" t="s">
        <v>2629</v>
      </c>
      <c r="C1362" s="60">
        <v>34917415</v>
      </c>
      <c r="D1362" s="60">
        <v>431069</v>
      </c>
      <c r="E1362" s="65" t="s">
        <v>1111</v>
      </c>
      <c r="F1362" s="65" t="str">
        <f t="shared" si="21"/>
        <v>Census Tract 9603.02 Jennings County</v>
      </c>
      <c r="G1362" s="60" t="s">
        <v>155</v>
      </c>
      <c r="H1362" s="60" t="s">
        <v>1109</v>
      </c>
      <c r="I1362" s="65">
        <v>42849</v>
      </c>
      <c r="J1362" s="60">
        <v>1599</v>
      </c>
      <c r="K1362" s="60">
        <v>58684643.91015625</v>
      </c>
      <c r="L1362" s="60">
        <v>39605.48127922033</v>
      </c>
    </row>
    <row r="1363" spans="1:12">
      <c r="A1363" s="60">
        <v>39038</v>
      </c>
      <c r="B1363" s="60" t="s">
        <v>2630</v>
      </c>
      <c r="C1363" s="60">
        <v>149805491</v>
      </c>
      <c r="D1363" s="60">
        <v>830886</v>
      </c>
      <c r="E1363" s="65" t="s">
        <v>1112</v>
      </c>
      <c r="F1363" s="65" t="str">
        <f t="shared" si="21"/>
        <v>Census Tract 9604 Jennings County</v>
      </c>
      <c r="G1363" s="60" t="s">
        <v>155</v>
      </c>
      <c r="H1363" s="60" t="s">
        <v>1109</v>
      </c>
      <c r="I1363" s="65">
        <v>48014</v>
      </c>
      <c r="J1363" s="60">
        <v>2599</v>
      </c>
      <c r="K1363" s="60">
        <v>249598002.7109375</v>
      </c>
      <c r="L1363" s="60">
        <v>82316.749323205033</v>
      </c>
    </row>
    <row r="1364" spans="1:12">
      <c r="A1364" s="60">
        <v>39039</v>
      </c>
      <c r="B1364" s="60" t="s">
        <v>2631</v>
      </c>
      <c r="C1364" s="60">
        <v>4562893</v>
      </c>
      <c r="D1364" s="60">
        <v>0</v>
      </c>
      <c r="E1364" s="65" t="s">
        <v>1113</v>
      </c>
      <c r="F1364" s="65" t="str">
        <f t="shared" si="21"/>
        <v>Census Tract 9605 Jennings County</v>
      </c>
      <c r="G1364" s="60" t="s">
        <v>155</v>
      </c>
      <c r="H1364" s="60" t="s">
        <v>1109</v>
      </c>
      <c r="I1364" s="65">
        <v>58508</v>
      </c>
      <c r="J1364" s="60">
        <v>1033</v>
      </c>
      <c r="K1364" s="60">
        <v>7567430.40625</v>
      </c>
      <c r="L1364" s="60">
        <v>20908.021594553011</v>
      </c>
    </row>
    <row r="1365" spans="1:12">
      <c r="A1365" s="60">
        <v>39040</v>
      </c>
      <c r="B1365" s="60" t="s">
        <v>2632</v>
      </c>
      <c r="C1365" s="60">
        <v>276448625</v>
      </c>
      <c r="D1365" s="60">
        <v>551622</v>
      </c>
      <c r="E1365" s="65" t="s">
        <v>1114</v>
      </c>
      <c r="F1365" s="65" t="str">
        <f t="shared" si="21"/>
        <v>Census Tract 9606 Jennings County</v>
      </c>
      <c r="G1365" s="60" t="s">
        <v>155</v>
      </c>
      <c r="H1365" s="60" t="s">
        <v>1109</v>
      </c>
      <c r="I1365" s="65">
        <v>61607</v>
      </c>
      <c r="J1365" s="60">
        <v>1953</v>
      </c>
      <c r="K1365" s="60">
        <v>457899294.921875</v>
      </c>
      <c r="L1365" s="60">
        <v>124303.00852007324</v>
      </c>
    </row>
    <row r="1366" spans="1:12">
      <c r="A1366" s="60">
        <v>44595</v>
      </c>
      <c r="B1366" s="60" t="s">
        <v>2633</v>
      </c>
      <c r="C1366" s="60">
        <v>201536273</v>
      </c>
      <c r="D1366" s="60">
        <v>646360</v>
      </c>
      <c r="E1366" s="65" t="s">
        <v>1115</v>
      </c>
      <c r="F1366" s="65" t="str">
        <f t="shared" si="21"/>
        <v>Census Tract 9607 Union County</v>
      </c>
      <c r="G1366" s="60" t="s">
        <v>155</v>
      </c>
      <c r="H1366" s="60" t="s">
        <v>1116</v>
      </c>
      <c r="I1366" s="65">
        <v>50688</v>
      </c>
      <c r="J1366" s="60">
        <v>1570</v>
      </c>
      <c r="K1366" s="60">
        <v>341758232.54296875</v>
      </c>
      <c r="L1366" s="60">
        <v>85971.505595464565</v>
      </c>
    </row>
    <row r="1367" spans="1:12">
      <c r="A1367" s="60">
        <v>44596</v>
      </c>
      <c r="B1367" s="60" t="s">
        <v>2634</v>
      </c>
      <c r="C1367" s="60">
        <v>215944371</v>
      </c>
      <c r="D1367" s="60">
        <v>9680074</v>
      </c>
      <c r="E1367" s="65" t="s">
        <v>1117</v>
      </c>
      <c r="F1367" s="65" t="str">
        <f t="shared" si="21"/>
        <v>Census Tract 9608 Union County</v>
      </c>
      <c r="G1367" s="60" t="s">
        <v>155</v>
      </c>
      <c r="H1367" s="60" t="s">
        <v>1116</v>
      </c>
      <c r="I1367" s="65">
        <v>50196</v>
      </c>
      <c r="J1367" s="60">
        <v>1253</v>
      </c>
      <c r="K1367" s="60">
        <v>380276267.44921875</v>
      </c>
      <c r="L1367" s="60">
        <v>92414.486731921133</v>
      </c>
    </row>
    <row r="1368" spans="1:12">
      <c r="A1368" s="60">
        <v>57475</v>
      </c>
      <c r="B1368" s="60" t="s">
        <v>2635</v>
      </c>
      <c r="C1368" s="60">
        <v>21373160</v>
      </c>
      <c r="D1368" s="60">
        <v>1407447</v>
      </c>
      <c r="E1368" s="65" t="s">
        <v>1118</v>
      </c>
      <c r="F1368" s="65" t="str">
        <f t="shared" si="21"/>
        <v>Census Tract 9609 Kosciusko County</v>
      </c>
      <c r="G1368" s="60" t="s">
        <v>155</v>
      </c>
      <c r="H1368" s="60" t="s">
        <v>1119</v>
      </c>
      <c r="I1368" s="65">
        <v>61603</v>
      </c>
      <c r="J1368" s="60">
        <v>1235</v>
      </c>
      <c r="K1368" s="60">
        <v>40548131.234375</v>
      </c>
      <c r="L1368" s="60">
        <v>53354.359529815112</v>
      </c>
    </row>
    <row r="1369" spans="1:12">
      <c r="A1369" s="60">
        <v>57476</v>
      </c>
      <c r="B1369" s="60" t="s">
        <v>2636</v>
      </c>
      <c r="C1369" s="60">
        <v>41649943</v>
      </c>
      <c r="D1369" s="60">
        <v>13325683</v>
      </c>
      <c r="E1369" s="65" t="s">
        <v>1120</v>
      </c>
      <c r="F1369" s="65" t="str">
        <f t="shared" si="21"/>
        <v>Census Tract 9610 Kosciusko County</v>
      </c>
      <c r="G1369" s="60" t="s">
        <v>155</v>
      </c>
      <c r="H1369" s="60" t="s">
        <v>1119</v>
      </c>
      <c r="I1369" s="65">
        <v>56197</v>
      </c>
      <c r="J1369" s="60">
        <v>1917</v>
      </c>
      <c r="K1369" s="60">
        <v>97778725.80859375</v>
      </c>
      <c r="L1369" s="60">
        <v>71632.986914604538</v>
      </c>
    </row>
    <row r="1370" spans="1:12">
      <c r="A1370" s="60">
        <v>57477</v>
      </c>
      <c r="B1370" s="60" t="s">
        <v>2637</v>
      </c>
      <c r="C1370" s="60">
        <v>168929675</v>
      </c>
      <c r="D1370" s="60">
        <v>1560114</v>
      </c>
      <c r="E1370" s="65" t="s">
        <v>1121</v>
      </c>
      <c r="F1370" s="65" t="str">
        <f t="shared" si="21"/>
        <v>Census Tract 9611 Kosciusko County</v>
      </c>
      <c r="G1370" s="60" t="s">
        <v>155</v>
      </c>
      <c r="H1370" s="60" t="s">
        <v>1119</v>
      </c>
      <c r="I1370" s="65">
        <v>66250</v>
      </c>
      <c r="J1370" s="60">
        <v>2079</v>
      </c>
      <c r="K1370" s="60">
        <v>303250719.9765625</v>
      </c>
      <c r="L1370" s="60">
        <v>90169.412449832656</v>
      </c>
    </row>
    <row r="1371" spans="1:12">
      <c r="A1371" s="60">
        <v>57478</v>
      </c>
      <c r="B1371" s="60" t="s">
        <v>2638</v>
      </c>
      <c r="C1371" s="60">
        <v>201982007</v>
      </c>
      <c r="D1371" s="60">
        <v>2275203</v>
      </c>
      <c r="E1371" s="65" t="s">
        <v>1122</v>
      </c>
      <c r="F1371" s="65" t="str">
        <f t="shared" si="21"/>
        <v>Census Tract 9612 Kosciusko County</v>
      </c>
      <c r="G1371" s="60" t="s">
        <v>155</v>
      </c>
      <c r="H1371" s="60" t="s">
        <v>1119</v>
      </c>
      <c r="I1371" s="65">
        <v>66556</v>
      </c>
      <c r="J1371" s="60">
        <v>2243</v>
      </c>
      <c r="K1371" s="60">
        <v>362374707.5703125</v>
      </c>
      <c r="L1371" s="60">
        <v>112910.60431074267</v>
      </c>
    </row>
    <row r="1372" spans="1:12">
      <c r="A1372" s="60">
        <v>44189</v>
      </c>
      <c r="B1372" s="60" t="s">
        <v>2639</v>
      </c>
      <c r="C1372" s="60">
        <v>203248307</v>
      </c>
      <c r="D1372" s="60">
        <v>1439467</v>
      </c>
      <c r="E1372" s="65" t="s">
        <v>1123</v>
      </c>
      <c r="F1372" s="65" t="str">
        <f t="shared" si="21"/>
        <v>Census Tract 9613 Huntington County</v>
      </c>
      <c r="G1372" s="60" t="s">
        <v>155</v>
      </c>
      <c r="H1372" s="60" t="s">
        <v>1124</v>
      </c>
      <c r="I1372" s="65">
        <v>68089</v>
      </c>
      <c r="J1372" s="60">
        <v>1863</v>
      </c>
      <c r="K1372" s="60">
        <v>359327086.46484375</v>
      </c>
      <c r="L1372" s="60">
        <v>94828.184882035668</v>
      </c>
    </row>
    <row r="1373" spans="1:12">
      <c r="A1373" s="60">
        <v>57479</v>
      </c>
      <c r="B1373" s="60" t="s">
        <v>2640</v>
      </c>
      <c r="C1373" s="60">
        <v>61630585</v>
      </c>
      <c r="D1373" s="60">
        <v>6386751</v>
      </c>
      <c r="E1373" s="65" t="s">
        <v>1123</v>
      </c>
      <c r="F1373" s="65" t="str">
        <f t="shared" si="21"/>
        <v>Census Tract 9613 Kosciusko County</v>
      </c>
      <c r="G1373" s="60" t="s">
        <v>155</v>
      </c>
      <c r="H1373" s="60" t="s">
        <v>1119</v>
      </c>
      <c r="I1373" s="65">
        <v>74000</v>
      </c>
      <c r="J1373" s="60">
        <v>1394</v>
      </c>
      <c r="K1373" s="60">
        <v>120767616.89453125</v>
      </c>
      <c r="L1373" s="60">
        <v>82957.349236257854</v>
      </c>
    </row>
    <row r="1374" spans="1:12">
      <c r="A1374" s="60">
        <v>44190</v>
      </c>
      <c r="B1374" s="60" t="s">
        <v>2641</v>
      </c>
      <c r="C1374" s="60">
        <v>19793157</v>
      </c>
      <c r="D1374" s="60">
        <v>117433</v>
      </c>
      <c r="E1374" s="65" t="s">
        <v>1125</v>
      </c>
      <c r="F1374" s="65" t="str">
        <f t="shared" si="21"/>
        <v>Census Tract 9614 Huntington County</v>
      </c>
      <c r="G1374" s="60" t="s">
        <v>155</v>
      </c>
      <c r="H1374" s="60" t="s">
        <v>1124</v>
      </c>
      <c r="I1374" s="65">
        <v>48750</v>
      </c>
      <c r="J1374" s="60">
        <v>1614</v>
      </c>
      <c r="K1374" s="60">
        <v>34879560.53515625</v>
      </c>
      <c r="L1374" s="60">
        <v>30327.490806996237</v>
      </c>
    </row>
    <row r="1375" spans="1:12">
      <c r="A1375" s="60">
        <v>57480</v>
      </c>
      <c r="B1375" s="60" t="s">
        <v>2642</v>
      </c>
      <c r="C1375" s="60">
        <v>39520680</v>
      </c>
      <c r="D1375" s="60">
        <v>5451955</v>
      </c>
      <c r="E1375" s="65" t="s">
        <v>1125</v>
      </c>
      <c r="F1375" s="65" t="str">
        <f t="shared" si="21"/>
        <v>Census Tract 9614 Kosciusko County</v>
      </c>
      <c r="G1375" s="60" t="s">
        <v>155</v>
      </c>
      <c r="H1375" s="60" t="s">
        <v>1119</v>
      </c>
      <c r="I1375" s="65">
        <v>54375</v>
      </c>
      <c r="J1375" s="60">
        <v>1326</v>
      </c>
      <c r="K1375" s="60">
        <v>79868635.37109375</v>
      </c>
      <c r="L1375" s="60">
        <v>79025.160420975677</v>
      </c>
    </row>
    <row r="1376" spans="1:12">
      <c r="A1376" s="60">
        <v>44191</v>
      </c>
      <c r="B1376" s="60" t="s">
        <v>2643</v>
      </c>
      <c r="C1376" s="60">
        <v>3931387</v>
      </c>
      <c r="D1376" s="60">
        <v>24944</v>
      </c>
      <c r="E1376" s="65" t="s">
        <v>1126</v>
      </c>
      <c r="F1376" s="65" t="str">
        <f t="shared" si="21"/>
        <v>Census Tract 9615 Huntington County</v>
      </c>
      <c r="G1376" s="60" t="s">
        <v>155</v>
      </c>
      <c r="H1376" s="60" t="s">
        <v>1124</v>
      </c>
      <c r="I1376" s="65">
        <v>46933</v>
      </c>
      <c r="J1376" s="60">
        <v>1789</v>
      </c>
      <c r="K1376" s="60">
        <v>6930093.421875</v>
      </c>
      <c r="L1376" s="60">
        <v>13299.062908835209</v>
      </c>
    </row>
    <row r="1377" spans="1:12">
      <c r="A1377" s="60">
        <v>57481</v>
      </c>
      <c r="B1377" s="60" t="s">
        <v>2644</v>
      </c>
      <c r="C1377" s="60">
        <v>25211624</v>
      </c>
      <c r="D1377" s="60">
        <v>3537116</v>
      </c>
      <c r="E1377" s="65" t="s">
        <v>1126</v>
      </c>
      <c r="F1377" s="65" t="str">
        <f t="shared" si="21"/>
        <v>Census Tract 9615 Kosciusko County</v>
      </c>
      <c r="G1377" s="60" t="s">
        <v>155</v>
      </c>
      <c r="H1377" s="60" t="s">
        <v>1119</v>
      </c>
      <c r="I1377" s="65">
        <v>57639</v>
      </c>
      <c r="J1377" s="60">
        <v>1040</v>
      </c>
      <c r="K1377" s="60">
        <v>50995781.19140625</v>
      </c>
      <c r="L1377" s="60">
        <v>68910.295407674275</v>
      </c>
    </row>
    <row r="1378" spans="1:12">
      <c r="A1378" s="60">
        <v>44192</v>
      </c>
      <c r="B1378" s="60" t="s">
        <v>2645</v>
      </c>
      <c r="C1378" s="60">
        <v>18997990</v>
      </c>
      <c r="D1378" s="60">
        <v>271245</v>
      </c>
      <c r="E1378" s="65" t="s">
        <v>1127</v>
      </c>
      <c r="F1378" s="65" t="str">
        <f t="shared" si="21"/>
        <v>Census Tract 9616 Huntington County</v>
      </c>
      <c r="G1378" s="60" t="s">
        <v>155</v>
      </c>
      <c r="H1378" s="60" t="s">
        <v>1124</v>
      </c>
      <c r="I1378" s="65">
        <v>35797</v>
      </c>
      <c r="J1378" s="60">
        <v>1561</v>
      </c>
      <c r="K1378" s="60">
        <v>33760921.08984375</v>
      </c>
      <c r="L1378" s="60">
        <v>31146.980288616891</v>
      </c>
    </row>
    <row r="1379" spans="1:12">
      <c r="A1379" s="60">
        <v>57482</v>
      </c>
      <c r="B1379" s="60" t="s">
        <v>2646</v>
      </c>
      <c r="C1379" s="60">
        <v>18020634</v>
      </c>
      <c r="D1379" s="60">
        <v>3204216</v>
      </c>
      <c r="E1379" s="65" t="s">
        <v>1127</v>
      </c>
      <c r="F1379" s="65" t="str">
        <f t="shared" si="21"/>
        <v>Census Tract 9616 Kosciusko County</v>
      </c>
      <c r="G1379" s="60" t="s">
        <v>155</v>
      </c>
      <c r="H1379" s="60" t="s">
        <v>1119</v>
      </c>
      <c r="I1379" s="65">
        <v>63162</v>
      </c>
      <c r="J1379" s="60">
        <v>694</v>
      </c>
      <c r="K1379" s="60">
        <v>37619117.5390625</v>
      </c>
      <c r="L1379" s="60">
        <v>31555.71178712399</v>
      </c>
    </row>
    <row r="1380" spans="1:12">
      <c r="A1380" s="60">
        <v>44193</v>
      </c>
      <c r="B1380" s="60" t="s">
        <v>2647</v>
      </c>
      <c r="C1380" s="60">
        <v>223968203</v>
      </c>
      <c r="D1380" s="60">
        <v>4092860</v>
      </c>
      <c r="E1380" s="65" t="s">
        <v>1128</v>
      </c>
      <c r="F1380" s="65" t="str">
        <f t="shared" si="21"/>
        <v>Census Tract 9617 Huntington County</v>
      </c>
      <c r="G1380" s="60" t="s">
        <v>155</v>
      </c>
      <c r="H1380" s="60" t="s">
        <v>1124</v>
      </c>
      <c r="I1380" s="65">
        <v>70445</v>
      </c>
      <c r="J1380" s="60">
        <v>1776</v>
      </c>
      <c r="K1380" s="60">
        <v>399044143.78515625</v>
      </c>
      <c r="L1380" s="60">
        <v>95446.253220065773</v>
      </c>
    </row>
    <row r="1381" spans="1:12">
      <c r="A1381" s="60">
        <v>57483</v>
      </c>
      <c r="B1381" s="60" t="s">
        <v>2648</v>
      </c>
      <c r="C1381" s="60">
        <v>28259482</v>
      </c>
      <c r="D1381" s="60">
        <v>2773401</v>
      </c>
      <c r="E1381" s="65" t="s">
        <v>1128</v>
      </c>
      <c r="F1381" s="65" t="str">
        <f t="shared" si="21"/>
        <v>Census Tract 9617 Kosciusko County</v>
      </c>
      <c r="G1381" s="60" t="s">
        <v>155</v>
      </c>
      <c r="H1381" s="60" t="s">
        <v>1119</v>
      </c>
      <c r="I1381" s="65">
        <v>72770</v>
      </c>
      <c r="J1381" s="60">
        <v>1545</v>
      </c>
      <c r="K1381" s="60">
        <v>54999576.984375</v>
      </c>
      <c r="L1381" s="60">
        <v>36168.595848892895</v>
      </c>
    </row>
    <row r="1382" spans="1:12">
      <c r="A1382" s="60">
        <v>44194</v>
      </c>
      <c r="B1382" s="60" t="s">
        <v>2649</v>
      </c>
      <c r="C1382" s="60">
        <v>12689358</v>
      </c>
      <c r="D1382" s="60">
        <v>220176</v>
      </c>
      <c r="E1382" s="65" t="s">
        <v>1129</v>
      </c>
      <c r="F1382" s="65" t="str">
        <f t="shared" si="21"/>
        <v>Census Tract 9618 Huntington County</v>
      </c>
      <c r="G1382" s="60" t="s">
        <v>155</v>
      </c>
      <c r="H1382" s="60" t="s">
        <v>1124</v>
      </c>
      <c r="I1382" s="65">
        <v>42845</v>
      </c>
      <c r="J1382" s="60">
        <v>1268</v>
      </c>
      <c r="K1382" s="60">
        <v>22589061.20703125</v>
      </c>
      <c r="L1382" s="60">
        <v>26928.264973857986</v>
      </c>
    </row>
    <row r="1383" spans="1:12">
      <c r="A1383" s="60">
        <v>57484</v>
      </c>
      <c r="B1383" s="60" t="s">
        <v>2650</v>
      </c>
      <c r="C1383" s="60">
        <v>41735484</v>
      </c>
      <c r="D1383" s="60">
        <v>1651048</v>
      </c>
      <c r="E1383" s="65" t="s">
        <v>1129</v>
      </c>
      <c r="F1383" s="65" t="str">
        <f t="shared" si="21"/>
        <v>Census Tract 9618 Kosciusko County</v>
      </c>
      <c r="G1383" s="60" t="s">
        <v>155</v>
      </c>
      <c r="H1383" s="60" t="s">
        <v>1119</v>
      </c>
      <c r="I1383" s="65">
        <v>59229</v>
      </c>
      <c r="J1383" s="60">
        <v>2375</v>
      </c>
      <c r="K1383" s="60">
        <v>76822379.23046875</v>
      </c>
      <c r="L1383" s="60">
        <v>50709.908230100111</v>
      </c>
    </row>
    <row r="1384" spans="1:12">
      <c r="A1384" s="60">
        <v>44195</v>
      </c>
      <c r="B1384" s="60" t="s">
        <v>2651</v>
      </c>
      <c r="C1384" s="60">
        <v>29932528</v>
      </c>
      <c r="D1384" s="60">
        <v>486093</v>
      </c>
      <c r="E1384" s="65" t="s">
        <v>1130</v>
      </c>
      <c r="F1384" s="65" t="str">
        <f t="shared" si="21"/>
        <v>Census Tract 9619 Huntington County</v>
      </c>
      <c r="G1384" s="60" t="s">
        <v>155</v>
      </c>
      <c r="H1384" s="60" t="s">
        <v>1124</v>
      </c>
      <c r="I1384" s="65">
        <v>54621</v>
      </c>
      <c r="J1384" s="60">
        <v>1748</v>
      </c>
      <c r="K1384" s="60">
        <v>53216420.87109375</v>
      </c>
      <c r="L1384" s="60">
        <v>31467.038919673887</v>
      </c>
    </row>
    <row r="1385" spans="1:12">
      <c r="A1385" s="60">
        <v>57485</v>
      </c>
      <c r="B1385" s="60" t="s">
        <v>2652</v>
      </c>
      <c r="C1385" s="60">
        <v>2167239</v>
      </c>
      <c r="D1385" s="60">
        <v>14018</v>
      </c>
      <c r="E1385" s="65" t="s">
        <v>1130</v>
      </c>
      <c r="F1385" s="65" t="str">
        <f t="shared" si="21"/>
        <v>Census Tract 9619 Kosciusko County</v>
      </c>
      <c r="G1385" s="60" t="s">
        <v>155</v>
      </c>
      <c r="H1385" s="60" t="s">
        <v>1119</v>
      </c>
      <c r="I1385" s="65">
        <v>43784</v>
      </c>
      <c r="J1385" s="60">
        <v>1072</v>
      </c>
      <c r="K1385" s="60">
        <v>3860811.53125</v>
      </c>
      <c r="L1385" s="60">
        <v>12037.547370859789</v>
      </c>
    </row>
    <row r="1386" spans="1:12">
      <c r="A1386" s="60">
        <v>44196</v>
      </c>
      <c r="B1386" s="60" t="s">
        <v>2653</v>
      </c>
      <c r="C1386" s="60">
        <v>229202555</v>
      </c>
      <c r="D1386" s="60">
        <v>5190004</v>
      </c>
      <c r="E1386" s="65" t="s">
        <v>1131</v>
      </c>
      <c r="F1386" s="65" t="str">
        <f t="shared" si="21"/>
        <v>Census Tract 9620 Huntington County</v>
      </c>
      <c r="G1386" s="60" t="s">
        <v>155</v>
      </c>
      <c r="H1386" s="60" t="s">
        <v>1124</v>
      </c>
      <c r="I1386" s="65">
        <v>62125</v>
      </c>
      <c r="J1386" s="60">
        <v>1758</v>
      </c>
      <c r="K1386" s="60">
        <v>409538505.5546875</v>
      </c>
      <c r="L1386" s="60">
        <v>102100.21361153637</v>
      </c>
    </row>
    <row r="1387" spans="1:12">
      <c r="A1387" s="60">
        <v>57486</v>
      </c>
      <c r="B1387" s="60" t="s">
        <v>2654</v>
      </c>
      <c r="C1387" s="60">
        <v>5660670</v>
      </c>
      <c r="D1387" s="60">
        <v>1072960</v>
      </c>
      <c r="E1387" s="65" t="s">
        <v>1131</v>
      </c>
      <c r="F1387" s="65" t="str">
        <f t="shared" si="21"/>
        <v>Census Tract 9620 Kosciusko County</v>
      </c>
      <c r="G1387" s="60" t="s">
        <v>155</v>
      </c>
      <c r="H1387" s="60" t="s">
        <v>1119</v>
      </c>
      <c r="I1387" s="65">
        <v>45773</v>
      </c>
      <c r="J1387" s="60">
        <v>1995</v>
      </c>
      <c r="K1387" s="60">
        <v>11922437.46484375</v>
      </c>
      <c r="L1387" s="60">
        <v>16876.039040625888</v>
      </c>
    </row>
    <row r="1388" spans="1:12">
      <c r="A1388" s="60">
        <v>44197</v>
      </c>
      <c r="B1388" s="60" t="s">
        <v>2655</v>
      </c>
      <c r="C1388" s="60">
        <v>249293220</v>
      </c>
      <c r="D1388" s="60">
        <v>1291472</v>
      </c>
      <c r="E1388" s="65" t="s">
        <v>1132</v>
      </c>
      <c r="F1388" s="65" t="str">
        <f t="shared" si="21"/>
        <v>Census Tract 9621 Huntington County</v>
      </c>
      <c r="G1388" s="60" t="s">
        <v>155</v>
      </c>
      <c r="H1388" s="60" t="s">
        <v>1124</v>
      </c>
      <c r="I1388" s="65">
        <v>55505</v>
      </c>
      <c r="J1388" s="60">
        <v>1365</v>
      </c>
      <c r="K1388" s="60">
        <v>436386674.5546875</v>
      </c>
      <c r="L1388" s="60">
        <v>93873.513130728737</v>
      </c>
    </row>
    <row r="1389" spans="1:12">
      <c r="A1389" s="60">
        <v>57487</v>
      </c>
      <c r="B1389" s="60" t="s">
        <v>2656</v>
      </c>
      <c r="C1389" s="60">
        <v>16569584</v>
      </c>
      <c r="D1389" s="60">
        <v>464369</v>
      </c>
      <c r="E1389" s="65" t="s">
        <v>1132</v>
      </c>
      <c r="F1389" s="65" t="str">
        <f t="shared" si="21"/>
        <v>Census Tract 9621 Kosciusko County</v>
      </c>
      <c r="G1389" s="60" t="s">
        <v>155</v>
      </c>
      <c r="H1389" s="60" t="s">
        <v>1119</v>
      </c>
      <c r="I1389" s="65">
        <v>63216</v>
      </c>
      <c r="J1389" s="60">
        <v>2815</v>
      </c>
      <c r="K1389" s="60">
        <v>30146453.89453125</v>
      </c>
      <c r="L1389" s="60">
        <v>37631.178322471271</v>
      </c>
    </row>
    <row r="1390" spans="1:12">
      <c r="A1390" s="60">
        <v>57488</v>
      </c>
      <c r="B1390" s="60" t="s">
        <v>2657</v>
      </c>
      <c r="C1390" s="60">
        <v>115013347</v>
      </c>
      <c r="D1390" s="60">
        <v>2092302</v>
      </c>
      <c r="E1390" s="65" t="s">
        <v>1133</v>
      </c>
      <c r="F1390" s="65" t="str">
        <f t="shared" si="21"/>
        <v>Census Tract 9622 Kosciusko County</v>
      </c>
      <c r="G1390" s="60" t="s">
        <v>155</v>
      </c>
      <c r="H1390" s="60" t="s">
        <v>1119</v>
      </c>
      <c r="I1390" s="65">
        <v>56354</v>
      </c>
      <c r="J1390" s="60">
        <v>1903</v>
      </c>
      <c r="K1390" s="60">
        <v>207202446.21484375</v>
      </c>
      <c r="L1390" s="60">
        <v>66995.336365165509</v>
      </c>
    </row>
    <row r="1391" spans="1:12">
      <c r="A1391" s="60">
        <v>57489</v>
      </c>
      <c r="B1391" s="60" t="s">
        <v>2658</v>
      </c>
      <c r="C1391" s="60">
        <v>35234044</v>
      </c>
      <c r="D1391" s="60">
        <v>2612594</v>
      </c>
      <c r="E1391" s="65" t="s">
        <v>1134</v>
      </c>
      <c r="F1391" s="65" t="str">
        <f t="shared" si="21"/>
        <v>Census Tract 9623 Kosciusko County</v>
      </c>
      <c r="G1391" s="60" t="s">
        <v>155</v>
      </c>
      <c r="H1391" s="60" t="s">
        <v>1119</v>
      </c>
      <c r="I1391" s="65">
        <v>72880</v>
      </c>
      <c r="J1391" s="60">
        <v>2115</v>
      </c>
      <c r="K1391" s="60">
        <v>66912146.24609375</v>
      </c>
      <c r="L1391" s="60">
        <v>52194.30767526057</v>
      </c>
    </row>
    <row r="1392" spans="1:12">
      <c r="A1392" s="60">
        <v>57490</v>
      </c>
      <c r="B1392" s="60" t="s">
        <v>2659</v>
      </c>
      <c r="C1392" s="60">
        <v>108436382</v>
      </c>
      <c r="D1392" s="60">
        <v>3627602</v>
      </c>
      <c r="E1392" s="65" t="s">
        <v>1135</v>
      </c>
      <c r="F1392" s="65" t="str">
        <f t="shared" si="21"/>
        <v>Census Tract 9624 Kosciusko County</v>
      </c>
      <c r="G1392" s="60" t="s">
        <v>155</v>
      </c>
      <c r="H1392" s="60" t="s">
        <v>1119</v>
      </c>
      <c r="I1392" s="65">
        <v>55526</v>
      </c>
      <c r="J1392" s="60">
        <v>1564</v>
      </c>
      <c r="K1392" s="60">
        <v>198153584.5390625</v>
      </c>
      <c r="L1392" s="60">
        <v>87108.881324823262</v>
      </c>
    </row>
    <row r="1393" spans="1:12">
      <c r="A1393" s="60">
        <v>73294</v>
      </c>
      <c r="B1393" s="60" t="s">
        <v>2660</v>
      </c>
      <c r="C1393" s="60">
        <v>143306954</v>
      </c>
      <c r="D1393" s="60">
        <v>2408599</v>
      </c>
      <c r="E1393" s="65" t="s">
        <v>1136</v>
      </c>
      <c r="F1393" s="65" t="str">
        <f t="shared" si="21"/>
        <v>Census Tract 9625 Kosciusko County</v>
      </c>
      <c r="G1393" s="60" t="s">
        <v>155</v>
      </c>
      <c r="H1393" s="60" t="s">
        <v>1119</v>
      </c>
      <c r="I1393" s="65">
        <v>47833</v>
      </c>
      <c r="J1393" s="60">
        <v>1218</v>
      </c>
      <c r="K1393" s="60">
        <v>257120356.12890625</v>
      </c>
      <c r="L1393" s="60">
        <v>100559.30080661699</v>
      </c>
    </row>
    <row r="1394" spans="1:12">
      <c r="A1394" s="60">
        <v>73295</v>
      </c>
      <c r="B1394" s="60" t="s">
        <v>2661</v>
      </c>
      <c r="C1394" s="60">
        <v>145302447</v>
      </c>
      <c r="D1394" s="60">
        <v>2009979</v>
      </c>
      <c r="E1394" s="65" t="s">
        <v>1137</v>
      </c>
      <c r="F1394" s="65" t="str">
        <f t="shared" si="21"/>
        <v>Census Tract 9626 Kosciusko County</v>
      </c>
      <c r="G1394" s="60" t="s">
        <v>155</v>
      </c>
      <c r="H1394" s="60" t="s">
        <v>1119</v>
      </c>
      <c r="I1394" s="65">
        <v>66875</v>
      </c>
      <c r="J1394" s="60">
        <v>1053</v>
      </c>
      <c r="K1394" s="60">
        <v>259803751.328125</v>
      </c>
      <c r="L1394" s="60">
        <v>91803.564021673083</v>
      </c>
    </row>
    <row r="1395" spans="1:12">
      <c r="A1395" s="60">
        <v>44201</v>
      </c>
      <c r="B1395" s="60" t="s">
        <v>2662</v>
      </c>
      <c r="C1395" s="60">
        <v>283003181</v>
      </c>
      <c r="D1395" s="60">
        <v>117346</v>
      </c>
      <c r="E1395" s="65" t="s">
        <v>1138</v>
      </c>
      <c r="F1395" s="65" t="str">
        <f t="shared" si="21"/>
        <v>Census Tract 9627 Jay County</v>
      </c>
      <c r="G1395" s="60" t="s">
        <v>155</v>
      </c>
      <c r="H1395" s="60" t="s">
        <v>1139</v>
      </c>
      <c r="I1395" s="65">
        <v>52417</v>
      </c>
      <c r="J1395" s="60">
        <v>1250</v>
      </c>
      <c r="K1395" s="60">
        <v>489802600.15625</v>
      </c>
      <c r="L1395" s="60">
        <v>95333.837825799797</v>
      </c>
    </row>
    <row r="1396" spans="1:12">
      <c r="A1396" s="60">
        <v>73296</v>
      </c>
      <c r="B1396" s="60" t="s">
        <v>2663</v>
      </c>
      <c r="C1396" s="60">
        <v>156408169</v>
      </c>
      <c r="D1396" s="60">
        <v>3583826</v>
      </c>
      <c r="E1396" s="65" t="s">
        <v>1138</v>
      </c>
      <c r="F1396" s="65" t="str">
        <f t="shared" si="21"/>
        <v>Census Tract 9627 Kosciusko County</v>
      </c>
      <c r="G1396" s="60" t="s">
        <v>155</v>
      </c>
      <c r="H1396" s="60" t="s">
        <v>1119</v>
      </c>
      <c r="I1396" s="65">
        <v>51738</v>
      </c>
      <c r="J1396" s="60">
        <v>1414</v>
      </c>
      <c r="K1396" s="60">
        <v>281852833.4296875</v>
      </c>
      <c r="L1396" s="60">
        <v>89084.330931763892</v>
      </c>
    </row>
    <row r="1397" spans="1:12">
      <c r="A1397" s="60">
        <v>44202</v>
      </c>
      <c r="B1397" s="60" t="s">
        <v>2664</v>
      </c>
      <c r="C1397" s="60">
        <v>268008228</v>
      </c>
      <c r="D1397" s="60">
        <v>117888</v>
      </c>
      <c r="E1397" s="65" t="s">
        <v>1140</v>
      </c>
      <c r="F1397" s="65" t="str">
        <f t="shared" si="21"/>
        <v>Census Tract 9628 Jay County</v>
      </c>
      <c r="G1397" s="60" t="s">
        <v>155</v>
      </c>
      <c r="H1397" s="60" t="s">
        <v>1139</v>
      </c>
      <c r="I1397" s="65">
        <v>53929</v>
      </c>
      <c r="J1397" s="60">
        <v>1160</v>
      </c>
      <c r="K1397" s="60">
        <v>464373715.5546875</v>
      </c>
      <c r="L1397" s="60">
        <v>95110.771061913329</v>
      </c>
    </row>
    <row r="1398" spans="1:12">
      <c r="A1398" s="60">
        <v>44203</v>
      </c>
      <c r="B1398" s="60" t="s">
        <v>2665</v>
      </c>
      <c r="C1398" s="60">
        <v>269077462</v>
      </c>
      <c r="D1398" s="60">
        <v>101104</v>
      </c>
      <c r="E1398" s="65" t="s">
        <v>1141</v>
      </c>
      <c r="F1398" s="65" t="str">
        <f t="shared" si="21"/>
        <v>Census Tract 9629 Jay County</v>
      </c>
      <c r="G1398" s="60" t="s">
        <v>155</v>
      </c>
      <c r="H1398" s="60" t="s">
        <v>1139</v>
      </c>
      <c r="I1398" s="65">
        <v>63125</v>
      </c>
      <c r="J1398" s="60">
        <v>1043</v>
      </c>
      <c r="K1398" s="60">
        <v>464298792.3203125</v>
      </c>
      <c r="L1398" s="60">
        <v>98165.046919854169</v>
      </c>
    </row>
    <row r="1399" spans="1:12">
      <c r="A1399" s="60">
        <v>44204</v>
      </c>
      <c r="B1399" s="60" t="s">
        <v>2666</v>
      </c>
      <c r="C1399" s="60">
        <v>9238942</v>
      </c>
      <c r="D1399" s="60">
        <v>0</v>
      </c>
      <c r="E1399" s="65" t="s">
        <v>1142</v>
      </c>
      <c r="F1399" s="65" t="str">
        <f t="shared" si="21"/>
        <v>Census Tract 9630 Jay County</v>
      </c>
      <c r="G1399" s="60" t="s">
        <v>155</v>
      </c>
      <c r="H1399" s="60" t="s">
        <v>1139</v>
      </c>
      <c r="I1399" s="65">
        <v>48616</v>
      </c>
      <c r="J1399" s="60">
        <v>959</v>
      </c>
      <c r="K1399" s="60">
        <v>15964793.19921875</v>
      </c>
      <c r="L1399" s="60">
        <v>21771.617491811074</v>
      </c>
    </row>
    <row r="1400" spans="1:12">
      <c r="A1400" s="60">
        <v>44205</v>
      </c>
      <c r="B1400" s="60" t="s">
        <v>2667</v>
      </c>
      <c r="C1400" s="60">
        <v>17392247</v>
      </c>
      <c r="D1400" s="60">
        <v>6524</v>
      </c>
      <c r="E1400" s="65" t="s">
        <v>1143</v>
      </c>
      <c r="F1400" s="65" t="str">
        <f t="shared" si="21"/>
        <v>Census Tract 9631 Jay County</v>
      </c>
      <c r="G1400" s="60" t="s">
        <v>155</v>
      </c>
      <c r="H1400" s="60" t="s">
        <v>1139</v>
      </c>
      <c r="I1400" s="65">
        <v>35849</v>
      </c>
      <c r="J1400" s="60">
        <v>1741</v>
      </c>
      <c r="K1400" s="60">
        <v>30061606.4375</v>
      </c>
      <c r="L1400" s="60">
        <v>23166.254495152327</v>
      </c>
    </row>
    <row r="1401" spans="1:12">
      <c r="A1401" s="60">
        <v>44206</v>
      </c>
      <c r="B1401" s="60" t="s">
        <v>2668</v>
      </c>
      <c r="C1401" s="60">
        <v>135362662</v>
      </c>
      <c r="D1401" s="60">
        <v>85361</v>
      </c>
      <c r="E1401" s="65" t="s">
        <v>1144</v>
      </c>
      <c r="F1401" s="65" t="str">
        <f t="shared" si="21"/>
        <v>Census Tract 9632 Jay County</v>
      </c>
      <c r="G1401" s="60" t="s">
        <v>155</v>
      </c>
      <c r="H1401" s="60" t="s">
        <v>1139</v>
      </c>
      <c r="I1401" s="65">
        <v>49286</v>
      </c>
      <c r="J1401" s="60">
        <v>1124</v>
      </c>
      <c r="K1401" s="60">
        <v>233439137.42578125</v>
      </c>
      <c r="L1401" s="60">
        <v>67784.110719784541</v>
      </c>
    </row>
    <row r="1402" spans="1:12">
      <c r="A1402" s="60">
        <v>44207</v>
      </c>
      <c r="B1402" s="60" t="s">
        <v>2669</v>
      </c>
      <c r="C1402" s="60">
        <v>12227397</v>
      </c>
      <c r="D1402" s="60">
        <v>30333</v>
      </c>
      <c r="E1402" s="65" t="s">
        <v>1145</v>
      </c>
      <c r="F1402" s="65" t="str">
        <f t="shared" si="21"/>
        <v>Census Tract 9633 Jay County</v>
      </c>
      <c r="G1402" s="60" t="s">
        <v>155</v>
      </c>
      <c r="H1402" s="60" t="s">
        <v>1139</v>
      </c>
      <c r="I1402" s="65">
        <v>38854</v>
      </c>
      <c r="J1402" s="60">
        <v>897</v>
      </c>
      <c r="K1402" s="60">
        <v>21142769.3984375</v>
      </c>
      <c r="L1402" s="60">
        <v>23668.970774525369</v>
      </c>
    </row>
    <row r="1403" spans="1:12">
      <c r="A1403" s="60">
        <v>39096</v>
      </c>
      <c r="B1403" s="60" t="s">
        <v>2670</v>
      </c>
      <c r="C1403" s="60">
        <v>15804765</v>
      </c>
      <c r="D1403" s="60">
        <v>1295912</v>
      </c>
      <c r="E1403" s="65" t="s">
        <v>1146</v>
      </c>
      <c r="F1403" s="65" t="str">
        <f t="shared" si="21"/>
        <v>Census Tract 9657 Ohio County</v>
      </c>
      <c r="G1403" s="60" t="s">
        <v>155</v>
      </c>
      <c r="H1403" s="60" t="s">
        <v>1147</v>
      </c>
      <c r="I1403" s="65">
        <v>50938</v>
      </c>
      <c r="J1403" s="60">
        <v>1139</v>
      </c>
      <c r="K1403" s="60">
        <v>26171930.51171875</v>
      </c>
      <c r="L1403" s="60">
        <v>50837.617543528533</v>
      </c>
    </row>
    <row r="1404" spans="1:12">
      <c r="A1404" s="60">
        <v>39143</v>
      </c>
      <c r="B1404" s="60" t="s">
        <v>2671</v>
      </c>
      <c r="C1404" s="60">
        <v>216447434</v>
      </c>
      <c r="D1404" s="60">
        <v>5466574</v>
      </c>
      <c r="E1404" s="65" t="s">
        <v>1146</v>
      </c>
      <c r="F1404" s="65" t="str">
        <f t="shared" si="21"/>
        <v>Census Tract 9657 Switzerland County</v>
      </c>
      <c r="G1404" s="60" t="s">
        <v>155</v>
      </c>
      <c r="H1404" s="60" t="s">
        <v>1148</v>
      </c>
      <c r="I1404" s="65">
        <v>48077</v>
      </c>
      <c r="J1404" s="60">
        <v>1816</v>
      </c>
      <c r="K1404" s="60">
        <v>357442922.42578125</v>
      </c>
      <c r="L1404" s="60">
        <v>136868.72871826644</v>
      </c>
    </row>
    <row r="1405" spans="1:12">
      <c r="A1405" s="60">
        <v>39097</v>
      </c>
      <c r="B1405" s="60" t="s">
        <v>2672</v>
      </c>
      <c r="C1405" s="60">
        <v>207322058</v>
      </c>
      <c r="D1405" s="60">
        <v>2056298</v>
      </c>
      <c r="E1405" s="65" t="s">
        <v>1149</v>
      </c>
      <c r="F1405" s="65" t="str">
        <f t="shared" si="21"/>
        <v>Census Tract 9658 Ohio County</v>
      </c>
      <c r="G1405" s="60" t="s">
        <v>155</v>
      </c>
      <c r="H1405" s="60" t="s">
        <v>1147</v>
      </c>
      <c r="I1405" s="65">
        <v>68354</v>
      </c>
      <c r="J1405" s="60">
        <v>1416</v>
      </c>
      <c r="K1405" s="60">
        <v>343329671.81640625</v>
      </c>
      <c r="L1405" s="60">
        <v>131233.77630704499</v>
      </c>
    </row>
    <row r="1406" spans="1:12">
      <c r="A1406" s="60">
        <v>39144</v>
      </c>
      <c r="B1406" s="60" t="s">
        <v>2673</v>
      </c>
      <c r="C1406" s="60">
        <v>243136438</v>
      </c>
      <c r="D1406" s="60">
        <v>354480</v>
      </c>
      <c r="E1406" s="65" t="s">
        <v>1149</v>
      </c>
      <c r="F1406" s="65" t="str">
        <f t="shared" si="21"/>
        <v>Census Tract 9658 Switzerland County</v>
      </c>
      <c r="G1406" s="60" t="s">
        <v>155</v>
      </c>
      <c r="H1406" s="60" t="s">
        <v>1148</v>
      </c>
      <c r="I1406" s="65">
        <v>65833</v>
      </c>
      <c r="J1406" s="60">
        <v>1204</v>
      </c>
      <c r="K1406" s="60">
        <v>401945602.41015625</v>
      </c>
      <c r="L1406" s="60">
        <v>102355.28690889299</v>
      </c>
    </row>
    <row r="1407" spans="1:12">
      <c r="A1407" s="60">
        <v>39145</v>
      </c>
      <c r="B1407" s="60" t="s">
        <v>2674</v>
      </c>
      <c r="C1407" s="60">
        <v>111941921</v>
      </c>
      <c r="D1407" s="60">
        <v>1356640</v>
      </c>
      <c r="E1407" s="65" t="s">
        <v>1150</v>
      </c>
      <c r="F1407" s="65" t="str">
        <f t="shared" si="21"/>
        <v>Census Tract 9659 Switzerland County</v>
      </c>
      <c r="G1407" s="60" t="s">
        <v>155</v>
      </c>
      <c r="H1407" s="60" t="s">
        <v>1148</v>
      </c>
      <c r="I1407" s="65">
        <v>37292</v>
      </c>
      <c r="J1407" s="60">
        <v>1329</v>
      </c>
      <c r="K1407" s="60">
        <v>184426812.93359375</v>
      </c>
      <c r="L1407" s="60">
        <v>84370.184027117604</v>
      </c>
    </row>
    <row r="1408" spans="1:12">
      <c r="A1408" s="60">
        <v>39028</v>
      </c>
      <c r="B1408" s="60" t="s">
        <v>2675</v>
      </c>
      <c r="C1408" s="60">
        <v>290699364</v>
      </c>
      <c r="D1408" s="60">
        <v>2223142</v>
      </c>
      <c r="E1408" s="65" t="s">
        <v>1151</v>
      </c>
      <c r="F1408" s="65" t="str">
        <f t="shared" si="21"/>
        <v>Census Tract 9660 Jefferson County</v>
      </c>
      <c r="G1408" s="60" t="s">
        <v>155</v>
      </c>
      <c r="H1408" s="60" t="s">
        <v>1152</v>
      </c>
      <c r="I1408" s="65">
        <v>67200</v>
      </c>
      <c r="J1408" s="60">
        <v>1726</v>
      </c>
      <c r="K1408" s="60">
        <v>480428714.984375</v>
      </c>
      <c r="L1408" s="60">
        <v>244284.0457125867</v>
      </c>
    </row>
    <row r="1409" spans="1:12">
      <c r="A1409" s="60">
        <v>39029</v>
      </c>
      <c r="B1409" s="60" t="s">
        <v>2676</v>
      </c>
      <c r="C1409" s="60">
        <v>310617949</v>
      </c>
      <c r="D1409" s="60">
        <v>472852</v>
      </c>
      <c r="E1409" s="65" t="s">
        <v>1153</v>
      </c>
      <c r="F1409" s="65" t="str">
        <f t="shared" si="21"/>
        <v>Census Tract 9661 Jefferson County</v>
      </c>
      <c r="G1409" s="60" t="s">
        <v>155</v>
      </c>
      <c r="H1409" s="60" t="s">
        <v>1152</v>
      </c>
      <c r="I1409" s="65">
        <v>57778</v>
      </c>
      <c r="J1409" s="60">
        <v>2388</v>
      </c>
      <c r="K1409" s="60">
        <v>513397346.76953125</v>
      </c>
      <c r="L1409" s="60">
        <v>121180.83485942801</v>
      </c>
    </row>
    <row r="1410" spans="1:12">
      <c r="A1410" s="60">
        <v>39030</v>
      </c>
      <c r="B1410" s="60" t="s">
        <v>2677</v>
      </c>
      <c r="C1410" s="60">
        <v>264233807</v>
      </c>
      <c r="D1410" s="60">
        <v>1871282</v>
      </c>
      <c r="E1410" s="65" t="s">
        <v>1154</v>
      </c>
      <c r="F1410" s="65" t="str">
        <f t="shared" ref="F1410:F1473" si="22">E1410&amp;" "&amp;H1410</f>
        <v>Census Tract 9662 Jefferson County</v>
      </c>
      <c r="G1410" s="60" t="s">
        <v>155</v>
      </c>
      <c r="H1410" s="60" t="s">
        <v>1152</v>
      </c>
      <c r="I1410" s="65">
        <v>59055</v>
      </c>
      <c r="J1410" s="60">
        <v>1830</v>
      </c>
      <c r="K1410" s="60">
        <v>436467592.109375</v>
      </c>
      <c r="L1410" s="60">
        <v>141381.33199434477</v>
      </c>
    </row>
    <row r="1411" spans="1:12">
      <c r="A1411" s="60">
        <v>39031</v>
      </c>
      <c r="B1411" s="60" t="s">
        <v>2678</v>
      </c>
      <c r="C1411" s="60">
        <v>14160679</v>
      </c>
      <c r="D1411" s="60">
        <v>124863</v>
      </c>
      <c r="E1411" s="65" t="s">
        <v>1155</v>
      </c>
      <c r="F1411" s="65" t="str">
        <f t="shared" si="22"/>
        <v>Census Tract 9663 Jefferson County</v>
      </c>
      <c r="G1411" s="60" t="s">
        <v>155</v>
      </c>
      <c r="H1411" s="60" t="s">
        <v>1152</v>
      </c>
      <c r="I1411" s="65">
        <v>47031</v>
      </c>
      <c r="J1411" s="60">
        <v>1169</v>
      </c>
      <c r="K1411" s="60">
        <v>23330485.5703125</v>
      </c>
      <c r="L1411" s="60">
        <v>28175.471929910862</v>
      </c>
    </row>
    <row r="1412" spans="1:12">
      <c r="A1412" s="60">
        <v>39032</v>
      </c>
      <c r="B1412" s="60" t="s">
        <v>2679</v>
      </c>
      <c r="C1412" s="60">
        <v>27376440</v>
      </c>
      <c r="D1412" s="60">
        <v>726957</v>
      </c>
      <c r="E1412" s="65" t="s">
        <v>1156</v>
      </c>
      <c r="F1412" s="65" t="str">
        <f t="shared" si="22"/>
        <v>Census Tract 9664 Jefferson County</v>
      </c>
      <c r="G1412" s="60" t="s">
        <v>155</v>
      </c>
      <c r="H1412" s="60" t="s">
        <v>1152</v>
      </c>
      <c r="I1412" s="65">
        <v>41929</v>
      </c>
      <c r="J1412" s="60">
        <v>2215</v>
      </c>
      <c r="K1412" s="60">
        <v>45712229.94921875</v>
      </c>
      <c r="L1412" s="60">
        <v>36975.967996562358</v>
      </c>
    </row>
    <row r="1413" spans="1:12">
      <c r="A1413" s="60">
        <v>39033</v>
      </c>
      <c r="B1413" s="60" t="s">
        <v>2680</v>
      </c>
      <c r="C1413" s="60">
        <v>25530670</v>
      </c>
      <c r="D1413" s="60">
        <v>218234</v>
      </c>
      <c r="E1413" s="65" t="s">
        <v>1157</v>
      </c>
      <c r="F1413" s="65" t="str">
        <f t="shared" si="22"/>
        <v>Census Tract 9665 Jefferson County</v>
      </c>
      <c r="G1413" s="60" t="s">
        <v>155</v>
      </c>
      <c r="H1413" s="60" t="s">
        <v>1152</v>
      </c>
      <c r="I1413" s="65">
        <v>46250</v>
      </c>
      <c r="J1413" s="60">
        <v>2312</v>
      </c>
      <c r="K1413" s="60">
        <v>42118723</v>
      </c>
      <c r="L1413" s="60">
        <v>36211.191002675296</v>
      </c>
    </row>
    <row r="1414" spans="1:12">
      <c r="A1414" s="60">
        <v>39034</v>
      </c>
      <c r="B1414" s="60" t="s">
        <v>2681</v>
      </c>
      <c r="C1414" s="60">
        <v>1432600</v>
      </c>
      <c r="D1414" s="60">
        <v>189117</v>
      </c>
      <c r="E1414" s="65" t="s">
        <v>1158</v>
      </c>
      <c r="F1414" s="65" t="str">
        <f t="shared" si="22"/>
        <v>Census Tract 9666 Jefferson County</v>
      </c>
      <c r="G1414" s="60" t="s">
        <v>155</v>
      </c>
      <c r="H1414" s="60" t="s">
        <v>1152</v>
      </c>
      <c r="I1414" s="65">
        <v>35625</v>
      </c>
      <c r="J1414" s="60">
        <v>992</v>
      </c>
      <c r="K1414" s="60">
        <v>2361831.55078125</v>
      </c>
      <c r="L1414" s="60">
        <v>8731.0641399816286</v>
      </c>
    </row>
    <row r="1415" spans="1:12">
      <c r="A1415" s="60">
        <v>39128</v>
      </c>
      <c r="B1415" s="60" t="s">
        <v>2682</v>
      </c>
      <c r="C1415" s="60">
        <v>129298022</v>
      </c>
      <c r="D1415" s="60">
        <v>3003324</v>
      </c>
      <c r="E1415" s="65" t="s">
        <v>1159</v>
      </c>
      <c r="F1415" s="65" t="str">
        <f t="shared" si="22"/>
        <v>Census Tract 9667 Scott County</v>
      </c>
      <c r="G1415" s="60" t="s">
        <v>155</v>
      </c>
      <c r="H1415" s="60" t="s">
        <v>1160</v>
      </c>
      <c r="I1415" s="65">
        <v>61825</v>
      </c>
      <c r="J1415" s="60">
        <v>1653</v>
      </c>
      <c r="K1415" s="60">
        <v>217908047.44140625</v>
      </c>
      <c r="L1415" s="60">
        <v>86619.678643341758</v>
      </c>
    </row>
    <row r="1416" spans="1:12">
      <c r="A1416" s="60">
        <v>39129</v>
      </c>
      <c r="B1416" s="60" t="s">
        <v>2683</v>
      </c>
      <c r="C1416" s="60">
        <v>11102333</v>
      </c>
      <c r="D1416" s="60">
        <v>127280</v>
      </c>
      <c r="E1416" s="65" t="s">
        <v>1161</v>
      </c>
      <c r="F1416" s="65" t="str">
        <f t="shared" si="22"/>
        <v>Census Tract 9668 Scott County</v>
      </c>
      <c r="G1416" s="60" t="s">
        <v>155</v>
      </c>
      <c r="H1416" s="60" t="s">
        <v>1160</v>
      </c>
      <c r="I1416" s="65">
        <v>34288</v>
      </c>
      <c r="J1416" s="60">
        <v>1325</v>
      </c>
      <c r="K1416" s="60">
        <v>18489355.45703125</v>
      </c>
      <c r="L1416" s="60">
        <v>25439.466515966331</v>
      </c>
    </row>
    <row r="1417" spans="1:12">
      <c r="A1417" s="60">
        <v>39130</v>
      </c>
      <c r="B1417" s="60" t="s">
        <v>2684</v>
      </c>
      <c r="C1417" s="60">
        <v>159907010</v>
      </c>
      <c r="D1417" s="60">
        <v>1206293</v>
      </c>
      <c r="E1417" s="65" t="s">
        <v>1162</v>
      </c>
      <c r="F1417" s="65" t="str">
        <f t="shared" si="22"/>
        <v>Census Tract 9669 Scott County</v>
      </c>
      <c r="G1417" s="60" t="s">
        <v>155</v>
      </c>
      <c r="H1417" s="60" t="s">
        <v>1160</v>
      </c>
      <c r="I1417" s="65">
        <v>54175</v>
      </c>
      <c r="J1417" s="60">
        <v>1715</v>
      </c>
      <c r="K1417" s="60">
        <v>264560721.3671875</v>
      </c>
      <c r="L1417" s="60">
        <v>90562.825236937613</v>
      </c>
    </row>
    <row r="1418" spans="1:12">
      <c r="A1418" s="60">
        <v>39131</v>
      </c>
      <c r="B1418" s="60" t="s">
        <v>2685</v>
      </c>
      <c r="C1418" s="60">
        <v>12642753</v>
      </c>
      <c r="D1418" s="60">
        <v>77489</v>
      </c>
      <c r="E1418" s="65" t="s">
        <v>1163</v>
      </c>
      <c r="F1418" s="65" t="str">
        <f t="shared" si="22"/>
        <v>Census Tract 9670 Scott County</v>
      </c>
      <c r="G1418" s="60" t="s">
        <v>155</v>
      </c>
      <c r="H1418" s="60" t="s">
        <v>1160</v>
      </c>
      <c r="I1418" s="65">
        <v>45366</v>
      </c>
      <c r="J1418" s="60">
        <v>2255</v>
      </c>
      <c r="K1418" s="60">
        <v>20908737.78125</v>
      </c>
      <c r="L1418" s="60">
        <v>27145.624063273946</v>
      </c>
    </row>
    <row r="1419" spans="1:12">
      <c r="A1419" s="60">
        <v>39132</v>
      </c>
      <c r="B1419" s="60" t="s">
        <v>2686</v>
      </c>
      <c r="C1419" s="60">
        <v>180186432</v>
      </c>
      <c r="D1419" s="60">
        <v>1664109</v>
      </c>
      <c r="E1419" s="65" t="s">
        <v>1164</v>
      </c>
      <c r="F1419" s="65" t="str">
        <f t="shared" si="22"/>
        <v>Census Tract 9671 Scott County</v>
      </c>
      <c r="G1419" s="60" t="s">
        <v>155</v>
      </c>
      <c r="H1419" s="60" t="s">
        <v>1160</v>
      </c>
      <c r="I1419" s="65">
        <v>46696</v>
      </c>
      <c r="J1419" s="60">
        <v>2023</v>
      </c>
      <c r="K1419" s="60">
        <v>298638866.078125</v>
      </c>
      <c r="L1419" s="60">
        <v>77127.682365456771</v>
      </c>
    </row>
    <row r="1420" spans="1:12">
      <c r="A1420" s="60">
        <v>39206</v>
      </c>
      <c r="B1420" s="60" t="s">
        <v>2687</v>
      </c>
      <c r="C1420" s="60">
        <v>335881446</v>
      </c>
      <c r="D1420" s="60">
        <v>1227667</v>
      </c>
      <c r="E1420" s="65" t="s">
        <v>1165</v>
      </c>
      <c r="F1420" s="65" t="str">
        <f t="shared" si="22"/>
        <v>Census Tract 9672 Washington County</v>
      </c>
      <c r="G1420" s="60" t="s">
        <v>155</v>
      </c>
      <c r="H1420" s="60" t="s">
        <v>1166</v>
      </c>
      <c r="I1420" s="65">
        <v>45855</v>
      </c>
      <c r="J1420" s="60">
        <v>1745</v>
      </c>
      <c r="K1420" s="60">
        <v>553405690.0390625</v>
      </c>
      <c r="L1420" s="60">
        <v>145233.94693116023</v>
      </c>
    </row>
    <row r="1421" spans="1:12">
      <c r="A1421" s="60">
        <v>39207</v>
      </c>
      <c r="B1421" s="60" t="s">
        <v>2688</v>
      </c>
      <c r="C1421" s="60">
        <v>330655243</v>
      </c>
      <c r="D1421" s="60">
        <v>2925690</v>
      </c>
      <c r="E1421" s="65" t="s">
        <v>1167</v>
      </c>
      <c r="F1421" s="65" t="str">
        <f t="shared" si="22"/>
        <v>Census Tract 9673 Washington County</v>
      </c>
      <c r="G1421" s="60" t="s">
        <v>155</v>
      </c>
      <c r="H1421" s="60" t="s">
        <v>1166</v>
      </c>
      <c r="I1421" s="65">
        <v>45313</v>
      </c>
      <c r="J1421" s="60">
        <v>1807</v>
      </c>
      <c r="K1421" s="60">
        <v>546761420.06640625</v>
      </c>
      <c r="L1421" s="60">
        <v>126348.44781986589</v>
      </c>
    </row>
    <row r="1422" spans="1:12">
      <c r="A1422" s="60">
        <v>39208</v>
      </c>
      <c r="B1422" s="60" t="s">
        <v>2689</v>
      </c>
      <c r="C1422" s="60">
        <v>341932708</v>
      </c>
      <c r="D1422" s="60">
        <v>1595458</v>
      </c>
      <c r="E1422" s="65" t="s">
        <v>1168</v>
      </c>
      <c r="F1422" s="65" t="str">
        <f t="shared" si="22"/>
        <v>Census Tract 9674 Washington County</v>
      </c>
      <c r="G1422" s="60" t="s">
        <v>155</v>
      </c>
      <c r="H1422" s="60" t="s">
        <v>1166</v>
      </c>
      <c r="I1422" s="65">
        <v>53750</v>
      </c>
      <c r="J1422" s="60">
        <v>1621</v>
      </c>
      <c r="K1422" s="60">
        <v>562361080.65625</v>
      </c>
      <c r="L1422" s="60">
        <v>123306.33378400913</v>
      </c>
    </row>
    <row r="1423" spans="1:12">
      <c r="A1423" s="60">
        <v>39018</v>
      </c>
      <c r="B1423" s="60" t="s">
        <v>2690</v>
      </c>
      <c r="C1423" s="60">
        <v>229539524</v>
      </c>
      <c r="D1423" s="60">
        <v>2382116</v>
      </c>
      <c r="E1423" s="65" t="s">
        <v>1169</v>
      </c>
      <c r="F1423" s="65" t="str">
        <f t="shared" si="22"/>
        <v>Census Tract 9675 Jackson County</v>
      </c>
      <c r="G1423" s="60" t="s">
        <v>155</v>
      </c>
      <c r="H1423" s="60" t="s">
        <v>1170</v>
      </c>
      <c r="I1423" s="65">
        <v>63725</v>
      </c>
      <c r="J1423" s="60">
        <v>3400</v>
      </c>
      <c r="K1423" s="60">
        <v>381700220</v>
      </c>
      <c r="L1423" s="60">
        <v>207316.71604378847</v>
      </c>
    </row>
    <row r="1424" spans="1:12">
      <c r="A1424" s="60">
        <v>39209</v>
      </c>
      <c r="B1424" s="60" t="s">
        <v>2691</v>
      </c>
      <c r="C1424" s="60">
        <v>3857985</v>
      </c>
      <c r="D1424" s="60">
        <v>0</v>
      </c>
      <c r="E1424" s="65" t="s">
        <v>1169</v>
      </c>
      <c r="F1424" s="65" t="str">
        <f t="shared" si="22"/>
        <v>Census Tract 9675 Washington County</v>
      </c>
      <c r="G1424" s="60" t="s">
        <v>155</v>
      </c>
      <c r="H1424" s="60" t="s">
        <v>1166</v>
      </c>
      <c r="I1424" s="65">
        <v>34313</v>
      </c>
      <c r="J1424" s="60">
        <v>1445</v>
      </c>
      <c r="K1424" s="60">
        <v>6327092.0625</v>
      </c>
      <c r="L1424" s="60">
        <v>15524.93806439173</v>
      </c>
    </row>
    <row r="1425" spans="1:12">
      <c r="A1425" s="60">
        <v>39019</v>
      </c>
      <c r="B1425" s="60" t="s">
        <v>2692</v>
      </c>
      <c r="C1425" s="60">
        <v>11806687</v>
      </c>
      <c r="D1425" s="60">
        <v>8175</v>
      </c>
      <c r="E1425" s="65" t="s">
        <v>1171</v>
      </c>
      <c r="F1425" s="65" t="str">
        <f t="shared" si="22"/>
        <v>Census Tract 9676 Jackson County</v>
      </c>
      <c r="G1425" s="60" t="s">
        <v>155</v>
      </c>
      <c r="H1425" s="60" t="s">
        <v>1170</v>
      </c>
      <c r="I1425" s="65">
        <v>44722</v>
      </c>
      <c r="J1425" s="60">
        <v>1702</v>
      </c>
      <c r="K1425" s="60">
        <v>19574647.203125</v>
      </c>
      <c r="L1425" s="60">
        <v>19824.521361636569</v>
      </c>
    </row>
    <row r="1426" spans="1:12">
      <c r="A1426" s="60">
        <v>39210</v>
      </c>
      <c r="B1426" s="60" t="s">
        <v>2693</v>
      </c>
      <c r="C1426" s="60">
        <v>81765395</v>
      </c>
      <c r="D1426" s="60">
        <v>424661</v>
      </c>
      <c r="E1426" s="65" t="s">
        <v>1171</v>
      </c>
      <c r="F1426" s="65" t="str">
        <f t="shared" si="22"/>
        <v>Census Tract 9676 Washington County</v>
      </c>
      <c r="G1426" s="60" t="s">
        <v>155</v>
      </c>
      <c r="H1426" s="60" t="s">
        <v>1166</v>
      </c>
      <c r="I1426" s="65">
        <v>48608</v>
      </c>
      <c r="J1426" s="60">
        <v>1751</v>
      </c>
      <c r="K1426" s="60">
        <v>134780865.0859375</v>
      </c>
      <c r="L1426" s="60">
        <v>62219.618428536436</v>
      </c>
    </row>
    <row r="1427" spans="1:12">
      <c r="A1427" s="60">
        <v>39020</v>
      </c>
      <c r="B1427" s="60" t="s">
        <v>2694</v>
      </c>
      <c r="C1427" s="60">
        <v>7214092</v>
      </c>
      <c r="D1427" s="60">
        <v>164016</v>
      </c>
      <c r="E1427" s="65" t="s">
        <v>1172</v>
      </c>
      <c r="F1427" s="65" t="str">
        <f t="shared" si="22"/>
        <v>Census Tract 9677 Jackson County</v>
      </c>
      <c r="G1427" s="60" t="s">
        <v>155</v>
      </c>
      <c r="H1427" s="60" t="s">
        <v>1170</v>
      </c>
      <c r="I1427" s="65">
        <v>64609</v>
      </c>
      <c r="J1427" s="60">
        <v>1581</v>
      </c>
      <c r="K1427" s="60">
        <v>11958087.6953125</v>
      </c>
      <c r="L1427" s="60">
        <v>21367.289871096131</v>
      </c>
    </row>
    <row r="1428" spans="1:12">
      <c r="A1428" s="60">
        <v>39211</v>
      </c>
      <c r="B1428" s="60" t="s">
        <v>2695</v>
      </c>
      <c r="C1428" s="60">
        <v>236361659</v>
      </c>
      <c r="D1428" s="60">
        <v>1356529</v>
      </c>
      <c r="E1428" s="65" t="s">
        <v>1172</v>
      </c>
      <c r="F1428" s="65" t="str">
        <f t="shared" si="22"/>
        <v>Census Tract 9677 Washington County</v>
      </c>
      <c r="G1428" s="60" t="s">
        <v>155</v>
      </c>
      <c r="H1428" s="60" t="s">
        <v>1166</v>
      </c>
      <c r="I1428" s="65">
        <v>58125</v>
      </c>
      <c r="J1428" s="60">
        <v>2571</v>
      </c>
      <c r="K1428" s="60">
        <v>388496361.62890625</v>
      </c>
      <c r="L1428" s="60">
        <v>108020.32637637902</v>
      </c>
    </row>
    <row r="1429" spans="1:12">
      <c r="A1429" s="60">
        <v>39021</v>
      </c>
      <c r="B1429" s="60" t="s">
        <v>2696</v>
      </c>
      <c r="C1429" s="60">
        <v>1625759</v>
      </c>
      <c r="D1429" s="60">
        <v>0</v>
      </c>
      <c r="E1429" s="65" t="s">
        <v>1173</v>
      </c>
      <c r="F1429" s="65" t="str">
        <f t="shared" si="22"/>
        <v>Census Tract 9678 Jackson County</v>
      </c>
      <c r="G1429" s="60" t="s">
        <v>155</v>
      </c>
      <c r="H1429" s="60" t="s">
        <v>1170</v>
      </c>
      <c r="I1429" s="65">
        <v>42500</v>
      </c>
      <c r="J1429" s="60">
        <v>896</v>
      </c>
      <c r="K1429" s="60">
        <v>2692225.71484375</v>
      </c>
      <c r="L1429" s="60">
        <v>8952.9176424630241</v>
      </c>
    </row>
    <row r="1430" spans="1:12">
      <c r="A1430" s="60">
        <v>39022</v>
      </c>
      <c r="B1430" s="60" t="s">
        <v>2697</v>
      </c>
      <c r="C1430" s="60">
        <v>6163099</v>
      </c>
      <c r="D1430" s="60">
        <v>0</v>
      </c>
      <c r="E1430" s="65" t="s">
        <v>1174</v>
      </c>
      <c r="F1430" s="65" t="str">
        <f t="shared" si="22"/>
        <v>Census Tract 9679.01 Jackson County</v>
      </c>
      <c r="G1430" s="60" t="s">
        <v>155</v>
      </c>
      <c r="H1430" s="60" t="s">
        <v>1170</v>
      </c>
      <c r="I1430" s="65">
        <v>35183</v>
      </c>
      <c r="J1430" s="60">
        <v>1942</v>
      </c>
      <c r="K1430" s="60">
        <v>10202881.1015625</v>
      </c>
      <c r="L1430" s="60">
        <v>16055.243642678914</v>
      </c>
    </row>
    <row r="1431" spans="1:12">
      <c r="A1431" s="60">
        <v>39023</v>
      </c>
      <c r="B1431" s="60" t="s">
        <v>2698</v>
      </c>
      <c r="C1431" s="60">
        <v>4119163</v>
      </c>
      <c r="D1431" s="60">
        <v>0</v>
      </c>
      <c r="E1431" s="65" t="s">
        <v>1175</v>
      </c>
      <c r="F1431" s="65" t="str">
        <f t="shared" si="22"/>
        <v>Census Tract 9679.02 Jackson County</v>
      </c>
      <c r="G1431" s="60" t="s">
        <v>155</v>
      </c>
      <c r="H1431" s="60" t="s">
        <v>1170</v>
      </c>
      <c r="I1431" s="65">
        <v>48504</v>
      </c>
      <c r="J1431" s="60">
        <v>1299</v>
      </c>
      <c r="K1431" s="60">
        <v>6819409.6875</v>
      </c>
      <c r="L1431" s="60">
        <v>15634.172550182642</v>
      </c>
    </row>
    <row r="1432" spans="1:12">
      <c r="A1432" s="60">
        <v>39024</v>
      </c>
      <c r="B1432" s="60" t="s">
        <v>2699</v>
      </c>
      <c r="C1432" s="60">
        <v>516849700</v>
      </c>
      <c r="D1432" s="60">
        <v>3537044</v>
      </c>
      <c r="E1432" s="65" t="s">
        <v>1176</v>
      </c>
      <c r="F1432" s="65" t="str">
        <f t="shared" si="22"/>
        <v>Census Tract 9680 Jackson County</v>
      </c>
      <c r="G1432" s="60" t="s">
        <v>155</v>
      </c>
      <c r="H1432" s="60" t="s">
        <v>1170</v>
      </c>
      <c r="I1432" s="65">
        <v>64387</v>
      </c>
      <c r="J1432" s="60">
        <v>1734</v>
      </c>
      <c r="K1432" s="60">
        <v>860648846.28515625</v>
      </c>
      <c r="L1432" s="60">
        <v>179560.06568190287</v>
      </c>
    </row>
    <row r="1433" spans="1:12">
      <c r="A1433" s="60">
        <v>39025</v>
      </c>
      <c r="B1433" s="60" t="s">
        <v>2700</v>
      </c>
      <c r="C1433" s="60">
        <v>61664216</v>
      </c>
      <c r="D1433" s="60">
        <v>800823</v>
      </c>
      <c r="E1433" s="65" t="s">
        <v>1177</v>
      </c>
      <c r="F1433" s="65" t="str">
        <f t="shared" si="22"/>
        <v>Census Tract 9681 Jackson County</v>
      </c>
      <c r="G1433" s="60" t="s">
        <v>155</v>
      </c>
      <c r="H1433" s="60" t="s">
        <v>1170</v>
      </c>
      <c r="I1433" s="65">
        <v>56323</v>
      </c>
      <c r="J1433" s="60">
        <v>1481</v>
      </c>
      <c r="K1433" s="60">
        <v>102337191.5234375</v>
      </c>
      <c r="L1433" s="60">
        <v>62601.804641940871</v>
      </c>
    </row>
    <row r="1434" spans="1:12">
      <c r="A1434" s="60">
        <v>39026</v>
      </c>
      <c r="B1434" s="60" t="s">
        <v>2701</v>
      </c>
      <c r="C1434" s="60">
        <v>370391593</v>
      </c>
      <c r="D1434" s="60">
        <v>3188981</v>
      </c>
      <c r="E1434" s="65" t="s">
        <v>1178</v>
      </c>
      <c r="F1434" s="65" t="str">
        <f t="shared" si="22"/>
        <v>Census Tract 9682 Jackson County</v>
      </c>
      <c r="G1434" s="60" t="s">
        <v>155</v>
      </c>
      <c r="H1434" s="60" t="s">
        <v>1170</v>
      </c>
      <c r="I1434" s="65">
        <v>46950</v>
      </c>
      <c r="J1434" s="60">
        <v>1449</v>
      </c>
      <c r="K1434" s="60">
        <v>612135279.8515625</v>
      </c>
      <c r="L1434" s="60">
        <v>244736.56204930012</v>
      </c>
    </row>
    <row r="1435" spans="1:12">
      <c r="A1435" s="60">
        <v>39027</v>
      </c>
      <c r="B1435" s="60" t="s">
        <v>2702</v>
      </c>
      <c r="C1435" s="60">
        <v>111453334</v>
      </c>
      <c r="D1435" s="60">
        <v>102184</v>
      </c>
      <c r="E1435" s="65" t="s">
        <v>1179</v>
      </c>
      <c r="F1435" s="65" t="str">
        <f t="shared" si="22"/>
        <v>Census Tract 9683 Jackson County</v>
      </c>
      <c r="G1435" s="60" t="s">
        <v>155</v>
      </c>
      <c r="H1435" s="60" t="s">
        <v>1170</v>
      </c>
      <c r="I1435" s="65">
        <v>46755</v>
      </c>
      <c r="J1435" s="60">
        <v>1269</v>
      </c>
      <c r="K1435" s="60">
        <v>184009464.66015625</v>
      </c>
      <c r="L1435" s="60">
        <v>96717.394587298986</v>
      </c>
    </row>
    <row r="1436" spans="1:12">
      <c r="A1436" s="60">
        <v>39122</v>
      </c>
      <c r="B1436" s="60" t="s">
        <v>2703</v>
      </c>
      <c r="C1436" s="60">
        <v>195725183</v>
      </c>
      <c r="D1436" s="60">
        <v>1508438</v>
      </c>
      <c r="E1436" s="65" t="s">
        <v>1180</v>
      </c>
      <c r="F1436" s="65" t="str">
        <f t="shared" si="22"/>
        <v>Census Tract 9684 Ripley County</v>
      </c>
      <c r="G1436" s="60" t="s">
        <v>155</v>
      </c>
      <c r="H1436" s="60" t="s">
        <v>1181</v>
      </c>
      <c r="I1436" s="65">
        <v>60366</v>
      </c>
      <c r="J1436" s="60">
        <v>2879</v>
      </c>
      <c r="K1436" s="60">
        <v>329162028.25390625</v>
      </c>
      <c r="L1436" s="60">
        <v>83899.136245600093</v>
      </c>
    </row>
    <row r="1437" spans="1:12">
      <c r="A1437" s="60">
        <v>39123</v>
      </c>
      <c r="B1437" s="60" t="s">
        <v>2704</v>
      </c>
      <c r="C1437" s="60">
        <v>62734521</v>
      </c>
      <c r="D1437" s="60">
        <v>300024</v>
      </c>
      <c r="E1437" s="65" t="s">
        <v>1182</v>
      </c>
      <c r="F1437" s="65" t="str">
        <f t="shared" si="22"/>
        <v>Census Tract 9685 Ripley County</v>
      </c>
      <c r="G1437" s="60" t="s">
        <v>155</v>
      </c>
      <c r="H1437" s="60" t="s">
        <v>1181</v>
      </c>
      <c r="I1437" s="65">
        <v>55608</v>
      </c>
      <c r="J1437" s="60">
        <v>1763</v>
      </c>
      <c r="K1437" s="60">
        <v>105276809.51171875</v>
      </c>
      <c r="L1437" s="60">
        <v>47340.021405468535</v>
      </c>
    </row>
    <row r="1438" spans="1:12">
      <c r="A1438" s="60">
        <v>39124</v>
      </c>
      <c r="B1438" s="60" t="s">
        <v>2705</v>
      </c>
      <c r="C1438" s="60">
        <v>226498689</v>
      </c>
      <c r="D1438" s="60">
        <v>303228</v>
      </c>
      <c r="E1438" s="65" t="s">
        <v>1183</v>
      </c>
      <c r="F1438" s="65" t="str">
        <f t="shared" si="22"/>
        <v>Census Tract 9686 Ripley County</v>
      </c>
      <c r="G1438" s="60" t="s">
        <v>155</v>
      </c>
      <c r="H1438" s="60" t="s">
        <v>1181</v>
      </c>
      <c r="I1438" s="65">
        <v>50865</v>
      </c>
      <c r="J1438" s="60">
        <v>1877</v>
      </c>
      <c r="K1438" s="60">
        <v>377918147.33984375</v>
      </c>
      <c r="L1438" s="60">
        <v>101734.13192162002</v>
      </c>
    </row>
    <row r="1439" spans="1:12">
      <c r="A1439" s="60">
        <v>39125</v>
      </c>
      <c r="B1439" s="60" t="s">
        <v>2706</v>
      </c>
      <c r="C1439" s="60">
        <v>388498824</v>
      </c>
      <c r="D1439" s="60">
        <v>910978</v>
      </c>
      <c r="E1439" s="65" t="s">
        <v>1184</v>
      </c>
      <c r="F1439" s="65" t="str">
        <f t="shared" si="22"/>
        <v>Census Tract 9687 Ripley County</v>
      </c>
      <c r="G1439" s="60" t="s">
        <v>155</v>
      </c>
      <c r="H1439" s="60" t="s">
        <v>1181</v>
      </c>
      <c r="I1439" s="65">
        <v>57319</v>
      </c>
      <c r="J1439" s="60">
        <v>1282</v>
      </c>
      <c r="K1439" s="60">
        <v>645943569.1796875</v>
      </c>
      <c r="L1439" s="60">
        <v>122448.07750184389</v>
      </c>
    </row>
    <row r="1440" spans="1:12">
      <c r="A1440" s="60">
        <v>39126</v>
      </c>
      <c r="B1440" s="60" t="s">
        <v>2707</v>
      </c>
      <c r="C1440" s="60">
        <v>95059897</v>
      </c>
      <c r="D1440" s="60">
        <v>846561</v>
      </c>
      <c r="E1440" s="65" t="s">
        <v>1185</v>
      </c>
      <c r="F1440" s="65" t="str">
        <f t="shared" si="22"/>
        <v>Census Tract 9688 Ripley County</v>
      </c>
      <c r="G1440" s="60" t="s">
        <v>155</v>
      </c>
      <c r="H1440" s="60" t="s">
        <v>1181</v>
      </c>
      <c r="I1440" s="65">
        <v>52000</v>
      </c>
      <c r="J1440" s="60">
        <v>1240</v>
      </c>
      <c r="K1440" s="60">
        <v>159441402.3828125</v>
      </c>
      <c r="L1440" s="60">
        <v>73339.102712796986</v>
      </c>
    </row>
    <row r="1441" spans="1:12">
      <c r="A1441" s="60">
        <v>39127</v>
      </c>
      <c r="B1441" s="60" t="s">
        <v>2708</v>
      </c>
      <c r="C1441" s="60">
        <v>187713992</v>
      </c>
      <c r="D1441" s="60">
        <v>373883</v>
      </c>
      <c r="E1441" s="65" t="s">
        <v>1186</v>
      </c>
      <c r="F1441" s="65" t="str">
        <f t="shared" si="22"/>
        <v>Census Tract 9689 Ripley County</v>
      </c>
      <c r="G1441" s="60" t="s">
        <v>155</v>
      </c>
      <c r="H1441" s="60" t="s">
        <v>1181</v>
      </c>
      <c r="I1441" s="65">
        <v>57813</v>
      </c>
      <c r="J1441" s="60">
        <v>1951</v>
      </c>
      <c r="K1441" s="60">
        <v>312021370.0078125</v>
      </c>
      <c r="L1441" s="60">
        <v>104724.71804034579</v>
      </c>
    </row>
    <row r="1442" spans="1:12">
      <c r="A1442" s="60">
        <v>73032</v>
      </c>
      <c r="B1442" s="60" t="s">
        <v>2709</v>
      </c>
      <c r="C1442" s="60">
        <v>263290589</v>
      </c>
      <c r="D1442" s="60">
        <v>1026136</v>
      </c>
      <c r="E1442" s="65" t="s">
        <v>1187</v>
      </c>
      <c r="F1442" s="65" t="str">
        <f t="shared" si="22"/>
        <v>Census Tract 9690 Decatur County</v>
      </c>
      <c r="G1442" s="60" t="s">
        <v>155</v>
      </c>
      <c r="H1442" s="60" t="s">
        <v>1188</v>
      </c>
      <c r="I1442" s="65">
        <v>64176</v>
      </c>
      <c r="J1442" s="60">
        <v>2114</v>
      </c>
      <c r="K1442" s="60">
        <v>443182538.859375</v>
      </c>
      <c r="L1442" s="60">
        <v>96834.914882355559</v>
      </c>
    </row>
    <row r="1443" spans="1:12">
      <c r="A1443" s="60">
        <v>73033</v>
      </c>
      <c r="B1443" s="60" t="s">
        <v>2710</v>
      </c>
      <c r="C1443" s="60">
        <v>220611594</v>
      </c>
      <c r="D1443" s="60">
        <v>284534</v>
      </c>
      <c r="E1443" s="65" t="s">
        <v>1189</v>
      </c>
      <c r="F1443" s="65" t="str">
        <f t="shared" si="22"/>
        <v>Census Tract 9691 Decatur County</v>
      </c>
      <c r="G1443" s="60" t="s">
        <v>155</v>
      </c>
      <c r="H1443" s="60" t="s">
        <v>1188</v>
      </c>
      <c r="I1443" s="65">
        <v>55662</v>
      </c>
      <c r="J1443" s="60">
        <v>1167</v>
      </c>
      <c r="K1443" s="60">
        <v>369633790.77734375</v>
      </c>
      <c r="L1443" s="60">
        <v>108267.96410888991</v>
      </c>
    </row>
    <row r="1444" spans="1:12">
      <c r="A1444" s="60">
        <v>73034</v>
      </c>
      <c r="B1444" s="60" t="s">
        <v>2711</v>
      </c>
      <c r="C1444" s="60">
        <v>67159124</v>
      </c>
      <c r="D1444" s="60">
        <v>152044</v>
      </c>
      <c r="E1444" s="65" t="s">
        <v>1190</v>
      </c>
      <c r="F1444" s="65" t="str">
        <f t="shared" si="22"/>
        <v>Census Tract 9692 Decatur County</v>
      </c>
      <c r="G1444" s="60" t="s">
        <v>155</v>
      </c>
      <c r="H1444" s="60" t="s">
        <v>1188</v>
      </c>
      <c r="I1444" s="65">
        <v>54198</v>
      </c>
      <c r="J1444" s="60">
        <v>2067</v>
      </c>
      <c r="K1444" s="60">
        <v>112697048.75390625</v>
      </c>
      <c r="L1444" s="60">
        <v>58628.61404870783</v>
      </c>
    </row>
    <row r="1445" spans="1:12">
      <c r="A1445" s="60">
        <v>38966</v>
      </c>
      <c r="B1445" s="60" t="s">
        <v>2712</v>
      </c>
      <c r="C1445" s="60">
        <v>2093171</v>
      </c>
      <c r="D1445" s="60">
        <v>0</v>
      </c>
      <c r="E1445" s="65" t="s">
        <v>1191</v>
      </c>
      <c r="F1445" s="65" t="str">
        <f t="shared" si="22"/>
        <v>Census Tract 9693 Decatur County</v>
      </c>
      <c r="G1445" s="60" t="s">
        <v>155</v>
      </c>
      <c r="H1445" s="60" t="s">
        <v>1188</v>
      </c>
      <c r="I1445" s="65">
        <v>53555</v>
      </c>
      <c r="J1445" s="60">
        <v>1238</v>
      </c>
      <c r="K1445" s="60">
        <v>3504399.19921875</v>
      </c>
      <c r="L1445" s="60">
        <v>9267.1589755431487</v>
      </c>
    </row>
    <row r="1446" spans="1:12">
      <c r="A1446" s="60">
        <v>38967</v>
      </c>
      <c r="B1446" s="60" t="s">
        <v>2713</v>
      </c>
      <c r="C1446" s="60">
        <v>220573032</v>
      </c>
      <c r="D1446" s="60">
        <v>353063</v>
      </c>
      <c r="E1446" s="65" t="s">
        <v>1192</v>
      </c>
      <c r="F1446" s="65" t="str">
        <f t="shared" si="22"/>
        <v>Census Tract 9694 Decatur County</v>
      </c>
      <c r="G1446" s="60" t="s">
        <v>155</v>
      </c>
      <c r="H1446" s="60" t="s">
        <v>1188</v>
      </c>
      <c r="I1446" s="65">
        <v>68289</v>
      </c>
      <c r="J1446" s="60">
        <v>2282</v>
      </c>
      <c r="K1446" s="60">
        <v>369165719.44921875</v>
      </c>
      <c r="L1446" s="60">
        <v>92455.258354491947</v>
      </c>
    </row>
    <row r="1447" spans="1:12">
      <c r="A1447" s="60">
        <v>38968</v>
      </c>
      <c r="B1447" s="60" t="s">
        <v>2714</v>
      </c>
      <c r="C1447" s="60">
        <v>191218622</v>
      </c>
      <c r="D1447" s="60">
        <v>139655</v>
      </c>
      <c r="E1447" s="65" t="s">
        <v>1193</v>
      </c>
      <c r="F1447" s="65" t="str">
        <f t="shared" si="22"/>
        <v>Census Tract 9695 Decatur County</v>
      </c>
      <c r="G1447" s="60" t="s">
        <v>155</v>
      </c>
      <c r="H1447" s="60" t="s">
        <v>1188</v>
      </c>
      <c r="I1447" s="65">
        <v>52547</v>
      </c>
      <c r="J1447" s="60">
        <v>1485</v>
      </c>
      <c r="K1447" s="60">
        <v>318961816.23828125</v>
      </c>
      <c r="L1447" s="60">
        <v>74988.039852485468</v>
      </c>
    </row>
    <row r="1448" spans="1:12">
      <c r="A1448" s="60">
        <v>73036</v>
      </c>
      <c r="B1448" s="60" t="s">
        <v>2715</v>
      </c>
      <c r="C1448" s="60">
        <v>330843124</v>
      </c>
      <c r="D1448" s="60">
        <v>1787583</v>
      </c>
      <c r="E1448" s="65" t="s">
        <v>1194</v>
      </c>
      <c r="F1448" s="65" t="str">
        <f t="shared" si="22"/>
        <v>Census Tract 9696 Franklin County</v>
      </c>
      <c r="G1448" s="60" t="s">
        <v>155</v>
      </c>
      <c r="H1448" s="60" t="s">
        <v>1107</v>
      </c>
      <c r="I1448" s="65">
        <v>66723</v>
      </c>
      <c r="J1448" s="60">
        <v>2298</v>
      </c>
      <c r="K1448" s="60">
        <v>557031847.2890625</v>
      </c>
      <c r="L1448" s="60">
        <v>144016.39776406693</v>
      </c>
    </row>
    <row r="1449" spans="1:12">
      <c r="A1449" s="60">
        <v>44064</v>
      </c>
      <c r="B1449" s="60" t="s">
        <v>2716</v>
      </c>
      <c r="C1449" s="60">
        <v>17756344</v>
      </c>
      <c r="D1449" s="60">
        <v>120607</v>
      </c>
      <c r="E1449" s="65" t="s">
        <v>1195</v>
      </c>
      <c r="F1449" s="65" t="str">
        <f t="shared" si="22"/>
        <v>Census Tract 9697 Franklin County</v>
      </c>
      <c r="G1449" s="60" t="s">
        <v>155</v>
      </c>
      <c r="H1449" s="60" t="s">
        <v>1107</v>
      </c>
      <c r="I1449" s="65">
        <v>41083</v>
      </c>
      <c r="J1449" s="60">
        <v>1089</v>
      </c>
      <c r="K1449" s="60">
        <v>29995951.44921875</v>
      </c>
      <c r="L1449" s="60">
        <v>29246.357595418434</v>
      </c>
    </row>
    <row r="1450" spans="1:12">
      <c r="A1450" s="60">
        <v>73037</v>
      </c>
      <c r="B1450" s="60" t="s">
        <v>2717</v>
      </c>
      <c r="C1450" s="60">
        <v>301859286</v>
      </c>
      <c r="D1450" s="60">
        <v>13778938</v>
      </c>
      <c r="E1450" s="65" t="s">
        <v>1196</v>
      </c>
      <c r="F1450" s="65" t="str">
        <f t="shared" si="22"/>
        <v>Census Tract 9698 Franklin County</v>
      </c>
      <c r="G1450" s="60" t="s">
        <v>155</v>
      </c>
      <c r="H1450" s="60" t="s">
        <v>1107</v>
      </c>
      <c r="I1450" s="65">
        <v>67140</v>
      </c>
      <c r="J1450" s="60">
        <v>1999</v>
      </c>
      <c r="K1450" s="60">
        <v>529477543.58203125</v>
      </c>
      <c r="L1450" s="60">
        <v>137962.08202141221</v>
      </c>
    </row>
    <row r="1451" spans="1:12">
      <c r="A1451" s="60">
        <v>44065</v>
      </c>
      <c r="B1451" s="60" t="s">
        <v>2718</v>
      </c>
      <c r="C1451" s="60">
        <v>179584274</v>
      </c>
      <c r="D1451" s="60">
        <v>1010378</v>
      </c>
      <c r="E1451" s="65" t="s">
        <v>1197</v>
      </c>
      <c r="F1451" s="65" t="str">
        <f t="shared" si="22"/>
        <v>Census Tract 9699 Franklin County</v>
      </c>
      <c r="G1451" s="60" t="s">
        <v>155</v>
      </c>
      <c r="H1451" s="60" t="s">
        <v>1107</v>
      </c>
      <c r="I1451" s="65">
        <v>54063</v>
      </c>
      <c r="J1451" s="60">
        <v>1523</v>
      </c>
      <c r="K1451" s="60">
        <v>303542105.63671875</v>
      </c>
      <c r="L1451" s="60">
        <v>95983.177888326885</v>
      </c>
    </row>
    <row r="1452" spans="1:12">
      <c r="A1452" s="60">
        <v>57491</v>
      </c>
      <c r="B1452" s="60" t="s">
        <v>2719</v>
      </c>
      <c r="C1452" s="60">
        <v>301636869</v>
      </c>
      <c r="D1452" s="60">
        <v>3563060</v>
      </c>
      <c r="E1452" s="65" t="s">
        <v>1198</v>
      </c>
      <c r="F1452" s="65" t="str">
        <f t="shared" si="22"/>
        <v>Census Tract 9701 LaGrange County</v>
      </c>
      <c r="G1452" s="60" t="s">
        <v>155</v>
      </c>
      <c r="H1452" s="60" t="s">
        <v>1199</v>
      </c>
      <c r="I1452" s="65">
        <v>58542</v>
      </c>
      <c r="J1452" s="60">
        <v>2334</v>
      </c>
      <c r="K1452" s="60">
        <v>547983410.5859375</v>
      </c>
      <c r="L1452" s="60">
        <v>114874.65815539223</v>
      </c>
    </row>
    <row r="1453" spans="1:12">
      <c r="A1453" s="60">
        <v>57492</v>
      </c>
      <c r="B1453" s="60" t="s">
        <v>2720</v>
      </c>
      <c r="C1453" s="60">
        <v>59728190</v>
      </c>
      <c r="D1453" s="60">
        <v>0</v>
      </c>
      <c r="E1453" s="65" t="s">
        <v>1200</v>
      </c>
      <c r="F1453" s="65" t="str">
        <f t="shared" si="22"/>
        <v>Census Tract 9702 LaGrange County</v>
      </c>
      <c r="G1453" s="60" t="s">
        <v>155</v>
      </c>
      <c r="H1453" s="60" t="s">
        <v>1199</v>
      </c>
      <c r="I1453" s="65">
        <v>52854</v>
      </c>
      <c r="J1453" s="60">
        <v>1899</v>
      </c>
      <c r="K1453" s="60">
        <v>107038161.65625</v>
      </c>
      <c r="L1453" s="60">
        <v>44140.378422923692</v>
      </c>
    </row>
    <row r="1454" spans="1:12">
      <c r="A1454" s="60">
        <v>57493</v>
      </c>
      <c r="B1454" s="60" t="s">
        <v>2721</v>
      </c>
      <c r="C1454" s="60">
        <v>154629466</v>
      </c>
      <c r="D1454" s="60">
        <v>2587078</v>
      </c>
      <c r="E1454" s="65" t="s">
        <v>1201</v>
      </c>
      <c r="F1454" s="65" t="str">
        <f t="shared" si="22"/>
        <v>Census Tract 9703 LaGrange County</v>
      </c>
      <c r="G1454" s="60" t="s">
        <v>155</v>
      </c>
      <c r="H1454" s="60" t="s">
        <v>1199</v>
      </c>
      <c r="I1454" s="65">
        <v>71024</v>
      </c>
      <c r="J1454" s="60">
        <v>2372</v>
      </c>
      <c r="K1454" s="60">
        <v>282266269.0546875</v>
      </c>
      <c r="L1454" s="60">
        <v>73424.730966833304</v>
      </c>
    </row>
    <row r="1455" spans="1:12">
      <c r="A1455" s="60">
        <v>57494</v>
      </c>
      <c r="B1455" s="60" t="s">
        <v>2722</v>
      </c>
      <c r="C1455" s="60">
        <v>119495709</v>
      </c>
      <c r="D1455" s="60">
        <v>254371</v>
      </c>
      <c r="E1455" s="65" t="s">
        <v>1202</v>
      </c>
      <c r="F1455" s="65" t="str">
        <f t="shared" si="22"/>
        <v>Census Tract 9704.01 LaGrange County</v>
      </c>
      <c r="G1455" s="60" t="s">
        <v>155</v>
      </c>
      <c r="H1455" s="60" t="s">
        <v>1199</v>
      </c>
      <c r="I1455" s="65">
        <v>74150</v>
      </c>
      <c r="J1455" s="60">
        <v>1047</v>
      </c>
      <c r="K1455" s="60">
        <v>214444956.4765625</v>
      </c>
      <c r="L1455" s="60">
        <v>63219.670030930982</v>
      </c>
    </row>
    <row r="1456" spans="1:12">
      <c r="A1456" s="60">
        <v>57495</v>
      </c>
      <c r="B1456" s="60" t="s">
        <v>2723</v>
      </c>
      <c r="C1456" s="60">
        <v>94148609</v>
      </c>
      <c r="D1456" s="60">
        <v>23511</v>
      </c>
      <c r="E1456" s="65" t="s">
        <v>1203</v>
      </c>
      <c r="F1456" s="65" t="str">
        <f t="shared" si="22"/>
        <v>Census Tract 9704.02 LaGrange County</v>
      </c>
      <c r="G1456" s="60" t="s">
        <v>155</v>
      </c>
      <c r="H1456" s="60" t="s">
        <v>1199</v>
      </c>
      <c r="I1456" s="65">
        <v>72292</v>
      </c>
      <c r="J1456" s="60">
        <v>1249</v>
      </c>
      <c r="K1456" s="60">
        <v>168300976.15234375</v>
      </c>
      <c r="L1456" s="60">
        <v>56603.596229294861</v>
      </c>
    </row>
    <row r="1457" spans="1:12">
      <c r="A1457" s="60">
        <v>57496</v>
      </c>
      <c r="B1457" s="60" t="s">
        <v>2724</v>
      </c>
      <c r="C1457" s="60">
        <v>124999584</v>
      </c>
      <c r="D1457" s="60">
        <v>2836164</v>
      </c>
      <c r="E1457" s="65" t="s">
        <v>1204</v>
      </c>
      <c r="F1457" s="65" t="str">
        <f t="shared" si="22"/>
        <v>Census Tract 9705 LaGrange County</v>
      </c>
      <c r="G1457" s="60" t="s">
        <v>155</v>
      </c>
      <c r="H1457" s="60" t="s">
        <v>1199</v>
      </c>
      <c r="I1457" s="65">
        <v>67232</v>
      </c>
      <c r="J1457" s="60">
        <v>1069</v>
      </c>
      <c r="K1457" s="60">
        <v>228716275.33203125</v>
      </c>
      <c r="L1457" s="60">
        <v>81391.133128584668</v>
      </c>
    </row>
    <row r="1458" spans="1:12">
      <c r="A1458" s="60">
        <v>57497</v>
      </c>
      <c r="B1458" s="60" t="s">
        <v>2725</v>
      </c>
      <c r="C1458" s="60">
        <v>40069047</v>
      </c>
      <c r="D1458" s="60">
        <v>4611295</v>
      </c>
      <c r="E1458" s="65" t="s">
        <v>1205</v>
      </c>
      <c r="F1458" s="65" t="str">
        <f t="shared" si="22"/>
        <v>Census Tract 9706 LaGrange County</v>
      </c>
      <c r="G1458" s="60" t="s">
        <v>155</v>
      </c>
      <c r="H1458" s="60" t="s">
        <v>1199</v>
      </c>
      <c r="I1458" s="65">
        <v>67331</v>
      </c>
      <c r="J1458" s="60">
        <v>979</v>
      </c>
      <c r="K1458" s="60">
        <v>79830056.734375</v>
      </c>
      <c r="L1458" s="60">
        <v>47503.927318678769</v>
      </c>
    </row>
    <row r="1459" spans="1:12">
      <c r="A1459" s="60">
        <v>57498</v>
      </c>
      <c r="B1459" s="60" t="s">
        <v>2726</v>
      </c>
      <c r="C1459" s="60">
        <v>88528818</v>
      </c>
      <c r="D1459" s="60">
        <v>4443112</v>
      </c>
      <c r="E1459" s="65" t="s">
        <v>1206</v>
      </c>
      <c r="F1459" s="65" t="str">
        <f t="shared" si="22"/>
        <v>Census Tract 9707 LaGrange County</v>
      </c>
      <c r="G1459" s="60" t="s">
        <v>155</v>
      </c>
      <c r="H1459" s="60" t="s">
        <v>1199</v>
      </c>
      <c r="I1459" s="65">
        <v>59922</v>
      </c>
      <c r="J1459" s="60">
        <v>1376</v>
      </c>
      <c r="K1459" s="60">
        <v>166258598.3203125</v>
      </c>
      <c r="L1459" s="60">
        <v>57345.239491771717</v>
      </c>
    </row>
    <row r="1460" spans="1:12">
      <c r="A1460" s="60">
        <v>57780</v>
      </c>
      <c r="B1460" s="60" t="s">
        <v>2727</v>
      </c>
      <c r="C1460" s="60">
        <v>86712972</v>
      </c>
      <c r="D1460" s="60">
        <v>4515589</v>
      </c>
      <c r="E1460" s="65" t="s">
        <v>1207</v>
      </c>
      <c r="F1460" s="65" t="str">
        <f t="shared" si="22"/>
        <v>Census Tract 9708 Steuben County</v>
      </c>
      <c r="G1460" s="60" t="s">
        <v>155</v>
      </c>
      <c r="H1460" s="60" t="s">
        <v>1208</v>
      </c>
      <c r="I1460" s="65">
        <v>50365</v>
      </c>
      <c r="J1460" s="60">
        <v>1745</v>
      </c>
      <c r="K1460" s="60">
        <v>163916879.6484375</v>
      </c>
      <c r="L1460" s="60">
        <v>63265.519916643534</v>
      </c>
    </row>
    <row r="1461" spans="1:12">
      <c r="A1461" s="60">
        <v>57781</v>
      </c>
      <c r="B1461" s="60" t="s">
        <v>2728</v>
      </c>
      <c r="C1461" s="60">
        <v>38900236</v>
      </c>
      <c r="D1461" s="60">
        <v>8246072</v>
      </c>
      <c r="E1461" s="65" t="s">
        <v>1209</v>
      </c>
      <c r="F1461" s="65" t="str">
        <f t="shared" si="22"/>
        <v>Census Tract 9709 Steuben County</v>
      </c>
      <c r="G1461" s="60" t="s">
        <v>155</v>
      </c>
      <c r="H1461" s="60" t="s">
        <v>1208</v>
      </c>
      <c r="I1461" s="65">
        <v>67342</v>
      </c>
      <c r="J1461" s="60">
        <v>1065</v>
      </c>
      <c r="K1461" s="60">
        <v>84712617.42578125</v>
      </c>
      <c r="L1461" s="60">
        <v>46417.008005102951</v>
      </c>
    </row>
    <row r="1462" spans="1:12">
      <c r="A1462" s="60">
        <v>57782</v>
      </c>
      <c r="B1462" s="60" t="s">
        <v>2729</v>
      </c>
      <c r="C1462" s="60">
        <v>148539120</v>
      </c>
      <c r="D1462" s="60">
        <v>7988397</v>
      </c>
      <c r="E1462" s="65" t="s">
        <v>1210</v>
      </c>
      <c r="F1462" s="65" t="str">
        <f t="shared" si="22"/>
        <v>Census Tract 9710 Steuben County</v>
      </c>
      <c r="G1462" s="60" t="s">
        <v>155</v>
      </c>
      <c r="H1462" s="60" t="s">
        <v>1208</v>
      </c>
      <c r="I1462" s="65">
        <v>53788</v>
      </c>
      <c r="J1462" s="60">
        <v>1817</v>
      </c>
      <c r="K1462" s="60">
        <v>280994882.9375</v>
      </c>
      <c r="L1462" s="60">
        <v>82336.762306083896</v>
      </c>
    </row>
    <row r="1463" spans="1:12">
      <c r="A1463" s="60">
        <v>57783</v>
      </c>
      <c r="B1463" s="60" t="s">
        <v>2730</v>
      </c>
      <c r="C1463" s="60">
        <v>19996500</v>
      </c>
      <c r="D1463" s="60">
        <v>3837320</v>
      </c>
      <c r="E1463" s="65" t="s">
        <v>1211</v>
      </c>
      <c r="F1463" s="65" t="str">
        <f t="shared" si="22"/>
        <v>Census Tract 9711 Steuben County</v>
      </c>
      <c r="G1463" s="60" t="s">
        <v>155</v>
      </c>
      <c r="H1463" s="60" t="s">
        <v>1208</v>
      </c>
      <c r="I1463" s="65">
        <v>76767</v>
      </c>
      <c r="J1463" s="60">
        <v>1513</v>
      </c>
      <c r="K1463" s="60">
        <v>42770001.53125</v>
      </c>
      <c r="L1463" s="60">
        <v>41903.07721562736</v>
      </c>
    </row>
    <row r="1464" spans="1:12">
      <c r="A1464" s="60">
        <v>57784</v>
      </c>
      <c r="B1464" s="60" t="s">
        <v>2731</v>
      </c>
      <c r="C1464" s="60">
        <v>225464909</v>
      </c>
      <c r="D1464" s="60">
        <v>433932</v>
      </c>
      <c r="E1464" s="65" t="s">
        <v>1212</v>
      </c>
      <c r="F1464" s="65" t="str">
        <f t="shared" si="22"/>
        <v>Census Tract 9712 Steuben County</v>
      </c>
      <c r="G1464" s="60" t="s">
        <v>155</v>
      </c>
      <c r="H1464" s="60" t="s">
        <v>1208</v>
      </c>
      <c r="I1464" s="65">
        <v>66792</v>
      </c>
      <c r="J1464" s="60">
        <v>1195</v>
      </c>
      <c r="K1464" s="60">
        <v>404615376.0859375</v>
      </c>
      <c r="L1464" s="60">
        <v>112759.49204915189</v>
      </c>
    </row>
    <row r="1465" spans="1:12">
      <c r="A1465" s="60">
        <v>57785</v>
      </c>
      <c r="B1465" s="60" t="s">
        <v>2732</v>
      </c>
      <c r="C1465" s="60">
        <v>22664706</v>
      </c>
      <c r="D1465" s="60">
        <v>345606</v>
      </c>
      <c r="E1465" s="65" t="s">
        <v>1213</v>
      </c>
      <c r="F1465" s="65" t="str">
        <f t="shared" si="22"/>
        <v>Census Tract 9713 Steuben County</v>
      </c>
      <c r="G1465" s="60" t="s">
        <v>155</v>
      </c>
      <c r="H1465" s="60" t="s">
        <v>1208</v>
      </c>
      <c r="I1465" s="65">
        <v>44323</v>
      </c>
      <c r="J1465" s="60">
        <v>2409</v>
      </c>
      <c r="K1465" s="60">
        <v>41247519.96875</v>
      </c>
      <c r="L1465" s="60">
        <v>27130.920878369732</v>
      </c>
    </row>
    <row r="1466" spans="1:12">
      <c r="A1466" s="60">
        <v>57786</v>
      </c>
      <c r="B1466" s="60" t="s">
        <v>2733</v>
      </c>
      <c r="C1466" s="60">
        <v>37714401</v>
      </c>
      <c r="D1466" s="60">
        <v>875289</v>
      </c>
      <c r="E1466" s="65" t="s">
        <v>1214</v>
      </c>
      <c r="F1466" s="65" t="str">
        <f t="shared" si="22"/>
        <v>Census Tract 9714 Steuben County</v>
      </c>
      <c r="G1466" s="60" t="s">
        <v>155</v>
      </c>
      <c r="H1466" s="60" t="s">
        <v>1208</v>
      </c>
      <c r="I1466" s="65">
        <v>60795</v>
      </c>
      <c r="J1466" s="60">
        <v>1624</v>
      </c>
      <c r="K1466" s="60">
        <v>69084967.0546875</v>
      </c>
      <c r="L1466" s="60">
        <v>41207.540793986438</v>
      </c>
    </row>
    <row r="1467" spans="1:12">
      <c r="A1467" s="60">
        <v>57787</v>
      </c>
      <c r="B1467" s="60" t="s">
        <v>2734</v>
      </c>
      <c r="C1467" s="60">
        <v>111596898</v>
      </c>
      <c r="D1467" s="60">
        <v>4230654</v>
      </c>
      <c r="E1467" s="65" t="s">
        <v>1215</v>
      </c>
      <c r="F1467" s="65" t="str">
        <f t="shared" si="22"/>
        <v>Census Tract 9715 Steuben County</v>
      </c>
      <c r="G1467" s="60" t="s">
        <v>155</v>
      </c>
      <c r="H1467" s="60" t="s">
        <v>1208</v>
      </c>
      <c r="I1467" s="65">
        <v>55257</v>
      </c>
      <c r="J1467" s="60">
        <v>1241</v>
      </c>
      <c r="K1467" s="60">
        <v>207239695.1796875</v>
      </c>
      <c r="L1467" s="60">
        <v>65954.743781357363</v>
      </c>
    </row>
    <row r="1468" spans="1:12">
      <c r="A1468" s="60">
        <v>57788</v>
      </c>
      <c r="B1468" s="60" t="s">
        <v>2735</v>
      </c>
      <c r="C1468" s="60">
        <v>108139556</v>
      </c>
      <c r="D1468" s="60">
        <v>4981928</v>
      </c>
      <c r="E1468" s="65" t="s">
        <v>1216</v>
      </c>
      <c r="F1468" s="65" t="str">
        <f t="shared" si="22"/>
        <v>Census Tract 9716 Steuben County</v>
      </c>
      <c r="G1468" s="60" t="s">
        <v>155</v>
      </c>
      <c r="H1468" s="60" t="s">
        <v>1208</v>
      </c>
      <c r="I1468" s="65">
        <v>63409</v>
      </c>
      <c r="J1468" s="60">
        <v>1652</v>
      </c>
      <c r="K1468" s="60">
        <v>202175853.23046875</v>
      </c>
      <c r="L1468" s="60">
        <v>82255.100593489711</v>
      </c>
    </row>
    <row r="1469" spans="1:12">
      <c r="A1469" s="60">
        <v>57656</v>
      </c>
      <c r="B1469" s="60" t="s">
        <v>2736</v>
      </c>
      <c r="C1469" s="60">
        <v>102552739</v>
      </c>
      <c r="D1469" s="60">
        <v>2287683</v>
      </c>
      <c r="E1469" s="65" t="s">
        <v>1217</v>
      </c>
      <c r="F1469" s="65" t="str">
        <f t="shared" si="22"/>
        <v>Census Tract 9717 Noble County</v>
      </c>
      <c r="G1469" s="60" t="s">
        <v>155</v>
      </c>
      <c r="H1469" s="60" t="s">
        <v>1218</v>
      </c>
      <c r="I1469" s="65">
        <v>58028</v>
      </c>
      <c r="J1469" s="60">
        <v>2475</v>
      </c>
      <c r="K1469" s="60">
        <v>186891892.71875</v>
      </c>
      <c r="L1469" s="60">
        <v>67582.48047968412</v>
      </c>
    </row>
    <row r="1470" spans="1:12">
      <c r="A1470" s="60">
        <v>57657</v>
      </c>
      <c r="B1470" s="60" t="s">
        <v>2737</v>
      </c>
      <c r="C1470" s="60">
        <v>1961548</v>
      </c>
      <c r="D1470" s="60">
        <v>0</v>
      </c>
      <c r="E1470" s="65" t="s">
        <v>1219</v>
      </c>
      <c r="F1470" s="65" t="str">
        <f t="shared" si="22"/>
        <v>Census Tract 9718 Noble County</v>
      </c>
      <c r="G1470" s="60" t="s">
        <v>155</v>
      </c>
      <c r="H1470" s="60" t="s">
        <v>1218</v>
      </c>
      <c r="I1470" s="65">
        <v>47224</v>
      </c>
      <c r="J1470" s="60">
        <v>1241</v>
      </c>
      <c r="K1470" s="60">
        <v>3493653.51171875</v>
      </c>
      <c r="L1470" s="60">
        <v>9758.294322375119</v>
      </c>
    </row>
    <row r="1471" spans="1:12">
      <c r="A1471" s="60">
        <v>57658</v>
      </c>
      <c r="B1471" s="60" t="s">
        <v>2738</v>
      </c>
      <c r="C1471" s="60">
        <v>48241453</v>
      </c>
      <c r="D1471" s="60">
        <v>419210</v>
      </c>
      <c r="E1471" s="65" t="s">
        <v>1220</v>
      </c>
      <c r="F1471" s="65" t="str">
        <f t="shared" si="22"/>
        <v>Census Tract 9719 Noble County</v>
      </c>
      <c r="G1471" s="60" t="s">
        <v>155</v>
      </c>
      <c r="H1471" s="60" t="s">
        <v>1218</v>
      </c>
      <c r="I1471" s="65">
        <v>42849</v>
      </c>
      <c r="J1471" s="60">
        <v>2040</v>
      </c>
      <c r="K1471" s="60">
        <v>86654685.85546875</v>
      </c>
      <c r="L1471" s="60">
        <v>48352.052244681727</v>
      </c>
    </row>
    <row r="1472" spans="1:12">
      <c r="A1472" s="60">
        <v>57659</v>
      </c>
      <c r="B1472" s="60" t="s">
        <v>2739</v>
      </c>
      <c r="C1472" s="60">
        <v>69745561</v>
      </c>
      <c r="D1472" s="60">
        <v>3029289</v>
      </c>
      <c r="E1472" s="65" t="s">
        <v>1221</v>
      </c>
      <c r="F1472" s="65" t="str">
        <f t="shared" si="22"/>
        <v>Census Tract 9720 Noble County</v>
      </c>
      <c r="G1472" s="60" t="s">
        <v>155</v>
      </c>
      <c r="H1472" s="60" t="s">
        <v>1218</v>
      </c>
      <c r="I1472" s="65">
        <v>56056</v>
      </c>
      <c r="J1472" s="60">
        <v>1320</v>
      </c>
      <c r="K1472" s="60">
        <v>129777073.34375</v>
      </c>
      <c r="L1472" s="60">
        <v>60718.683722423892</v>
      </c>
    </row>
    <row r="1473" spans="1:12">
      <c r="A1473" s="60">
        <v>57660</v>
      </c>
      <c r="B1473" s="60" t="s">
        <v>2740</v>
      </c>
      <c r="C1473" s="60">
        <v>174910519</v>
      </c>
      <c r="D1473" s="60">
        <v>2855298</v>
      </c>
      <c r="E1473" s="65" t="s">
        <v>1222</v>
      </c>
      <c r="F1473" s="65" t="str">
        <f t="shared" si="22"/>
        <v>Census Tract 9721 Noble County</v>
      </c>
      <c r="G1473" s="60" t="s">
        <v>155</v>
      </c>
      <c r="H1473" s="60" t="s">
        <v>1218</v>
      </c>
      <c r="I1473" s="65">
        <v>68833</v>
      </c>
      <c r="J1473" s="60">
        <v>1452</v>
      </c>
      <c r="K1473" s="60">
        <v>316987519.39453125</v>
      </c>
      <c r="L1473" s="60">
        <v>116938.09362557672</v>
      </c>
    </row>
    <row r="1474" spans="1:12">
      <c r="A1474" s="60">
        <v>57661</v>
      </c>
      <c r="B1474" s="60" t="s">
        <v>2741</v>
      </c>
      <c r="C1474" s="60">
        <v>12241592</v>
      </c>
      <c r="D1474" s="60">
        <v>140739</v>
      </c>
      <c r="E1474" s="65" t="s">
        <v>1223</v>
      </c>
      <c r="F1474" s="65" t="str">
        <f t="shared" ref="F1474:F1509" si="23">E1474&amp;" "&amp;H1474</f>
        <v>Census Tract 9722 Noble County</v>
      </c>
      <c r="G1474" s="60" t="s">
        <v>155</v>
      </c>
      <c r="H1474" s="60" t="s">
        <v>1218</v>
      </c>
      <c r="I1474" s="65">
        <v>46637</v>
      </c>
      <c r="J1474" s="60">
        <v>1721</v>
      </c>
      <c r="K1474" s="60">
        <v>22071236.3828125</v>
      </c>
      <c r="L1474" s="60">
        <v>23016.41540303791</v>
      </c>
    </row>
    <row r="1475" spans="1:12">
      <c r="A1475" s="60">
        <v>57662</v>
      </c>
      <c r="B1475" s="60" t="s">
        <v>2742</v>
      </c>
      <c r="C1475" s="60">
        <v>178835153</v>
      </c>
      <c r="D1475" s="60">
        <v>3050712</v>
      </c>
      <c r="E1475" s="65" t="s">
        <v>1224</v>
      </c>
      <c r="F1475" s="65" t="str">
        <f t="shared" si="23"/>
        <v>Census Tract 9723 Noble County</v>
      </c>
      <c r="G1475" s="60" t="s">
        <v>155</v>
      </c>
      <c r="H1475" s="60" t="s">
        <v>1218</v>
      </c>
      <c r="I1475" s="65">
        <v>61618</v>
      </c>
      <c r="J1475" s="60">
        <v>1816</v>
      </c>
      <c r="K1475" s="60">
        <v>323118103.23828125</v>
      </c>
      <c r="L1475" s="60">
        <v>92869.149254976248</v>
      </c>
    </row>
    <row r="1476" spans="1:12">
      <c r="A1476" s="60">
        <v>57663</v>
      </c>
      <c r="B1476" s="60" t="s">
        <v>2743</v>
      </c>
      <c r="C1476" s="60">
        <v>164686472</v>
      </c>
      <c r="D1476" s="60">
        <v>893823</v>
      </c>
      <c r="E1476" s="65" t="s">
        <v>1225</v>
      </c>
      <c r="F1476" s="65" t="str">
        <f t="shared" si="23"/>
        <v>Census Tract 9724 Noble County</v>
      </c>
      <c r="G1476" s="60" t="s">
        <v>155</v>
      </c>
      <c r="H1476" s="60" t="s">
        <v>1218</v>
      </c>
      <c r="I1476" s="65">
        <v>51607</v>
      </c>
      <c r="J1476" s="60">
        <v>1896</v>
      </c>
      <c r="K1476" s="60">
        <v>294604062.83203125</v>
      </c>
      <c r="L1476" s="60">
        <v>83921.803786161327</v>
      </c>
    </row>
    <row r="1477" spans="1:12">
      <c r="A1477" s="60">
        <v>57664</v>
      </c>
      <c r="B1477" s="60" t="s">
        <v>2744</v>
      </c>
      <c r="C1477" s="60">
        <v>172621063</v>
      </c>
      <c r="D1477" s="60">
        <v>168065</v>
      </c>
      <c r="E1477" s="65" t="s">
        <v>1226</v>
      </c>
      <c r="F1477" s="65" t="str">
        <f t="shared" si="23"/>
        <v>Census Tract 9725 Noble County</v>
      </c>
      <c r="G1477" s="60" t="s">
        <v>155</v>
      </c>
      <c r="H1477" s="60" t="s">
        <v>1218</v>
      </c>
      <c r="I1477" s="65">
        <v>66211</v>
      </c>
      <c r="J1477" s="60">
        <v>2542</v>
      </c>
      <c r="K1477" s="60">
        <v>306655989.1171875</v>
      </c>
      <c r="L1477" s="60">
        <v>76295.407637939483</v>
      </c>
    </row>
    <row r="1478" spans="1:12">
      <c r="A1478" s="60">
        <v>57665</v>
      </c>
      <c r="B1478" s="60" t="s">
        <v>2745</v>
      </c>
      <c r="C1478" s="60">
        <v>138285078</v>
      </c>
      <c r="D1478" s="60">
        <v>4219979</v>
      </c>
      <c r="E1478" s="65" t="s">
        <v>1227</v>
      </c>
      <c r="F1478" s="65" t="str">
        <f t="shared" si="23"/>
        <v>Census Tract 9726 Noble County</v>
      </c>
      <c r="G1478" s="60" t="s">
        <v>155</v>
      </c>
      <c r="H1478" s="60" t="s">
        <v>1218</v>
      </c>
      <c r="I1478" s="65">
        <v>61791</v>
      </c>
      <c r="J1478" s="60">
        <v>1773</v>
      </c>
      <c r="K1478" s="60">
        <v>252778174.28125</v>
      </c>
      <c r="L1478" s="60">
        <v>76226.035091070866</v>
      </c>
    </row>
    <row r="1479" spans="1:12">
      <c r="A1479" s="60">
        <v>44540</v>
      </c>
      <c r="B1479" s="60" t="s">
        <v>2746</v>
      </c>
      <c r="C1479" s="60">
        <v>425568051</v>
      </c>
      <c r="D1479" s="60">
        <v>121283</v>
      </c>
      <c r="E1479" s="65" t="s">
        <v>1228</v>
      </c>
      <c r="F1479" s="65" t="str">
        <f t="shared" si="23"/>
        <v>Census Tract 9741 Rush County</v>
      </c>
      <c r="G1479" s="60" t="s">
        <v>155</v>
      </c>
      <c r="H1479" s="60" t="s">
        <v>1229</v>
      </c>
      <c r="I1479" s="65">
        <v>52204</v>
      </c>
      <c r="J1479" s="60">
        <v>1158</v>
      </c>
      <c r="K1479" s="60">
        <v>718348030.3515625</v>
      </c>
      <c r="L1479" s="60">
        <v>150003.74898580747</v>
      </c>
    </row>
    <row r="1480" spans="1:12">
      <c r="A1480" s="60">
        <v>44541</v>
      </c>
      <c r="B1480" s="60" t="s">
        <v>2747</v>
      </c>
      <c r="C1480" s="60">
        <v>274386554</v>
      </c>
      <c r="D1480" s="60">
        <v>472439</v>
      </c>
      <c r="E1480" s="65" t="s">
        <v>1230</v>
      </c>
      <c r="F1480" s="65" t="str">
        <f t="shared" si="23"/>
        <v>Census Tract 9742 Rush County</v>
      </c>
      <c r="G1480" s="60" t="s">
        <v>155</v>
      </c>
      <c r="H1480" s="60" t="s">
        <v>1229</v>
      </c>
      <c r="I1480" s="65">
        <v>58611</v>
      </c>
      <c r="J1480" s="60">
        <v>1354</v>
      </c>
      <c r="K1480" s="60">
        <v>465025824.41796875</v>
      </c>
      <c r="L1480" s="60">
        <v>90428.576910676085</v>
      </c>
    </row>
    <row r="1481" spans="1:12">
      <c r="A1481" s="60">
        <v>44542</v>
      </c>
      <c r="B1481" s="60" t="s">
        <v>2748</v>
      </c>
      <c r="C1481" s="60">
        <v>6579985</v>
      </c>
      <c r="D1481" s="60">
        <v>0</v>
      </c>
      <c r="E1481" s="65" t="s">
        <v>1231</v>
      </c>
      <c r="F1481" s="65" t="str">
        <f t="shared" si="23"/>
        <v>Census Tract 9743 Rush County</v>
      </c>
      <c r="G1481" s="60" t="s">
        <v>155</v>
      </c>
      <c r="H1481" s="60" t="s">
        <v>1229</v>
      </c>
      <c r="I1481" s="65">
        <v>51895</v>
      </c>
      <c r="J1481" s="60">
        <v>1409</v>
      </c>
      <c r="K1481" s="60">
        <v>11103727.1484375</v>
      </c>
      <c r="L1481" s="60">
        <v>18841.158582183692</v>
      </c>
    </row>
    <row r="1482" spans="1:12">
      <c r="A1482" s="60">
        <v>44543</v>
      </c>
      <c r="B1482" s="60" t="s">
        <v>2749</v>
      </c>
      <c r="C1482" s="60">
        <v>32099600</v>
      </c>
      <c r="D1482" s="60">
        <v>8646</v>
      </c>
      <c r="E1482" s="65" t="s">
        <v>1232</v>
      </c>
      <c r="F1482" s="65" t="str">
        <f t="shared" si="23"/>
        <v>Census Tract 9744 Rush County</v>
      </c>
      <c r="G1482" s="60" t="s">
        <v>155</v>
      </c>
      <c r="H1482" s="60" t="s">
        <v>1229</v>
      </c>
      <c r="I1482" s="65">
        <v>48386</v>
      </c>
      <c r="J1482" s="60">
        <v>1158</v>
      </c>
      <c r="K1482" s="60">
        <v>54170471.046875</v>
      </c>
      <c r="L1482" s="60">
        <v>31845.323110342259</v>
      </c>
    </row>
    <row r="1483" spans="1:12">
      <c r="A1483" s="60">
        <v>44544</v>
      </c>
      <c r="B1483" s="60" t="s">
        <v>2750</v>
      </c>
      <c r="C1483" s="60">
        <v>318401211</v>
      </c>
      <c r="D1483" s="60">
        <v>269902</v>
      </c>
      <c r="E1483" s="65" t="s">
        <v>1233</v>
      </c>
      <c r="F1483" s="65" t="str">
        <f t="shared" si="23"/>
        <v>Census Tract 9745 Rush County</v>
      </c>
      <c r="G1483" s="60" t="s">
        <v>155</v>
      </c>
      <c r="H1483" s="60" t="s">
        <v>1229</v>
      </c>
      <c r="I1483" s="65">
        <v>62065</v>
      </c>
      <c r="J1483" s="60">
        <v>1588</v>
      </c>
      <c r="K1483" s="60">
        <v>536562819.78125</v>
      </c>
      <c r="L1483" s="60">
        <v>96790.806328305014</v>
      </c>
    </row>
    <row r="1484" spans="1:12">
      <c r="A1484" s="60">
        <v>38915</v>
      </c>
      <c r="B1484" s="60" t="s">
        <v>2751</v>
      </c>
      <c r="C1484" s="60">
        <v>70806801</v>
      </c>
      <c r="D1484" s="60">
        <v>1916725</v>
      </c>
      <c r="E1484" s="65" t="s">
        <v>1234</v>
      </c>
      <c r="F1484" s="65" t="str">
        <f t="shared" si="23"/>
        <v>Census Tract 9746 Brown County</v>
      </c>
      <c r="G1484" s="60" t="s">
        <v>155</v>
      </c>
      <c r="H1484" s="60" t="s">
        <v>1235</v>
      </c>
      <c r="I1484" s="65">
        <v>80147</v>
      </c>
      <c r="J1484" s="60">
        <v>1076</v>
      </c>
      <c r="K1484" s="60">
        <v>121662091.125</v>
      </c>
      <c r="L1484" s="60">
        <v>59621.456168041397</v>
      </c>
    </row>
    <row r="1485" spans="1:12">
      <c r="A1485" s="60">
        <v>38916</v>
      </c>
      <c r="B1485" s="60" t="s">
        <v>2752</v>
      </c>
      <c r="C1485" s="60">
        <v>131335922</v>
      </c>
      <c r="D1485" s="60">
        <v>2610219</v>
      </c>
      <c r="E1485" s="65" t="s">
        <v>1236</v>
      </c>
      <c r="F1485" s="65" t="str">
        <f t="shared" si="23"/>
        <v>Census Tract 9747 Brown County</v>
      </c>
      <c r="G1485" s="60" t="s">
        <v>155</v>
      </c>
      <c r="H1485" s="60" t="s">
        <v>1235</v>
      </c>
      <c r="I1485" s="65">
        <v>55131</v>
      </c>
      <c r="J1485" s="60">
        <v>1243</v>
      </c>
      <c r="K1485" s="60">
        <v>223939417.2421875</v>
      </c>
      <c r="L1485" s="60">
        <v>65987.409222101793</v>
      </c>
    </row>
    <row r="1486" spans="1:12">
      <c r="A1486" s="60">
        <v>38917</v>
      </c>
      <c r="B1486" s="60" t="s">
        <v>2753</v>
      </c>
      <c r="C1486" s="60">
        <v>164418038</v>
      </c>
      <c r="D1486" s="60">
        <v>642786</v>
      </c>
      <c r="E1486" s="65" t="s">
        <v>1237</v>
      </c>
      <c r="F1486" s="65" t="str">
        <f t="shared" si="23"/>
        <v>Census Tract 9748 Brown County</v>
      </c>
      <c r="G1486" s="60" t="s">
        <v>155</v>
      </c>
      <c r="H1486" s="60" t="s">
        <v>1235</v>
      </c>
      <c r="I1486" s="65">
        <v>68333</v>
      </c>
      <c r="J1486" s="60">
        <v>1802</v>
      </c>
      <c r="K1486" s="60">
        <v>275557336.53125</v>
      </c>
      <c r="L1486" s="60">
        <v>86076.564499443804</v>
      </c>
    </row>
    <row r="1487" spans="1:12">
      <c r="A1487" s="60">
        <v>38918</v>
      </c>
      <c r="B1487" s="60" t="s">
        <v>2754</v>
      </c>
      <c r="C1487" s="60">
        <v>441483099</v>
      </c>
      <c r="D1487" s="60">
        <v>6856263</v>
      </c>
      <c r="E1487" s="65" t="s">
        <v>1238</v>
      </c>
      <c r="F1487" s="65" t="str">
        <f t="shared" si="23"/>
        <v>Census Tract 9749 Brown County</v>
      </c>
      <c r="G1487" s="60" t="s">
        <v>155</v>
      </c>
      <c r="H1487" s="60" t="s">
        <v>1235</v>
      </c>
      <c r="I1487" s="65">
        <v>53940</v>
      </c>
      <c r="J1487" s="60">
        <v>2068</v>
      </c>
      <c r="K1487" s="60">
        <v>746117781.53515625</v>
      </c>
      <c r="L1487" s="60">
        <v>119955.01051258801</v>
      </c>
    </row>
    <row r="1488" spans="1:12">
      <c r="A1488" s="60">
        <v>43978</v>
      </c>
      <c r="B1488" s="60" t="s">
        <v>2755</v>
      </c>
      <c r="C1488" s="60">
        <v>197439620</v>
      </c>
      <c r="D1488" s="60">
        <v>280399</v>
      </c>
      <c r="E1488" s="65" t="s">
        <v>1239</v>
      </c>
      <c r="F1488" s="65" t="str">
        <f t="shared" si="23"/>
        <v>Census Tract 9751 Blackford County</v>
      </c>
      <c r="G1488" s="60" t="s">
        <v>155</v>
      </c>
      <c r="H1488" s="60" t="s">
        <v>1240</v>
      </c>
      <c r="I1488" s="65">
        <v>49522</v>
      </c>
      <c r="J1488" s="60">
        <v>1503</v>
      </c>
      <c r="K1488" s="60">
        <v>342556697.95703125</v>
      </c>
      <c r="L1488" s="60">
        <v>80484.882275591808</v>
      </c>
    </row>
    <row r="1489" spans="1:12">
      <c r="A1489" s="60">
        <v>43979</v>
      </c>
      <c r="B1489" s="60" t="s">
        <v>2756</v>
      </c>
      <c r="C1489" s="60">
        <v>4550603</v>
      </c>
      <c r="D1489" s="60">
        <v>0</v>
      </c>
      <c r="E1489" s="65" t="s">
        <v>1241</v>
      </c>
      <c r="F1489" s="65" t="str">
        <f t="shared" si="23"/>
        <v>Census Tract 9752 Blackford County</v>
      </c>
      <c r="G1489" s="60" t="s">
        <v>155</v>
      </c>
      <c r="H1489" s="60" t="s">
        <v>1240</v>
      </c>
      <c r="I1489" s="65">
        <v>38464</v>
      </c>
      <c r="J1489" s="60">
        <v>1145</v>
      </c>
      <c r="K1489" s="60">
        <v>7870638.87890625</v>
      </c>
      <c r="L1489" s="60">
        <v>14013.889591245605</v>
      </c>
    </row>
    <row r="1490" spans="1:12">
      <c r="A1490" s="60">
        <v>43980</v>
      </c>
      <c r="B1490" s="60" t="s">
        <v>2757</v>
      </c>
      <c r="C1490" s="60">
        <v>5070493</v>
      </c>
      <c r="D1490" s="60">
        <v>61355</v>
      </c>
      <c r="E1490" s="65" t="s">
        <v>1242</v>
      </c>
      <c r="F1490" s="65" t="str">
        <f t="shared" si="23"/>
        <v>Census Tract 9753 Blackford County</v>
      </c>
      <c r="G1490" s="60" t="s">
        <v>155</v>
      </c>
      <c r="H1490" s="60" t="s">
        <v>1240</v>
      </c>
      <c r="I1490" s="65">
        <v>33815</v>
      </c>
      <c r="J1490" s="60">
        <v>1220</v>
      </c>
      <c r="K1490" s="60">
        <v>8870052.0859375</v>
      </c>
      <c r="L1490" s="60">
        <v>14379.487178612577</v>
      </c>
    </row>
    <row r="1491" spans="1:12">
      <c r="A1491" s="60">
        <v>43981</v>
      </c>
      <c r="B1491" s="60" t="s">
        <v>2758</v>
      </c>
      <c r="C1491" s="60">
        <v>220498691</v>
      </c>
      <c r="D1491" s="60">
        <v>957003</v>
      </c>
      <c r="E1491" s="65" t="s">
        <v>1243</v>
      </c>
      <c r="F1491" s="65" t="str">
        <f t="shared" si="23"/>
        <v>Census Tract 9754 Blackford County</v>
      </c>
      <c r="G1491" s="60" t="s">
        <v>155</v>
      </c>
      <c r="H1491" s="60" t="s">
        <v>1240</v>
      </c>
      <c r="I1491" s="65">
        <v>56806</v>
      </c>
      <c r="J1491" s="60">
        <v>1367</v>
      </c>
      <c r="K1491" s="60">
        <v>382603093.859375</v>
      </c>
      <c r="L1491" s="60">
        <v>105758.49259651265</v>
      </c>
    </row>
    <row r="1492" spans="1:12">
      <c r="A1492" s="60">
        <v>44156</v>
      </c>
      <c r="B1492" s="60" t="s">
        <v>2759</v>
      </c>
      <c r="C1492" s="60">
        <v>158292715</v>
      </c>
      <c r="D1492" s="60">
        <v>434172</v>
      </c>
      <c r="E1492" s="65" t="s">
        <v>1244</v>
      </c>
      <c r="F1492" s="65" t="str">
        <f t="shared" si="23"/>
        <v>Census Tract 9755 Henry County</v>
      </c>
      <c r="G1492" s="60" t="s">
        <v>155</v>
      </c>
      <c r="H1492" s="60" t="s">
        <v>1245</v>
      </c>
      <c r="I1492" s="65">
        <v>57813</v>
      </c>
      <c r="J1492" s="60">
        <v>1202</v>
      </c>
      <c r="K1492" s="60">
        <v>270266072.3671875</v>
      </c>
      <c r="L1492" s="60">
        <v>87514.195006761176</v>
      </c>
    </row>
    <row r="1493" spans="1:12">
      <c r="A1493" s="60">
        <v>44157</v>
      </c>
      <c r="B1493" s="60" t="s">
        <v>2760</v>
      </c>
      <c r="C1493" s="60">
        <v>171466893</v>
      </c>
      <c r="D1493" s="60">
        <v>4138781</v>
      </c>
      <c r="E1493" s="65" t="s">
        <v>1246</v>
      </c>
      <c r="F1493" s="65" t="str">
        <f t="shared" si="23"/>
        <v>Census Tract 9756 Henry County</v>
      </c>
      <c r="G1493" s="60" t="s">
        <v>155</v>
      </c>
      <c r="H1493" s="60" t="s">
        <v>1245</v>
      </c>
      <c r="I1493" s="65">
        <v>57852</v>
      </c>
      <c r="J1493" s="60">
        <v>1713</v>
      </c>
      <c r="K1493" s="60">
        <v>299838087.44140625</v>
      </c>
      <c r="L1493" s="60">
        <v>79900.205481690922</v>
      </c>
    </row>
    <row r="1494" spans="1:12">
      <c r="A1494" s="60">
        <v>44158</v>
      </c>
      <c r="B1494" s="60" t="s">
        <v>2761</v>
      </c>
      <c r="C1494" s="60">
        <v>237187179</v>
      </c>
      <c r="D1494" s="60">
        <v>537824</v>
      </c>
      <c r="E1494" s="65" t="s">
        <v>1247</v>
      </c>
      <c r="F1494" s="65" t="str">
        <f t="shared" si="23"/>
        <v>Census Tract 9757 Henry County</v>
      </c>
      <c r="G1494" s="60" t="s">
        <v>155</v>
      </c>
      <c r="H1494" s="60" t="s">
        <v>1245</v>
      </c>
      <c r="I1494" s="65">
        <v>60500</v>
      </c>
      <c r="J1494" s="60">
        <v>1572</v>
      </c>
      <c r="K1494" s="60">
        <v>405072225.85546875</v>
      </c>
      <c r="L1494" s="60">
        <v>128126.81726021727</v>
      </c>
    </row>
    <row r="1495" spans="1:12">
      <c r="A1495" s="60">
        <v>44159</v>
      </c>
      <c r="B1495" s="60" t="s">
        <v>2762</v>
      </c>
      <c r="C1495" s="60">
        <v>80766132</v>
      </c>
      <c r="D1495" s="60">
        <v>130892</v>
      </c>
      <c r="E1495" s="65" t="s">
        <v>1248</v>
      </c>
      <c r="F1495" s="65" t="str">
        <f t="shared" si="23"/>
        <v>Census Tract 9758 Henry County</v>
      </c>
      <c r="G1495" s="60" t="s">
        <v>155</v>
      </c>
      <c r="H1495" s="60" t="s">
        <v>1245</v>
      </c>
      <c r="I1495" s="65">
        <v>60179</v>
      </c>
      <c r="J1495" s="60">
        <v>1867</v>
      </c>
      <c r="K1495" s="60">
        <v>138145770.75</v>
      </c>
      <c r="L1495" s="60">
        <v>51431.774820282561</v>
      </c>
    </row>
    <row r="1496" spans="1:12">
      <c r="A1496" s="60">
        <v>44160</v>
      </c>
      <c r="B1496" s="60" t="s">
        <v>2763</v>
      </c>
      <c r="C1496" s="60">
        <v>55414927</v>
      </c>
      <c r="D1496" s="60">
        <v>1162326</v>
      </c>
      <c r="E1496" s="65" t="s">
        <v>1249</v>
      </c>
      <c r="F1496" s="65" t="str">
        <f t="shared" si="23"/>
        <v>Census Tract 9759 Henry County</v>
      </c>
      <c r="G1496" s="60" t="s">
        <v>155</v>
      </c>
      <c r="H1496" s="60" t="s">
        <v>1245</v>
      </c>
      <c r="I1496" s="65">
        <v>46699</v>
      </c>
      <c r="J1496" s="60">
        <v>2009</v>
      </c>
      <c r="K1496" s="60">
        <v>96281977.4765625</v>
      </c>
      <c r="L1496" s="60">
        <v>58051.009181612011</v>
      </c>
    </row>
    <row r="1497" spans="1:12">
      <c r="A1497" s="60">
        <v>44161</v>
      </c>
      <c r="B1497" s="60" t="s">
        <v>2764</v>
      </c>
      <c r="C1497" s="60">
        <v>3023730</v>
      </c>
      <c r="D1497" s="60">
        <v>5038</v>
      </c>
      <c r="E1497" s="65" t="s">
        <v>1250</v>
      </c>
      <c r="F1497" s="65" t="str">
        <f t="shared" si="23"/>
        <v>Census Tract 9760 Henry County</v>
      </c>
      <c r="G1497" s="60" t="s">
        <v>155</v>
      </c>
      <c r="H1497" s="60" t="s">
        <v>1245</v>
      </c>
      <c r="I1497" s="65">
        <v>41615</v>
      </c>
      <c r="J1497" s="60">
        <v>1093</v>
      </c>
      <c r="K1497" s="60">
        <v>5156980.6171875</v>
      </c>
      <c r="L1497" s="60">
        <v>10621.503611668424</v>
      </c>
    </row>
    <row r="1498" spans="1:12">
      <c r="A1498" s="60">
        <v>44162</v>
      </c>
      <c r="B1498" s="60" t="s">
        <v>2765</v>
      </c>
      <c r="C1498" s="60">
        <v>4381174</v>
      </c>
      <c r="D1498" s="60">
        <v>3396</v>
      </c>
      <c r="E1498" s="65" t="s">
        <v>1251</v>
      </c>
      <c r="F1498" s="65" t="str">
        <f t="shared" si="23"/>
        <v>Census Tract 9761 Henry County</v>
      </c>
      <c r="G1498" s="60" t="s">
        <v>155</v>
      </c>
      <c r="H1498" s="60" t="s">
        <v>1245</v>
      </c>
      <c r="I1498" s="65">
        <v>39360</v>
      </c>
      <c r="J1498" s="60">
        <v>919</v>
      </c>
      <c r="K1498" s="60">
        <v>7467544.0390625</v>
      </c>
      <c r="L1498" s="60">
        <v>13137.694817534557</v>
      </c>
    </row>
    <row r="1499" spans="1:12">
      <c r="A1499" s="60">
        <v>44163</v>
      </c>
      <c r="B1499" s="60" t="s">
        <v>2766</v>
      </c>
      <c r="C1499" s="60">
        <v>1008589</v>
      </c>
      <c r="D1499" s="60">
        <v>0</v>
      </c>
      <c r="E1499" s="65" t="s">
        <v>1252</v>
      </c>
      <c r="F1499" s="65" t="str">
        <f t="shared" si="23"/>
        <v>Census Tract 9763 Henry County</v>
      </c>
      <c r="G1499" s="60" t="s">
        <v>155</v>
      </c>
      <c r="H1499" s="60" t="s">
        <v>1245</v>
      </c>
      <c r="I1499" s="65">
        <v>22226</v>
      </c>
      <c r="J1499" s="60">
        <v>797</v>
      </c>
      <c r="K1499" s="60">
        <v>1717166.3125</v>
      </c>
      <c r="L1499" s="60">
        <v>7184.7397595795474</v>
      </c>
    </row>
    <row r="1500" spans="1:12">
      <c r="A1500" s="60">
        <v>44164</v>
      </c>
      <c r="B1500" s="60" t="s">
        <v>2767</v>
      </c>
      <c r="C1500" s="60">
        <v>5635816</v>
      </c>
      <c r="D1500" s="60">
        <v>184</v>
      </c>
      <c r="E1500" s="65" t="s">
        <v>1253</v>
      </c>
      <c r="F1500" s="65" t="str">
        <f t="shared" si="23"/>
        <v>Census Tract 9764 Henry County</v>
      </c>
      <c r="G1500" s="60" t="s">
        <v>155</v>
      </c>
      <c r="H1500" s="60" t="s">
        <v>1245</v>
      </c>
      <c r="I1500" s="65">
        <v>59954</v>
      </c>
      <c r="J1500" s="60">
        <v>2027</v>
      </c>
      <c r="K1500" s="60">
        <v>9588812.8828125</v>
      </c>
      <c r="L1500" s="60">
        <v>14055.262514517071</v>
      </c>
    </row>
    <row r="1501" spans="1:12">
      <c r="A1501" s="60">
        <v>44165</v>
      </c>
      <c r="B1501" s="60" t="s">
        <v>2768</v>
      </c>
      <c r="C1501" s="60">
        <v>2777074</v>
      </c>
      <c r="D1501" s="60">
        <v>0</v>
      </c>
      <c r="E1501" s="65" t="s">
        <v>1254</v>
      </c>
      <c r="F1501" s="65" t="str">
        <f t="shared" si="23"/>
        <v>Census Tract 9765 Henry County</v>
      </c>
      <c r="G1501" s="60" t="s">
        <v>155</v>
      </c>
      <c r="H1501" s="60" t="s">
        <v>1245</v>
      </c>
      <c r="I1501" s="65">
        <v>26169</v>
      </c>
      <c r="J1501" s="60">
        <v>824</v>
      </c>
      <c r="K1501" s="60">
        <v>4727015.6953125</v>
      </c>
      <c r="L1501" s="60">
        <v>12406.180493293292</v>
      </c>
    </row>
    <row r="1502" spans="1:12">
      <c r="A1502" s="60">
        <v>44166</v>
      </c>
      <c r="B1502" s="60" t="s">
        <v>2769</v>
      </c>
      <c r="C1502" s="60">
        <v>3255935</v>
      </c>
      <c r="D1502" s="60">
        <v>1113</v>
      </c>
      <c r="E1502" s="65" t="s">
        <v>1255</v>
      </c>
      <c r="F1502" s="65" t="str">
        <f t="shared" si="23"/>
        <v>Census Tract 9766 Henry County</v>
      </c>
      <c r="G1502" s="60" t="s">
        <v>155</v>
      </c>
      <c r="H1502" s="60" t="s">
        <v>1245</v>
      </c>
      <c r="I1502" s="65">
        <v>32976</v>
      </c>
      <c r="J1502" s="60">
        <v>1008</v>
      </c>
      <c r="K1502" s="60">
        <v>5542334.2890625</v>
      </c>
      <c r="L1502" s="60">
        <v>10111.758136777555</v>
      </c>
    </row>
    <row r="1503" spans="1:12">
      <c r="A1503" s="60">
        <v>44167</v>
      </c>
      <c r="B1503" s="60" t="s">
        <v>2770</v>
      </c>
      <c r="C1503" s="60">
        <v>88956846</v>
      </c>
      <c r="D1503" s="60">
        <v>599630</v>
      </c>
      <c r="E1503" s="65" t="s">
        <v>1256</v>
      </c>
      <c r="F1503" s="65" t="str">
        <f t="shared" si="23"/>
        <v>Census Tract 9767 Henry County</v>
      </c>
      <c r="G1503" s="60" t="s">
        <v>155</v>
      </c>
      <c r="H1503" s="60" t="s">
        <v>1245</v>
      </c>
      <c r="I1503" s="65">
        <v>57244</v>
      </c>
      <c r="J1503" s="60">
        <v>1819</v>
      </c>
      <c r="K1503" s="60">
        <v>152030672.0859375</v>
      </c>
      <c r="L1503" s="60">
        <v>60826.181958742571</v>
      </c>
    </row>
    <row r="1504" spans="1:12">
      <c r="A1504" s="60">
        <v>44168</v>
      </c>
      <c r="B1504" s="60" t="s">
        <v>2771</v>
      </c>
      <c r="C1504" s="60">
        <v>202796806</v>
      </c>
      <c r="D1504" s="60">
        <v>632858</v>
      </c>
      <c r="E1504" s="65" t="s">
        <v>1257</v>
      </c>
      <c r="F1504" s="65" t="str">
        <f t="shared" si="23"/>
        <v>Census Tract 9768 Henry County</v>
      </c>
      <c r="G1504" s="60" t="s">
        <v>155</v>
      </c>
      <c r="H1504" s="60" t="s">
        <v>1245</v>
      </c>
      <c r="I1504" s="65">
        <v>53715</v>
      </c>
      <c r="J1504" s="60">
        <v>1454</v>
      </c>
      <c r="K1504" s="60">
        <v>345354255.16015625</v>
      </c>
      <c r="L1504" s="60">
        <v>87222.852894939482</v>
      </c>
    </row>
    <row r="1505" spans="1:12">
      <c r="A1505" s="60">
        <v>73288</v>
      </c>
      <c r="B1505" s="60" t="s">
        <v>2772</v>
      </c>
      <c r="C1505" s="60">
        <v>3928111</v>
      </c>
      <c r="D1505" s="60">
        <v>0</v>
      </c>
      <c r="E1505" s="65" t="s">
        <v>1258</v>
      </c>
      <c r="F1505" s="65" t="str">
        <f t="shared" si="23"/>
        <v>Census Tract 9800.01 Allen County</v>
      </c>
      <c r="G1505" s="60" t="s">
        <v>155</v>
      </c>
      <c r="H1505" s="60" t="s">
        <v>156</v>
      </c>
      <c r="J1505" s="60">
        <v>3</v>
      </c>
      <c r="K1505" s="60">
        <v>6927510.41015625</v>
      </c>
      <c r="L1505" s="60">
        <v>14513.906610013282</v>
      </c>
    </row>
    <row r="1506" spans="1:12">
      <c r="A1506" s="60">
        <v>57696</v>
      </c>
      <c r="B1506" s="60" t="s">
        <v>2773</v>
      </c>
      <c r="C1506" s="60">
        <v>6241349</v>
      </c>
      <c r="D1506" s="60">
        <v>4135520</v>
      </c>
      <c r="E1506" s="65" t="s">
        <v>1258</v>
      </c>
      <c r="F1506" s="65" t="str">
        <f t="shared" si="23"/>
        <v>Census Tract 9800.01 Porter County</v>
      </c>
      <c r="G1506" s="60" t="s">
        <v>155</v>
      </c>
      <c r="H1506" s="60" t="s">
        <v>807</v>
      </c>
      <c r="J1506" s="60">
        <v>0</v>
      </c>
      <c r="K1506" s="60">
        <v>11649427.62890625</v>
      </c>
      <c r="L1506" s="60">
        <v>33111.011576758669</v>
      </c>
    </row>
    <row r="1507" spans="1:12">
      <c r="A1507" s="60">
        <v>73289</v>
      </c>
      <c r="B1507" s="60" t="s">
        <v>2774</v>
      </c>
      <c r="C1507" s="60">
        <v>3897780</v>
      </c>
      <c r="D1507" s="60">
        <v>11530</v>
      </c>
      <c r="E1507" s="65" t="s">
        <v>1259</v>
      </c>
      <c r="F1507" s="65" t="str">
        <f t="shared" si="23"/>
        <v>Census Tract 9800.02 Allen County</v>
      </c>
      <c r="G1507" s="60" t="s">
        <v>155</v>
      </c>
      <c r="H1507" s="60" t="s">
        <v>156</v>
      </c>
      <c r="J1507" s="60">
        <v>19</v>
      </c>
      <c r="K1507" s="60">
        <v>6895895.56640625</v>
      </c>
      <c r="L1507" s="60">
        <v>10699.843380651748</v>
      </c>
    </row>
    <row r="1508" spans="1:12">
      <c r="A1508" s="60">
        <v>57697</v>
      </c>
      <c r="B1508" s="60" t="s">
        <v>2775</v>
      </c>
      <c r="C1508" s="60">
        <v>8760519</v>
      </c>
      <c r="D1508" s="60">
        <v>1192292</v>
      </c>
      <c r="E1508" s="65" t="s">
        <v>1259</v>
      </c>
      <c r="F1508" s="65" t="str">
        <f t="shared" si="23"/>
        <v>Census Tract 9800.02 Porter County</v>
      </c>
      <c r="G1508" s="60" t="s">
        <v>155</v>
      </c>
      <c r="H1508" s="60" t="s">
        <v>807</v>
      </c>
      <c r="J1508" s="60">
        <v>0</v>
      </c>
      <c r="K1508" s="60">
        <v>15595861.12890625</v>
      </c>
      <c r="L1508" s="60">
        <v>20975.704537994898</v>
      </c>
    </row>
    <row r="1509" spans="1:12">
      <c r="A1509" s="60">
        <v>39194</v>
      </c>
      <c r="B1509" s="60" t="s">
        <v>2776</v>
      </c>
      <c r="C1509" s="60">
        <v>13523788</v>
      </c>
      <c r="D1509" s="60">
        <v>790907</v>
      </c>
      <c r="E1509" s="65" t="s">
        <v>1260</v>
      </c>
      <c r="F1509" s="65" t="str">
        <f t="shared" si="23"/>
        <v>Census Tract 9801 Vanderburgh County</v>
      </c>
      <c r="G1509" s="60" t="s">
        <v>155</v>
      </c>
      <c r="H1509" s="60" t="s">
        <v>162</v>
      </c>
      <c r="J1509" s="60">
        <v>25</v>
      </c>
      <c r="K1509" s="60">
        <v>23043689.91796875</v>
      </c>
      <c r="L1509" s="60">
        <v>21417.170687493021</v>
      </c>
    </row>
  </sheetData>
  <autoFilter ref="A1:L1509" xr:uid="{8865704A-DAEC-47F4-94EB-7B605E0911E4}">
    <sortState xmlns:xlrd2="http://schemas.microsoft.com/office/spreadsheetml/2017/richdata2" ref="A2:L1509">
      <sortCondition ref="F1:F1509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84DE5-F9A2-442A-8A19-041F5C022BF4}">
  <sheetPr>
    <tabColor rgb="FFFF0000"/>
  </sheetPr>
  <dimension ref="A1:A92"/>
  <sheetViews>
    <sheetView topLeftCell="A6" workbookViewId="0">
      <selection activeCell="A32" sqref="A32"/>
    </sheetView>
  </sheetViews>
  <sheetFormatPr defaultRowHeight="14.45"/>
  <cols>
    <col min="1" max="1" width="21" bestFit="1" customWidth="1"/>
  </cols>
  <sheetData>
    <row r="1" spans="1:1" ht="17.45">
      <c r="A1" s="70" t="s">
        <v>2777</v>
      </c>
    </row>
    <row r="2" spans="1:1" ht="17.45">
      <c r="A2" s="70" t="s">
        <v>2778</v>
      </c>
    </row>
    <row r="3" spans="1:1" ht="17.45">
      <c r="A3" s="70" t="s">
        <v>2779</v>
      </c>
    </row>
    <row r="4" spans="1:1" ht="17.45">
      <c r="A4" s="70" t="s">
        <v>2780</v>
      </c>
    </row>
    <row r="5" spans="1:1" ht="17.45">
      <c r="A5" s="70" t="s">
        <v>2781</v>
      </c>
    </row>
    <row r="6" spans="1:1" ht="17.45">
      <c r="A6" s="70" t="s">
        <v>2782</v>
      </c>
    </row>
    <row r="7" spans="1:1" ht="17.45">
      <c r="A7" s="70" t="s">
        <v>2783</v>
      </c>
    </row>
    <row r="8" spans="1:1" ht="17.45">
      <c r="A8" s="70" t="s">
        <v>2784</v>
      </c>
    </row>
    <row r="9" spans="1:1" ht="17.45">
      <c r="A9" s="70" t="s">
        <v>2785</v>
      </c>
    </row>
    <row r="10" spans="1:1" ht="17.45">
      <c r="A10" s="70" t="s">
        <v>2786</v>
      </c>
    </row>
    <row r="11" spans="1:1" ht="17.45">
      <c r="A11" s="70" t="s">
        <v>2787</v>
      </c>
    </row>
    <row r="12" spans="1:1" ht="17.45">
      <c r="A12" s="70" t="s">
        <v>2788</v>
      </c>
    </row>
    <row r="13" spans="1:1" ht="17.45">
      <c r="A13" s="70" t="s">
        <v>2789</v>
      </c>
    </row>
    <row r="14" spans="1:1" ht="17.45">
      <c r="A14" s="70" t="s">
        <v>2790</v>
      </c>
    </row>
    <row r="15" spans="1:1" ht="17.45">
      <c r="A15" s="70" t="s">
        <v>2791</v>
      </c>
    </row>
    <row r="16" spans="1:1" ht="17.45">
      <c r="A16" s="70" t="s">
        <v>2792</v>
      </c>
    </row>
    <row r="17" spans="1:1" ht="17.45">
      <c r="A17" s="70" t="s">
        <v>2793</v>
      </c>
    </row>
    <row r="18" spans="1:1" ht="17.45">
      <c r="A18" s="70" t="s">
        <v>2794</v>
      </c>
    </row>
    <row r="19" spans="1:1" ht="17.45">
      <c r="A19" s="70" t="s">
        <v>2795</v>
      </c>
    </row>
    <row r="20" spans="1:1" ht="17.45">
      <c r="A20" s="70" t="s">
        <v>2796</v>
      </c>
    </row>
    <row r="21" spans="1:1" ht="17.45">
      <c r="A21" s="70" t="s">
        <v>2797</v>
      </c>
    </row>
    <row r="22" spans="1:1" ht="17.45">
      <c r="A22" s="70" t="s">
        <v>2798</v>
      </c>
    </row>
    <row r="23" spans="1:1" ht="17.45">
      <c r="A23" s="70" t="s">
        <v>2799</v>
      </c>
    </row>
    <row r="24" spans="1:1" ht="17.45">
      <c r="A24" s="70" t="s">
        <v>2800</v>
      </c>
    </row>
    <row r="25" spans="1:1" ht="17.45">
      <c r="A25" s="70" t="s">
        <v>2801</v>
      </c>
    </row>
    <row r="26" spans="1:1" ht="17.45">
      <c r="A26" s="70" t="s">
        <v>2802</v>
      </c>
    </row>
    <row r="27" spans="1:1" ht="17.45">
      <c r="A27" s="70" t="s">
        <v>2803</v>
      </c>
    </row>
    <row r="28" spans="1:1" ht="17.45">
      <c r="A28" s="70" t="s">
        <v>2804</v>
      </c>
    </row>
    <row r="29" spans="1:1" ht="17.45">
      <c r="A29" s="70" t="s">
        <v>2805</v>
      </c>
    </row>
    <row r="30" spans="1:1" ht="17.45">
      <c r="A30" s="70" t="s">
        <v>2806</v>
      </c>
    </row>
    <row r="31" spans="1:1" ht="17.45">
      <c r="A31" s="70" t="s">
        <v>2807</v>
      </c>
    </row>
    <row r="32" spans="1:1" ht="17.45">
      <c r="A32" s="70" t="s">
        <v>2808</v>
      </c>
    </row>
    <row r="33" spans="1:1" ht="17.45">
      <c r="A33" s="70" t="s">
        <v>2809</v>
      </c>
    </row>
    <row r="34" spans="1:1" ht="17.45">
      <c r="A34" s="70" t="s">
        <v>2810</v>
      </c>
    </row>
    <row r="35" spans="1:1" ht="17.45">
      <c r="A35" s="70" t="s">
        <v>2811</v>
      </c>
    </row>
    <row r="36" spans="1:1" ht="17.45">
      <c r="A36" s="70" t="s">
        <v>2812</v>
      </c>
    </row>
    <row r="37" spans="1:1" ht="17.45">
      <c r="A37" s="70" t="s">
        <v>2813</v>
      </c>
    </row>
    <row r="38" spans="1:1" ht="17.45">
      <c r="A38" s="70" t="s">
        <v>2814</v>
      </c>
    </row>
    <row r="39" spans="1:1" ht="17.45">
      <c r="A39" s="70" t="s">
        <v>2815</v>
      </c>
    </row>
    <row r="40" spans="1:1" ht="17.45">
      <c r="A40" s="70" t="s">
        <v>2816</v>
      </c>
    </row>
    <row r="41" spans="1:1" ht="17.45">
      <c r="A41" s="70" t="s">
        <v>2817</v>
      </c>
    </row>
    <row r="42" spans="1:1" ht="17.45">
      <c r="A42" s="70" t="s">
        <v>2818</v>
      </c>
    </row>
    <row r="43" spans="1:1" ht="17.45">
      <c r="A43" s="70" t="s">
        <v>2819</v>
      </c>
    </row>
    <row r="44" spans="1:1" ht="17.45">
      <c r="A44" s="70" t="s">
        <v>2820</v>
      </c>
    </row>
    <row r="45" spans="1:1" ht="17.45">
      <c r="A45" s="70" t="s">
        <v>2821</v>
      </c>
    </row>
    <row r="46" spans="1:1" ht="17.45">
      <c r="A46" s="70" t="s">
        <v>2822</v>
      </c>
    </row>
    <row r="47" spans="1:1" ht="17.45">
      <c r="A47" s="70" t="s">
        <v>2823</v>
      </c>
    </row>
    <row r="48" spans="1:1" ht="17.45">
      <c r="A48" s="70" t="s">
        <v>2824</v>
      </c>
    </row>
    <row r="49" spans="1:1" ht="17.45">
      <c r="A49" s="70" t="s">
        <v>2825</v>
      </c>
    </row>
    <row r="50" spans="1:1" ht="17.45">
      <c r="A50" s="70" t="s">
        <v>2826</v>
      </c>
    </row>
    <row r="51" spans="1:1" ht="17.45">
      <c r="A51" s="70" t="s">
        <v>2827</v>
      </c>
    </row>
    <row r="52" spans="1:1" ht="17.45">
      <c r="A52" s="70" t="s">
        <v>2828</v>
      </c>
    </row>
    <row r="53" spans="1:1" ht="17.45">
      <c r="A53" s="70" t="s">
        <v>2829</v>
      </c>
    </row>
    <row r="54" spans="1:1" ht="17.45">
      <c r="A54" s="70" t="s">
        <v>2830</v>
      </c>
    </row>
    <row r="55" spans="1:1" ht="17.45">
      <c r="A55" s="70" t="s">
        <v>2831</v>
      </c>
    </row>
    <row r="56" spans="1:1" ht="17.45">
      <c r="A56" s="70" t="s">
        <v>2832</v>
      </c>
    </row>
    <row r="57" spans="1:1" ht="17.45">
      <c r="A57" s="70" t="s">
        <v>2833</v>
      </c>
    </row>
    <row r="58" spans="1:1" ht="17.45">
      <c r="A58" s="70" t="s">
        <v>2834</v>
      </c>
    </row>
    <row r="59" spans="1:1" ht="17.45">
      <c r="A59" s="70" t="s">
        <v>2835</v>
      </c>
    </row>
    <row r="60" spans="1:1" ht="17.45">
      <c r="A60" s="70" t="s">
        <v>2836</v>
      </c>
    </row>
    <row r="61" spans="1:1" ht="17.45">
      <c r="A61" s="70" t="s">
        <v>2837</v>
      </c>
    </row>
    <row r="62" spans="1:1" ht="17.45">
      <c r="A62" s="70" t="s">
        <v>2838</v>
      </c>
    </row>
    <row r="63" spans="1:1" ht="17.45">
      <c r="A63" s="70" t="s">
        <v>2839</v>
      </c>
    </row>
    <row r="64" spans="1:1" ht="17.45">
      <c r="A64" s="70" t="s">
        <v>2840</v>
      </c>
    </row>
    <row r="65" spans="1:1" ht="17.45">
      <c r="A65" s="70" t="s">
        <v>2841</v>
      </c>
    </row>
    <row r="66" spans="1:1" ht="17.45">
      <c r="A66" s="70" t="s">
        <v>2842</v>
      </c>
    </row>
    <row r="67" spans="1:1" ht="17.45">
      <c r="A67" s="70" t="s">
        <v>2843</v>
      </c>
    </row>
    <row r="68" spans="1:1" ht="17.45">
      <c r="A68" s="70" t="s">
        <v>2844</v>
      </c>
    </row>
    <row r="69" spans="1:1" ht="17.45">
      <c r="A69" s="70" t="s">
        <v>2845</v>
      </c>
    </row>
    <row r="70" spans="1:1" ht="17.45">
      <c r="A70" s="70" t="s">
        <v>2846</v>
      </c>
    </row>
    <row r="71" spans="1:1" ht="17.45">
      <c r="A71" s="70" t="s">
        <v>2847</v>
      </c>
    </row>
    <row r="72" spans="1:1" ht="17.45">
      <c r="A72" s="70" t="s">
        <v>2848</v>
      </c>
    </row>
    <row r="73" spans="1:1" ht="17.45">
      <c r="A73" s="70" t="s">
        <v>2849</v>
      </c>
    </row>
    <row r="74" spans="1:1" ht="17.45">
      <c r="A74" s="70" t="s">
        <v>2850</v>
      </c>
    </row>
    <row r="75" spans="1:1" ht="17.45">
      <c r="A75" s="70" t="s">
        <v>2851</v>
      </c>
    </row>
    <row r="76" spans="1:1" ht="17.45">
      <c r="A76" s="70" t="s">
        <v>2852</v>
      </c>
    </row>
    <row r="77" spans="1:1" ht="17.45">
      <c r="A77" s="70" t="s">
        <v>2853</v>
      </c>
    </row>
    <row r="78" spans="1:1" ht="17.45">
      <c r="A78" s="70" t="s">
        <v>2854</v>
      </c>
    </row>
    <row r="79" spans="1:1" ht="17.45">
      <c r="A79" s="70" t="s">
        <v>2855</v>
      </c>
    </row>
    <row r="80" spans="1:1" ht="17.45">
      <c r="A80" s="70" t="s">
        <v>2856</v>
      </c>
    </row>
    <row r="81" spans="1:1" ht="17.45">
      <c r="A81" s="70" t="s">
        <v>2857</v>
      </c>
    </row>
    <row r="82" spans="1:1" ht="17.45">
      <c r="A82" s="70" t="s">
        <v>2858</v>
      </c>
    </row>
    <row r="83" spans="1:1" ht="17.45">
      <c r="A83" s="70" t="s">
        <v>2859</v>
      </c>
    </row>
    <row r="84" spans="1:1" ht="17.45">
      <c r="A84" s="70" t="s">
        <v>2860</v>
      </c>
    </row>
    <row r="85" spans="1:1" ht="17.45">
      <c r="A85" s="70" t="s">
        <v>2861</v>
      </c>
    </row>
    <row r="86" spans="1:1" ht="17.45">
      <c r="A86" s="70" t="s">
        <v>2862</v>
      </c>
    </row>
    <row r="87" spans="1:1" ht="17.45">
      <c r="A87" s="70" t="s">
        <v>2863</v>
      </c>
    </row>
    <row r="88" spans="1:1" ht="17.45">
      <c r="A88" s="70" t="s">
        <v>2864</v>
      </c>
    </row>
    <row r="89" spans="1:1" ht="17.45">
      <c r="A89" s="70" t="s">
        <v>2865</v>
      </c>
    </row>
    <row r="90" spans="1:1" ht="17.45">
      <c r="A90" s="70" t="s">
        <v>2866</v>
      </c>
    </row>
    <row r="91" spans="1:1" ht="17.45">
      <c r="A91" s="70" t="s">
        <v>2867</v>
      </c>
    </row>
    <row r="92" spans="1:1" ht="17.45">
      <c r="A92" s="70" t="s">
        <v>2868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68597-F7D1-4D9B-B14D-C89EB51C241F}">
  <sheetPr>
    <tabColor rgb="FFFF0000"/>
  </sheetPr>
  <dimension ref="A1:I1694"/>
  <sheetViews>
    <sheetView topLeftCell="A1621" workbookViewId="0">
      <selection activeCell="K1651" sqref="K1651"/>
    </sheetView>
  </sheetViews>
  <sheetFormatPr defaultRowHeight="14.45"/>
  <cols>
    <col min="6" max="6" width="12.7109375" bestFit="1" customWidth="1"/>
    <col min="7" max="7" width="46.5703125" bestFit="1" customWidth="1"/>
    <col min="8" max="8" width="9.140625" style="82"/>
    <col min="9" max="9" width="23" style="82" bestFit="1" customWidth="1"/>
  </cols>
  <sheetData>
    <row r="1" spans="1:9">
      <c r="A1" t="s">
        <v>2869</v>
      </c>
      <c r="B1" t="s">
        <v>2870</v>
      </c>
      <c r="C1" t="s">
        <v>2871</v>
      </c>
      <c r="D1" t="s">
        <v>2872</v>
      </c>
      <c r="E1" t="s">
        <v>2873</v>
      </c>
      <c r="F1" t="s">
        <v>2874</v>
      </c>
      <c r="G1" t="s">
        <v>2875</v>
      </c>
      <c r="H1" s="82" t="s">
        <v>2876</v>
      </c>
      <c r="I1" s="82" t="s">
        <v>2877</v>
      </c>
    </row>
    <row r="2" spans="1:9">
      <c r="A2">
        <v>27630</v>
      </c>
      <c r="B2">
        <v>18001030100</v>
      </c>
      <c r="C2">
        <v>18</v>
      </c>
      <c r="D2" t="s">
        <v>155</v>
      </c>
      <c r="E2" t="s">
        <v>2878</v>
      </c>
      <c r="F2" t="s">
        <v>2777</v>
      </c>
      <c r="G2" t="s">
        <v>2879</v>
      </c>
      <c r="H2" s="83" t="s">
        <v>2880</v>
      </c>
      <c r="I2" s="83" t="s">
        <v>2881</v>
      </c>
    </row>
    <row r="3" spans="1:9">
      <c r="A3">
        <v>27631</v>
      </c>
      <c r="B3">
        <v>18001030200</v>
      </c>
      <c r="C3">
        <v>18</v>
      </c>
      <c r="D3" t="s">
        <v>155</v>
      </c>
      <c r="E3" t="s">
        <v>2878</v>
      </c>
      <c r="F3" t="s">
        <v>2777</v>
      </c>
      <c r="G3" t="s">
        <v>2882</v>
      </c>
      <c r="H3" s="83" t="s">
        <v>2883</v>
      </c>
      <c r="I3" s="83" t="s">
        <v>2884</v>
      </c>
    </row>
    <row r="4" spans="1:9">
      <c r="A4">
        <v>27632</v>
      </c>
      <c r="B4">
        <v>18001030300</v>
      </c>
      <c r="C4">
        <v>18</v>
      </c>
      <c r="D4" t="s">
        <v>155</v>
      </c>
      <c r="E4" t="s">
        <v>2878</v>
      </c>
      <c r="F4" t="s">
        <v>2777</v>
      </c>
      <c r="G4" t="s">
        <v>2885</v>
      </c>
      <c r="H4" s="82">
        <v>0.9</v>
      </c>
      <c r="I4" s="83" t="s">
        <v>2886</v>
      </c>
    </row>
    <row r="5" spans="1:9">
      <c r="A5">
        <v>27633</v>
      </c>
      <c r="B5">
        <v>18001030400</v>
      </c>
      <c r="C5">
        <v>18</v>
      </c>
      <c r="D5" t="s">
        <v>155</v>
      </c>
      <c r="E5" t="s">
        <v>2878</v>
      </c>
      <c r="F5" t="s">
        <v>2777</v>
      </c>
      <c r="G5" t="s">
        <v>2887</v>
      </c>
      <c r="H5" s="83" t="s">
        <v>2888</v>
      </c>
      <c r="I5" s="83" t="s">
        <v>2889</v>
      </c>
    </row>
    <row r="6" spans="1:9">
      <c r="A6">
        <v>27634</v>
      </c>
      <c r="B6">
        <v>18001030500</v>
      </c>
      <c r="C6">
        <v>18</v>
      </c>
      <c r="D6" t="s">
        <v>155</v>
      </c>
      <c r="E6" t="s">
        <v>2878</v>
      </c>
      <c r="F6" t="s">
        <v>2777</v>
      </c>
      <c r="G6" t="s">
        <v>2890</v>
      </c>
      <c r="H6" s="83" t="s">
        <v>2891</v>
      </c>
      <c r="I6" s="83" t="s">
        <v>2892</v>
      </c>
    </row>
    <row r="7" spans="1:9">
      <c r="A7">
        <v>27635</v>
      </c>
      <c r="B7">
        <v>18001030600</v>
      </c>
      <c r="C7">
        <v>18</v>
      </c>
      <c r="D7" t="s">
        <v>155</v>
      </c>
      <c r="E7" t="s">
        <v>2878</v>
      </c>
      <c r="F7" t="s">
        <v>2777</v>
      </c>
      <c r="G7" t="s">
        <v>2893</v>
      </c>
      <c r="H7" s="83" t="s">
        <v>2894</v>
      </c>
      <c r="I7" s="83" t="s">
        <v>2895</v>
      </c>
    </row>
    <row r="8" spans="1:9">
      <c r="A8">
        <v>27636</v>
      </c>
      <c r="B8">
        <v>18001030700</v>
      </c>
      <c r="C8">
        <v>18</v>
      </c>
      <c r="D8" t="s">
        <v>155</v>
      </c>
      <c r="E8" t="s">
        <v>2878</v>
      </c>
      <c r="F8" t="s">
        <v>2777</v>
      </c>
      <c r="G8" t="s">
        <v>2896</v>
      </c>
      <c r="H8" s="83" t="s">
        <v>2897</v>
      </c>
      <c r="I8" s="83" t="s">
        <v>2898</v>
      </c>
    </row>
    <row r="9" spans="1:9">
      <c r="A9">
        <v>27637</v>
      </c>
      <c r="B9">
        <v>18003000100</v>
      </c>
      <c r="C9">
        <v>18</v>
      </c>
      <c r="D9" t="s">
        <v>155</v>
      </c>
      <c r="E9" t="s">
        <v>2878</v>
      </c>
      <c r="F9" t="s">
        <v>2778</v>
      </c>
      <c r="G9" t="s">
        <v>2899</v>
      </c>
      <c r="H9" s="83" t="s">
        <v>2900</v>
      </c>
      <c r="I9" s="83" t="s">
        <v>2901</v>
      </c>
    </row>
    <row r="10" spans="1:9">
      <c r="A10">
        <v>27638</v>
      </c>
      <c r="B10">
        <v>18003000300</v>
      </c>
      <c r="C10">
        <v>18</v>
      </c>
      <c r="D10" t="s">
        <v>155</v>
      </c>
      <c r="E10" t="s">
        <v>2878</v>
      </c>
      <c r="F10" t="s">
        <v>2778</v>
      </c>
      <c r="G10" t="s">
        <v>2902</v>
      </c>
      <c r="H10" s="83" t="s">
        <v>2903</v>
      </c>
      <c r="I10" s="83" t="s">
        <v>2904</v>
      </c>
    </row>
    <row r="11" spans="1:9">
      <c r="A11">
        <v>27639</v>
      </c>
      <c r="B11">
        <v>18003000400</v>
      </c>
      <c r="C11">
        <v>18</v>
      </c>
      <c r="D11" t="s">
        <v>155</v>
      </c>
      <c r="E11" t="s">
        <v>2878</v>
      </c>
      <c r="F11" t="s">
        <v>2778</v>
      </c>
      <c r="G11" t="s">
        <v>2905</v>
      </c>
      <c r="H11" s="83" t="s">
        <v>2906</v>
      </c>
      <c r="I11" s="83" t="s">
        <v>2907</v>
      </c>
    </row>
    <row r="12" spans="1:9">
      <c r="A12">
        <v>27640</v>
      </c>
      <c r="B12">
        <v>18003000500</v>
      </c>
      <c r="C12">
        <v>18</v>
      </c>
      <c r="D12" t="s">
        <v>155</v>
      </c>
      <c r="E12" t="s">
        <v>2878</v>
      </c>
      <c r="F12" t="s">
        <v>2778</v>
      </c>
      <c r="G12" t="s">
        <v>2908</v>
      </c>
      <c r="H12" s="83" t="s">
        <v>2909</v>
      </c>
      <c r="I12" s="83" t="s">
        <v>2910</v>
      </c>
    </row>
    <row r="13" spans="1:9">
      <c r="A13">
        <v>27641</v>
      </c>
      <c r="B13">
        <v>18003000600</v>
      </c>
      <c r="C13">
        <v>18</v>
      </c>
      <c r="D13" t="s">
        <v>155</v>
      </c>
      <c r="E13" t="s">
        <v>2878</v>
      </c>
      <c r="F13" t="s">
        <v>2778</v>
      </c>
      <c r="G13" t="s">
        <v>2911</v>
      </c>
      <c r="H13" s="83" t="s">
        <v>2912</v>
      </c>
      <c r="I13" s="83" t="s">
        <v>2913</v>
      </c>
    </row>
    <row r="14" spans="1:9">
      <c r="A14">
        <v>27642</v>
      </c>
      <c r="B14">
        <v>18003000701</v>
      </c>
      <c r="C14">
        <v>18</v>
      </c>
      <c r="D14" t="s">
        <v>155</v>
      </c>
      <c r="E14" t="s">
        <v>2878</v>
      </c>
      <c r="F14" t="s">
        <v>2778</v>
      </c>
      <c r="G14" t="s">
        <v>2914</v>
      </c>
      <c r="H14" s="83" t="s">
        <v>2915</v>
      </c>
      <c r="I14" s="83" t="s">
        <v>2916</v>
      </c>
    </row>
    <row r="15" spans="1:9">
      <c r="A15">
        <v>27643</v>
      </c>
      <c r="B15">
        <v>18003000704</v>
      </c>
      <c r="C15">
        <v>18</v>
      </c>
      <c r="D15" t="s">
        <v>155</v>
      </c>
      <c r="E15" t="s">
        <v>2878</v>
      </c>
      <c r="F15" t="s">
        <v>2778</v>
      </c>
      <c r="G15" t="s">
        <v>2917</v>
      </c>
      <c r="H15" s="83" t="s">
        <v>2918</v>
      </c>
      <c r="I15" s="83" t="s">
        <v>2919</v>
      </c>
    </row>
    <row r="16" spans="1:9">
      <c r="A16">
        <v>27644</v>
      </c>
      <c r="B16">
        <v>18003000800</v>
      </c>
      <c r="C16">
        <v>18</v>
      </c>
      <c r="D16" t="s">
        <v>155</v>
      </c>
      <c r="E16" t="s">
        <v>2878</v>
      </c>
      <c r="F16" t="s">
        <v>2778</v>
      </c>
      <c r="G16" t="s">
        <v>2920</v>
      </c>
      <c r="H16" s="83" t="s">
        <v>2921</v>
      </c>
      <c r="I16" s="83" t="s">
        <v>2922</v>
      </c>
    </row>
    <row r="17" spans="1:9">
      <c r="A17">
        <v>27645</v>
      </c>
      <c r="B17">
        <v>18003000900</v>
      </c>
      <c r="C17">
        <v>18</v>
      </c>
      <c r="D17" t="s">
        <v>155</v>
      </c>
      <c r="E17" t="s">
        <v>2878</v>
      </c>
      <c r="F17" t="s">
        <v>2778</v>
      </c>
      <c r="G17" t="s">
        <v>2923</v>
      </c>
      <c r="H17" s="83" t="s">
        <v>2924</v>
      </c>
      <c r="I17" s="83" t="s">
        <v>2925</v>
      </c>
    </row>
    <row r="18" spans="1:9">
      <c r="A18">
        <v>27646</v>
      </c>
      <c r="B18">
        <v>18003001000</v>
      </c>
      <c r="C18">
        <v>18</v>
      </c>
      <c r="D18" t="s">
        <v>155</v>
      </c>
      <c r="E18" t="s">
        <v>2878</v>
      </c>
      <c r="F18" t="s">
        <v>2778</v>
      </c>
      <c r="G18" t="s">
        <v>2926</v>
      </c>
      <c r="H18" s="83" t="s">
        <v>2927</v>
      </c>
      <c r="I18" s="83" t="s">
        <v>2928</v>
      </c>
    </row>
    <row r="19" spans="1:9">
      <c r="A19">
        <v>27647</v>
      </c>
      <c r="B19">
        <v>18003001100</v>
      </c>
      <c r="C19">
        <v>18</v>
      </c>
      <c r="D19" t="s">
        <v>155</v>
      </c>
      <c r="E19" t="s">
        <v>2878</v>
      </c>
      <c r="F19" t="s">
        <v>2778</v>
      </c>
      <c r="G19" t="s">
        <v>2929</v>
      </c>
      <c r="H19" s="83" t="s">
        <v>2930</v>
      </c>
      <c r="I19" s="83" t="s">
        <v>2931</v>
      </c>
    </row>
    <row r="20" spans="1:9">
      <c r="A20">
        <v>27648</v>
      </c>
      <c r="B20">
        <v>18003001200</v>
      </c>
      <c r="C20">
        <v>18</v>
      </c>
      <c r="D20" t="s">
        <v>155</v>
      </c>
      <c r="E20" t="s">
        <v>2878</v>
      </c>
      <c r="F20" t="s">
        <v>2778</v>
      </c>
      <c r="G20" t="s">
        <v>2932</v>
      </c>
      <c r="H20" s="83" t="s">
        <v>2933</v>
      </c>
      <c r="I20" s="83" t="s">
        <v>2934</v>
      </c>
    </row>
    <row r="21" spans="1:9">
      <c r="A21">
        <v>27649</v>
      </c>
      <c r="B21">
        <v>18003001300</v>
      </c>
      <c r="C21">
        <v>18</v>
      </c>
      <c r="D21" t="s">
        <v>155</v>
      </c>
      <c r="E21" t="s">
        <v>2878</v>
      </c>
      <c r="F21" t="s">
        <v>2778</v>
      </c>
      <c r="G21" t="s">
        <v>2935</v>
      </c>
      <c r="H21" s="83" t="s">
        <v>2936</v>
      </c>
      <c r="I21" s="83" t="s">
        <v>2937</v>
      </c>
    </row>
    <row r="22" spans="1:9">
      <c r="A22">
        <v>27650</v>
      </c>
      <c r="B22">
        <v>18003001600</v>
      </c>
      <c r="C22">
        <v>18</v>
      </c>
      <c r="D22" t="s">
        <v>155</v>
      </c>
      <c r="E22" t="s">
        <v>2878</v>
      </c>
      <c r="F22" t="s">
        <v>2778</v>
      </c>
      <c r="G22" t="s">
        <v>2938</v>
      </c>
      <c r="H22" s="83" t="s">
        <v>2939</v>
      </c>
      <c r="I22" s="83" t="s">
        <v>2940</v>
      </c>
    </row>
    <row r="23" spans="1:9">
      <c r="A23">
        <v>27651</v>
      </c>
      <c r="B23">
        <v>18003001700</v>
      </c>
      <c r="C23">
        <v>18</v>
      </c>
      <c r="D23" t="s">
        <v>155</v>
      </c>
      <c r="E23" t="s">
        <v>2878</v>
      </c>
      <c r="F23" t="s">
        <v>2778</v>
      </c>
      <c r="G23" t="s">
        <v>2941</v>
      </c>
      <c r="H23" s="83" t="s">
        <v>2942</v>
      </c>
      <c r="I23" s="83" t="s">
        <v>2943</v>
      </c>
    </row>
    <row r="24" spans="1:9">
      <c r="A24">
        <v>27652</v>
      </c>
      <c r="B24">
        <v>18003002000</v>
      </c>
      <c r="C24">
        <v>18</v>
      </c>
      <c r="D24" t="s">
        <v>155</v>
      </c>
      <c r="E24" t="s">
        <v>2878</v>
      </c>
      <c r="F24" t="s">
        <v>2778</v>
      </c>
      <c r="G24" t="s">
        <v>2944</v>
      </c>
      <c r="H24" s="83" t="s">
        <v>2945</v>
      </c>
      <c r="I24" s="83" t="s">
        <v>2946</v>
      </c>
    </row>
    <row r="25" spans="1:9">
      <c r="A25">
        <v>27653</v>
      </c>
      <c r="B25">
        <v>18003002100</v>
      </c>
      <c r="C25">
        <v>18</v>
      </c>
      <c r="D25" t="s">
        <v>155</v>
      </c>
      <c r="E25" t="s">
        <v>2878</v>
      </c>
      <c r="F25" t="s">
        <v>2778</v>
      </c>
      <c r="G25" t="s">
        <v>2947</v>
      </c>
      <c r="H25" s="83" t="s">
        <v>2948</v>
      </c>
      <c r="I25" s="83" t="s">
        <v>2949</v>
      </c>
    </row>
    <row r="26" spans="1:9">
      <c r="A26">
        <v>27654</v>
      </c>
      <c r="B26">
        <v>18003002200</v>
      </c>
      <c r="C26">
        <v>18</v>
      </c>
      <c r="D26" t="s">
        <v>155</v>
      </c>
      <c r="E26" t="s">
        <v>2878</v>
      </c>
      <c r="F26" t="s">
        <v>2778</v>
      </c>
      <c r="G26" t="s">
        <v>2950</v>
      </c>
      <c r="H26" s="83" t="s">
        <v>2951</v>
      </c>
      <c r="I26" s="83" t="s">
        <v>2952</v>
      </c>
    </row>
    <row r="27" spans="1:9">
      <c r="A27">
        <v>27655</v>
      </c>
      <c r="B27">
        <v>18003002300</v>
      </c>
      <c r="C27">
        <v>18</v>
      </c>
      <c r="D27" t="s">
        <v>155</v>
      </c>
      <c r="E27" t="s">
        <v>2878</v>
      </c>
      <c r="F27" t="s">
        <v>2778</v>
      </c>
      <c r="G27" t="s">
        <v>2953</v>
      </c>
      <c r="H27" s="83" t="s">
        <v>2954</v>
      </c>
      <c r="I27" s="83" t="s">
        <v>2955</v>
      </c>
    </row>
    <row r="28" spans="1:9">
      <c r="A28">
        <v>27656</v>
      </c>
      <c r="B28">
        <v>18003002500</v>
      </c>
      <c r="C28">
        <v>18</v>
      </c>
      <c r="D28" t="s">
        <v>155</v>
      </c>
      <c r="E28" t="s">
        <v>2878</v>
      </c>
      <c r="F28" t="s">
        <v>2778</v>
      </c>
      <c r="G28" t="s">
        <v>2956</v>
      </c>
      <c r="H28" s="83" t="s">
        <v>2957</v>
      </c>
      <c r="I28" s="83" t="s">
        <v>2958</v>
      </c>
    </row>
    <row r="29" spans="1:9">
      <c r="A29">
        <v>27657</v>
      </c>
      <c r="B29">
        <v>18003002600</v>
      </c>
      <c r="C29">
        <v>18</v>
      </c>
      <c r="D29" t="s">
        <v>155</v>
      </c>
      <c r="E29" t="s">
        <v>2878</v>
      </c>
      <c r="F29" t="s">
        <v>2778</v>
      </c>
      <c r="G29" t="s">
        <v>2959</v>
      </c>
      <c r="H29" s="83" t="s">
        <v>2960</v>
      </c>
      <c r="I29" s="83" t="s">
        <v>2961</v>
      </c>
    </row>
    <row r="30" spans="1:9">
      <c r="A30">
        <v>27658</v>
      </c>
      <c r="B30">
        <v>18003002800</v>
      </c>
      <c r="C30">
        <v>18</v>
      </c>
      <c r="D30" t="s">
        <v>155</v>
      </c>
      <c r="E30" t="s">
        <v>2878</v>
      </c>
      <c r="F30" t="s">
        <v>2778</v>
      </c>
      <c r="G30" t="s">
        <v>2962</v>
      </c>
      <c r="H30" s="83" t="s">
        <v>2963</v>
      </c>
      <c r="I30" s="83" t="s">
        <v>2964</v>
      </c>
    </row>
    <row r="31" spans="1:9">
      <c r="A31">
        <v>27659</v>
      </c>
      <c r="B31">
        <v>18003002900</v>
      </c>
      <c r="C31">
        <v>18</v>
      </c>
      <c r="D31" t="s">
        <v>155</v>
      </c>
      <c r="E31" t="s">
        <v>2878</v>
      </c>
      <c r="F31" t="s">
        <v>2778</v>
      </c>
      <c r="G31" t="s">
        <v>2965</v>
      </c>
      <c r="H31" s="83" t="s">
        <v>2966</v>
      </c>
      <c r="I31" s="83" t="s">
        <v>2967</v>
      </c>
    </row>
    <row r="32" spans="1:9">
      <c r="A32">
        <v>27660</v>
      </c>
      <c r="B32">
        <v>18003003000</v>
      </c>
      <c r="C32">
        <v>18</v>
      </c>
      <c r="D32" t="s">
        <v>155</v>
      </c>
      <c r="E32" t="s">
        <v>2878</v>
      </c>
      <c r="F32" t="s">
        <v>2778</v>
      </c>
      <c r="G32" t="s">
        <v>2968</v>
      </c>
      <c r="H32" s="83" t="s">
        <v>2969</v>
      </c>
      <c r="I32" s="83" t="s">
        <v>2970</v>
      </c>
    </row>
    <row r="33" spans="1:9">
      <c r="A33">
        <v>27661</v>
      </c>
      <c r="B33">
        <v>18003003100</v>
      </c>
      <c r="C33">
        <v>18</v>
      </c>
      <c r="D33" t="s">
        <v>155</v>
      </c>
      <c r="E33" t="s">
        <v>2878</v>
      </c>
      <c r="F33" t="s">
        <v>2778</v>
      </c>
      <c r="G33" t="s">
        <v>2971</v>
      </c>
      <c r="H33" s="83" t="s">
        <v>2972</v>
      </c>
      <c r="I33" s="83" t="s">
        <v>2973</v>
      </c>
    </row>
    <row r="34" spans="1:9">
      <c r="A34">
        <v>27662</v>
      </c>
      <c r="B34">
        <v>18003003200</v>
      </c>
      <c r="C34">
        <v>18</v>
      </c>
      <c r="D34" t="s">
        <v>155</v>
      </c>
      <c r="E34" t="s">
        <v>2878</v>
      </c>
      <c r="F34" t="s">
        <v>2778</v>
      </c>
      <c r="G34" t="s">
        <v>2974</v>
      </c>
      <c r="H34" s="82">
        <v>0</v>
      </c>
      <c r="I34" s="83" t="s">
        <v>2975</v>
      </c>
    </row>
    <row r="35" spans="1:9">
      <c r="A35">
        <v>27663</v>
      </c>
      <c r="B35">
        <v>18003003301</v>
      </c>
      <c r="C35">
        <v>18</v>
      </c>
      <c r="D35" t="s">
        <v>155</v>
      </c>
      <c r="E35" t="s">
        <v>2878</v>
      </c>
      <c r="F35" t="s">
        <v>2778</v>
      </c>
      <c r="G35" t="s">
        <v>2976</v>
      </c>
      <c r="H35" s="83" t="s">
        <v>2977</v>
      </c>
      <c r="I35" s="83" t="s">
        <v>2978</v>
      </c>
    </row>
    <row r="36" spans="1:9">
      <c r="A36">
        <v>27664</v>
      </c>
      <c r="B36">
        <v>18003003304</v>
      </c>
      <c r="C36">
        <v>18</v>
      </c>
      <c r="D36" t="s">
        <v>155</v>
      </c>
      <c r="E36" t="s">
        <v>2878</v>
      </c>
      <c r="F36" t="s">
        <v>2778</v>
      </c>
      <c r="G36" t="s">
        <v>2979</v>
      </c>
      <c r="H36" s="83" t="s">
        <v>2980</v>
      </c>
      <c r="I36" s="83" t="s">
        <v>2981</v>
      </c>
    </row>
    <row r="37" spans="1:9">
      <c r="A37">
        <v>27665</v>
      </c>
      <c r="B37">
        <v>18003003400</v>
      </c>
      <c r="C37">
        <v>18</v>
      </c>
      <c r="D37" t="s">
        <v>155</v>
      </c>
      <c r="E37" t="s">
        <v>2878</v>
      </c>
      <c r="F37" t="s">
        <v>2778</v>
      </c>
      <c r="G37" t="s">
        <v>2982</v>
      </c>
      <c r="H37" s="83" t="s">
        <v>2983</v>
      </c>
      <c r="I37" s="83" t="s">
        <v>2984</v>
      </c>
    </row>
    <row r="38" spans="1:9">
      <c r="A38">
        <v>27666</v>
      </c>
      <c r="B38">
        <v>18003003500</v>
      </c>
      <c r="C38">
        <v>18</v>
      </c>
      <c r="D38" t="s">
        <v>155</v>
      </c>
      <c r="E38" t="s">
        <v>2878</v>
      </c>
      <c r="F38" t="s">
        <v>2778</v>
      </c>
      <c r="G38" t="s">
        <v>2985</v>
      </c>
      <c r="H38" s="83" t="s">
        <v>2986</v>
      </c>
      <c r="I38" s="83" t="s">
        <v>2987</v>
      </c>
    </row>
    <row r="39" spans="1:9">
      <c r="A39">
        <v>27667</v>
      </c>
      <c r="B39">
        <v>18003003600</v>
      </c>
      <c r="C39">
        <v>18</v>
      </c>
      <c r="D39" t="s">
        <v>155</v>
      </c>
      <c r="E39" t="s">
        <v>2878</v>
      </c>
      <c r="F39" t="s">
        <v>2778</v>
      </c>
      <c r="G39" t="s">
        <v>2988</v>
      </c>
      <c r="H39" s="83" t="s">
        <v>2989</v>
      </c>
      <c r="I39" s="83" t="s">
        <v>2990</v>
      </c>
    </row>
    <row r="40" spans="1:9">
      <c r="A40">
        <v>27668</v>
      </c>
      <c r="B40">
        <v>18003003700</v>
      </c>
      <c r="C40">
        <v>18</v>
      </c>
      <c r="D40" t="s">
        <v>155</v>
      </c>
      <c r="E40" t="s">
        <v>2878</v>
      </c>
      <c r="F40" t="s">
        <v>2778</v>
      </c>
      <c r="G40" t="s">
        <v>2991</v>
      </c>
      <c r="H40" s="83" t="s">
        <v>2957</v>
      </c>
      <c r="I40" s="83" t="s">
        <v>2992</v>
      </c>
    </row>
    <row r="41" spans="1:9">
      <c r="A41">
        <v>27669</v>
      </c>
      <c r="B41">
        <v>18003003800</v>
      </c>
      <c r="C41">
        <v>18</v>
      </c>
      <c r="D41" t="s">
        <v>155</v>
      </c>
      <c r="E41" t="s">
        <v>2878</v>
      </c>
      <c r="F41" t="s">
        <v>2778</v>
      </c>
      <c r="G41" t="s">
        <v>2993</v>
      </c>
      <c r="H41" s="83" t="s">
        <v>2994</v>
      </c>
      <c r="I41" s="83" t="s">
        <v>2995</v>
      </c>
    </row>
    <row r="42" spans="1:9">
      <c r="A42">
        <v>27670</v>
      </c>
      <c r="B42">
        <v>18003003901</v>
      </c>
      <c r="C42">
        <v>18</v>
      </c>
      <c r="D42" t="s">
        <v>155</v>
      </c>
      <c r="E42" t="s">
        <v>2878</v>
      </c>
      <c r="F42" t="s">
        <v>2778</v>
      </c>
      <c r="G42" t="s">
        <v>2996</v>
      </c>
      <c r="H42" s="83" t="s">
        <v>2997</v>
      </c>
      <c r="I42" s="83" t="s">
        <v>2998</v>
      </c>
    </row>
    <row r="43" spans="1:9">
      <c r="A43">
        <v>27671</v>
      </c>
      <c r="B43">
        <v>18003003902</v>
      </c>
      <c r="C43">
        <v>18</v>
      </c>
      <c r="D43" t="s">
        <v>155</v>
      </c>
      <c r="E43" t="s">
        <v>2878</v>
      </c>
      <c r="F43" t="s">
        <v>2778</v>
      </c>
      <c r="G43" t="s">
        <v>2999</v>
      </c>
      <c r="H43" s="83" t="s">
        <v>2997</v>
      </c>
      <c r="I43" s="83" t="s">
        <v>3000</v>
      </c>
    </row>
    <row r="44" spans="1:9">
      <c r="A44">
        <v>27672</v>
      </c>
      <c r="B44">
        <v>18003004000</v>
      </c>
      <c r="C44">
        <v>18</v>
      </c>
      <c r="D44" t="s">
        <v>155</v>
      </c>
      <c r="E44" t="s">
        <v>2878</v>
      </c>
      <c r="F44" t="s">
        <v>2778</v>
      </c>
      <c r="G44" t="s">
        <v>3001</v>
      </c>
      <c r="H44" s="83" t="s">
        <v>3002</v>
      </c>
      <c r="I44" s="83" t="s">
        <v>3003</v>
      </c>
    </row>
    <row r="45" spans="1:9">
      <c r="A45">
        <v>27673</v>
      </c>
      <c r="B45">
        <v>18003004101</v>
      </c>
      <c r="C45">
        <v>18</v>
      </c>
      <c r="D45" t="s">
        <v>155</v>
      </c>
      <c r="E45" t="s">
        <v>2878</v>
      </c>
      <c r="F45" t="s">
        <v>2778</v>
      </c>
      <c r="G45" t="s">
        <v>3004</v>
      </c>
      <c r="H45" s="83" t="s">
        <v>3005</v>
      </c>
      <c r="I45" s="83" t="s">
        <v>3006</v>
      </c>
    </row>
    <row r="46" spans="1:9">
      <c r="A46">
        <v>27674</v>
      </c>
      <c r="B46">
        <v>18003004103</v>
      </c>
      <c r="C46">
        <v>18</v>
      </c>
      <c r="D46" t="s">
        <v>155</v>
      </c>
      <c r="E46" t="s">
        <v>2878</v>
      </c>
      <c r="F46" t="s">
        <v>2778</v>
      </c>
      <c r="G46" t="s">
        <v>3007</v>
      </c>
      <c r="H46" s="83" t="s">
        <v>3008</v>
      </c>
      <c r="I46" s="83" t="s">
        <v>3009</v>
      </c>
    </row>
    <row r="47" spans="1:9">
      <c r="A47">
        <v>27675</v>
      </c>
      <c r="B47">
        <v>18003004300</v>
      </c>
      <c r="C47">
        <v>18</v>
      </c>
      <c r="D47" t="s">
        <v>155</v>
      </c>
      <c r="E47" t="s">
        <v>2878</v>
      </c>
      <c r="F47" t="s">
        <v>2778</v>
      </c>
      <c r="G47" t="s">
        <v>3010</v>
      </c>
      <c r="H47" s="83" t="s">
        <v>3011</v>
      </c>
      <c r="I47" s="83" t="s">
        <v>3012</v>
      </c>
    </row>
    <row r="48" spans="1:9">
      <c r="A48">
        <v>27676</v>
      </c>
      <c r="B48">
        <v>18003004400</v>
      </c>
      <c r="C48">
        <v>18</v>
      </c>
      <c r="D48" t="s">
        <v>155</v>
      </c>
      <c r="E48" t="s">
        <v>2878</v>
      </c>
      <c r="F48" t="s">
        <v>2778</v>
      </c>
      <c r="G48" t="s">
        <v>3013</v>
      </c>
      <c r="H48" s="83" t="s">
        <v>2912</v>
      </c>
      <c r="I48" s="83" t="s">
        <v>3014</v>
      </c>
    </row>
    <row r="49" spans="1:9">
      <c r="A49">
        <v>27677</v>
      </c>
      <c r="B49">
        <v>18003010100</v>
      </c>
      <c r="C49">
        <v>18</v>
      </c>
      <c r="D49" t="s">
        <v>155</v>
      </c>
      <c r="E49" t="s">
        <v>2878</v>
      </c>
      <c r="F49" t="s">
        <v>2778</v>
      </c>
      <c r="G49" t="s">
        <v>3015</v>
      </c>
      <c r="H49" s="83" t="s">
        <v>3016</v>
      </c>
      <c r="I49" s="83" t="s">
        <v>3017</v>
      </c>
    </row>
    <row r="50" spans="1:9">
      <c r="A50">
        <v>27678</v>
      </c>
      <c r="B50">
        <v>18003010201</v>
      </c>
      <c r="C50">
        <v>18</v>
      </c>
      <c r="D50" t="s">
        <v>155</v>
      </c>
      <c r="E50" t="s">
        <v>2878</v>
      </c>
      <c r="F50" t="s">
        <v>2778</v>
      </c>
      <c r="G50" t="s">
        <v>3018</v>
      </c>
      <c r="H50" s="83" t="s">
        <v>3019</v>
      </c>
      <c r="I50" s="83" t="s">
        <v>3020</v>
      </c>
    </row>
    <row r="51" spans="1:9">
      <c r="A51">
        <v>27679</v>
      </c>
      <c r="B51">
        <v>18003010202</v>
      </c>
      <c r="C51">
        <v>18</v>
      </c>
      <c r="D51" t="s">
        <v>155</v>
      </c>
      <c r="E51" t="s">
        <v>2878</v>
      </c>
      <c r="F51" t="s">
        <v>2778</v>
      </c>
      <c r="G51" t="s">
        <v>3021</v>
      </c>
      <c r="H51" s="83" t="s">
        <v>3022</v>
      </c>
      <c r="I51" s="83" t="s">
        <v>3023</v>
      </c>
    </row>
    <row r="52" spans="1:9">
      <c r="A52">
        <v>27680</v>
      </c>
      <c r="B52">
        <v>18003010304</v>
      </c>
      <c r="C52">
        <v>18</v>
      </c>
      <c r="D52" t="s">
        <v>155</v>
      </c>
      <c r="E52" t="s">
        <v>2878</v>
      </c>
      <c r="F52" t="s">
        <v>2778</v>
      </c>
      <c r="G52" t="s">
        <v>3024</v>
      </c>
      <c r="H52" s="83" t="s">
        <v>2983</v>
      </c>
      <c r="I52" s="83" t="s">
        <v>3025</v>
      </c>
    </row>
    <row r="53" spans="1:9">
      <c r="A53">
        <v>27681</v>
      </c>
      <c r="B53">
        <v>18003010305</v>
      </c>
      <c r="C53">
        <v>18</v>
      </c>
      <c r="D53" t="s">
        <v>155</v>
      </c>
      <c r="E53" t="s">
        <v>2878</v>
      </c>
      <c r="F53" t="s">
        <v>2778</v>
      </c>
      <c r="G53" t="s">
        <v>3026</v>
      </c>
      <c r="H53" s="82">
        <v>0.8</v>
      </c>
      <c r="I53" s="83" t="s">
        <v>3027</v>
      </c>
    </row>
    <row r="54" spans="1:9">
      <c r="A54">
        <v>27682</v>
      </c>
      <c r="B54">
        <v>18003010306</v>
      </c>
      <c r="C54">
        <v>18</v>
      </c>
      <c r="D54" t="s">
        <v>155</v>
      </c>
      <c r="E54" t="s">
        <v>2878</v>
      </c>
      <c r="F54" t="s">
        <v>2778</v>
      </c>
      <c r="G54" t="s">
        <v>3028</v>
      </c>
      <c r="H54" s="82">
        <v>0.9</v>
      </c>
      <c r="I54" s="83" t="s">
        <v>3029</v>
      </c>
    </row>
    <row r="55" spans="1:9">
      <c r="A55">
        <v>27683</v>
      </c>
      <c r="B55">
        <v>18003010307</v>
      </c>
      <c r="C55">
        <v>18</v>
      </c>
      <c r="D55" t="s">
        <v>155</v>
      </c>
      <c r="E55" t="s">
        <v>2878</v>
      </c>
      <c r="F55" t="s">
        <v>2778</v>
      </c>
      <c r="G55" t="s">
        <v>3030</v>
      </c>
      <c r="H55" s="82">
        <v>0.4</v>
      </c>
      <c r="I55" s="83" t="s">
        <v>3031</v>
      </c>
    </row>
    <row r="56" spans="1:9">
      <c r="A56">
        <v>27684</v>
      </c>
      <c r="B56">
        <v>18003010308</v>
      </c>
      <c r="C56">
        <v>18</v>
      </c>
      <c r="D56" t="s">
        <v>155</v>
      </c>
      <c r="E56" t="s">
        <v>2878</v>
      </c>
      <c r="F56" t="s">
        <v>2778</v>
      </c>
      <c r="G56" t="s">
        <v>3032</v>
      </c>
      <c r="H56" s="82">
        <v>0.4</v>
      </c>
      <c r="I56" s="83" t="s">
        <v>3033</v>
      </c>
    </row>
    <row r="57" spans="1:9">
      <c r="A57">
        <v>27685</v>
      </c>
      <c r="B57">
        <v>18003010400</v>
      </c>
      <c r="C57">
        <v>18</v>
      </c>
      <c r="D57" t="s">
        <v>155</v>
      </c>
      <c r="E57" t="s">
        <v>2878</v>
      </c>
      <c r="F57" t="s">
        <v>2778</v>
      </c>
      <c r="G57" t="s">
        <v>3034</v>
      </c>
      <c r="H57" s="83" t="s">
        <v>3035</v>
      </c>
      <c r="I57" s="83" t="s">
        <v>3036</v>
      </c>
    </row>
    <row r="58" spans="1:9">
      <c r="A58">
        <v>27686</v>
      </c>
      <c r="B58">
        <v>18003010500</v>
      </c>
      <c r="C58">
        <v>18</v>
      </c>
      <c r="D58" t="s">
        <v>155</v>
      </c>
      <c r="E58" t="s">
        <v>2878</v>
      </c>
      <c r="F58" t="s">
        <v>2778</v>
      </c>
      <c r="G58" t="s">
        <v>3037</v>
      </c>
      <c r="H58" s="82">
        <v>0.7</v>
      </c>
      <c r="I58" s="83" t="s">
        <v>3038</v>
      </c>
    </row>
    <row r="59" spans="1:9">
      <c r="A59">
        <v>27687</v>
      </c>
      <c r="B59">
        <v>18003010601</v>
      </c>
      <c r="C59">
        <v>18</v>
      </c>
      <c r="D59" t="s">
        <v>155</v>
      </c>
      <c r="E59" t="s">
        <v>2878</v>
      </c>
      <c r="F59" t="s">
        <v>2778</v>
      </c>
      <c r="G59" t="s">
        <v>3039</v>
      </c>
      <c r="H59" s="83" t="s">
        <v>3040</v>
      </c>
      <c r="I59" s="83" t="s">
        <v>3041</v>
      </c>
    </row>
    <row r="60" spans="1:9">
      <c r="A60">
        <v>27688</v>
      </c>
      <c r="B60">
        <v>18003010602</v>
      </c>
      <c r="C60">
        <v>18</v>
      </c>
      <c r="D60" t="s">
        <v>155</v>
      </c>
      <c r="E60" t="s">
        <v>2878</v>
      </c>
      <c r="F60" t="s">
        <v>2778</v>
      </c>
      <c r="G60" t="s">
        <v>3042</v>
      </c>
      <c r="H60" s="83" t="s">
        <v>2880</v>
      </c>
      <c r="I60" s="83" t="s">
        <v>3043</v>
      </c>
    </row>
    <row r="61" spans="1:9">
      <c r="A61">
        <v>27689</v>
      </c>
      <c r="B61">
        <v>18003010603</v>
      </c>
      <c r="C61">
        <v>18</v>
      </c>
      <c r="D61" t="s">
        <v>155</v>
      </c>
      <c r="E61" t="s">
        <v>2878</v>
      </c>
      <c r="F61" t="s">
        <v>2778</v>
      </c>
      <c r="G61" t="s">
        <v>3044</v>
      </c>
      <c r="H61" s="82">
        <v>0.5</v>
      </c>
      <c r="I61" s="83" t="s">
        <v>3045</v>
      </c>
    </row>
    <row r="62" spans="1:9">
      <c r="A62">
        <v>27690</v>
      </c>
      <c r="B62">
        <v>18003010604</v>
      </c>
      <c r="C62">
        <v>18</v>
      </c>
      <c r="D62" t="s">
        <v>155</v>
      </c>
      <c r="E62" t="s">
        <v>2878</v>
      </c>
      <c r="F62" t="s">
        <v>2778</v>
      </c>
      <c r="G62" t="s">
        <v>3046</v>
      </c>
      <c r="H62" s="83" t="s">
        <v>3047</v>
      </c>
      <c r="I62" s="83" t="s">
        <v>3048</v>
      </c>
    </row>
    <row r="63" spans="1:9">
      <c r="A63">
        <v>27691</v>
      </c>
      <c r="B63">
        <v>18003010705</v>
      </c>
      <c r="C63">
        <v>18</v>
      </c>
      <c r="D63" t="s">
        <v>155</v>
      </c>
      <c r="E63" t="s">
        <v>2878</v>
      </c>
      <c r="F63" t="s">
        <v>2778</v>
      </c>
      <c r="G63" t="s">
        <v>3049</v>
      </c>
      <c r="H63" s="83" t="s">
        <v>3019</v>
      </c>
      <c r="I63" s="83" t="s">
        <v>3050</v>
      </c>
    </row>
    <row r="64" spans="1:9">
      <c r="A64">
        <v>27692</v>
      </c>
      <c r="B64">
        <v>18003010706</v>
      </c>
      <c r="C64">
        <v>18</v>
      </c>
      <c r="D64" t="s">
        <v>155</v>
      </c>
      <c r="E64" t="s">
        <v>2878</v>
      </c>
      <c r="F64" t="s">
        <v>2778</v>
      </c>
      <c r="G64" t="s">
        <v>3051</v>
      </c>
      <c r="H64" s="83" t="s">
        <v>3052</v>
      </c>
      <c r="I64" s="83" t="s">
        <v>3053</v>
      </c>
    </row>
    <row r="65" spans="1:9">
      <c r="A65">
        <v>27693</v>
      </c>
      <c r="B65">
        <v>18003010707</v>
      </c>
      <c r="C65">
        <v>18</v>
      </c>
      <c r="D65" t="s">
        <v>155</v>
      </c>
      <c r="E65" t="s">
        <v>2878</v>
      </c>
      <c r="F65" t="s">
        <v>2778</v>
      </c>
      <c r="G65" t="s">
        <v>3054</v>
      </c>
      <c r="H65" s="83" t="s">
        <v>2977</v>
      </c>
      <c r="I65" s="83" t="s">
        <v>3055</v>
      </c>
    </row>
    <row r="66" spans="1:9">
      <c r="A66">
        <v>27694</v>
      </c>
      <c r="B66">
        <v>18003010803</v>
      </c>
      <c r="C66">
        <v>18</v>
      </c>
      <c r="D66" t="s">
        <v>155</v>
      </c>
      <c r="E66" t="s">
        <v>2878</v>
      </c>
      <c r="F66" t="s">
        <v>2778</v>
      </c>
      <c r="G66" t="s">
        <v>3056</v>
      </c>
      <c r="H66" s="83" t="s">
        <v>3035</v>
      </c>
      <c r="I66" s="83" t="s">
        <v>3057</v>
      </c>
    </row>
    <row r="67" spans="1:9">
      <c r="A67">
        <v>27695</v>
      </c>
      <c r="B67">
        <v>18003010804</v>
      </c>
      <c r="C67">
        <v>18</v>
      </c>
      <c r="D67" t="s">
        <v>155</v>
      </c>
      <c r="E67" t="s">
        <v>2878</v>
      </c>
      <c r="F67" t="s">
        <v>2778</v>
      </c>
      <c r="G67" t="s">
        <v>3058</v>
      </c>
      <c r="H67" s="83" t="s">
        <v>2880</v>
      </c>
      <c r="I67" s="83" t="s">
        <v>3059</v>
      </c>
    </row>
    <row r="68" spans="1:9">
      <c r="A68">
        <v>27696</v>
      </c>
      <c r="B68">
        <v>18003010807</v>
      </c>
      <c r="C68">
        <v>18</v>
      </c>
      <c r="D68" t="s">
        <v>155</v>
      </c>
      <c r="E68" t="s">
        <v>2878</v>
      </c>
      <c r="F68" t="s">
        <v>2778</v>
      </c>
      <c r="G68" t="s">
        <v>3060</v>
      </c>
      <c r="H68" s="82">
        <v>0.4</v>
      </c>
      <c r="I68" s="83" t="s">
        <v>3061</v>
      </c>
    </row>
    <row r="69" spans="1:9">
      <c r="A69">
        <v>27697</v>
      </c>
      <c r="B69">
        <v>18003010808</v>
      </c>
      <c r="C69">
        <v>18</v>
      </c>
      <c r="D69" t="s">
        <v>155</v>
      </c>
      <c r="E69" t="s">
        <v>2878</v>
      </c>
      <c r="F69" t="s">
        <v>2778</v>
      </c>
      <c r="G69" t="s">
        <v>3062</v>
      </c>
      <c r="H69" s="82">
        <v>0.6</v>
      </c>
      <c r="I69" s="83" t="s">
        <v>3063</v>
      </c>
    </row>
    <row r="70" spans="1:9">
      <c r="A70">
        <v>27698</v>
      </c>
      <c r="B70">
        <v>18003010809</v>
      </c>
      <c r="C70">
        <v>18</v>
      </c>
      <c r="D70" t="s">
        <v>155</v>
      </c>
      <c r="E70" t="s">
        <v>2878</v>
      </c>
      <c r="F70" t="s">
        <v>2778</v>
      </c>
      <c r="G70" t="s">
        <v>3064</v>
      </c>
      <c r="H70" s="83" t="s">
        <v>2983</v>
      </c>
      <c r="I70" s="83" t="s">
        <v>3065</v>
      </c>
    </row>
    <row r="71" spans="1:9">
      <c r="A71">
        <v>27699</v>
      </c>
      <c r="B71">
        <v>18003010811</v>
      </c>
      <c r="C71">
        <v>18</v>
      </c>
      <c r="D71" t="s">
        <v>155</v>
      </c>
      <c r="E71" t="s">
        <v>2878</v>
      </c>
      <c r="F71" t="s">
        <v>2778</v>
      </c>
      <c r="G71" t="s">
        <v>3066</v>
      </c>
      <c r="H71" s="83" t="s">
        <v>3022</v>
      </c>
      <c r="I71" s="83" t="s">
        <v>3067</v>
      </c>
    </row>
    <row r="72" spans="1:9">
      <c r="A72">
        <v>27700</v>
      </c>
      <c r="B72">
        <v>18003010812</v>
      </c>
      <c r="C72">
        <v>18</v>
      </c>
      <c r="D72" t="s">
        <v>155</v>
      </c>
      <c r="E72" t="s">
        <v>2878</v>
      </c>
      <c r="F72" t="s">
        <v>2778</v>
      </c>
      <c r="G72" t="s">
        <v>3068</v>
      </c>
      <c r="H72" s="83" t="s">
        <v>3069</v>
      </c>
      <c r="I72" s="83" t="s">
        <v>3070</v>
      </c>
    </row>
    <row r="73" spans="1:9">
      <c r="A73">
        <v>27701</v>
      </c>
      <c r="B73">
        <v>18003010813</v>
      </c>
      <c r="C73">
        <v>18</v>
      </c>
      <c r="D73" t="s">
        <v>155</v>
      </c>
      <c r="E73" t="s">
        <v>2878</v>
      </c>
      <c r="F73" t="s">
        <v>2778</v>
      </c>
      <c r="G73" t="s">
        <v>3071</v>
      </c>
      <c r="H73" s="83" t="s">
        <v>3072</v>
      </c>
      <c r="I73" s="83" t="s">
        <v>3073</v>
      </c>
    </row>
    <row r="74" spans="1:9">
      <c r="A74">
        <v>27702</v>
      </c>
      <c r="B74">
        <v>18003010815</v>
      </c>
      <c r="C74">
        <v>18</v>
      </c>
      <c r="D74" t="s">
        <v>155</v>
      </c>
      <c r="E74" t="s">
        <v>2878</v>
      </c>
      <c r="F74" t="s">
        <v>2778</v>
      </c>
      <c r="G74" t="s">
        <v>3074</v>
      </c>
      <c r="H74" s="83" t="s">
        <v>2960</v>
      </c>
      <c r="I74" s="83" t="s">
        <v>3075</v>
      </c>
    </row>
    <row r="75" spans="1:9">
      <c r="A75">
        <v>27703</v>
      </c>
      <c r="B75">
        <v>18003010816</v>
      </c>
      <c r="C75">
        <v>18</v>
      </c>
      <c r="D75" t="s">
        <v>155</v>
      </c>
      <c r="E75" t="s">
        <v>2878</v>
      </c>
      <c r="F75" t="s">
        <v>2778</v>
      </c>
      <c r="G75" t="s">
        <v>3076</v>
      </c>
      <c r="H75" s="83" t="s">
        <v>3077</v>
      </c>
      <c r="I75" s="83" t="s">
        <v>3078</v>
      </c>
    </row>
    <row r="76" spans="1:9">
      <c r="A76">
        <v>27704</v>
      </c>
      <c r="B76">
        <v>18003010817</v>
      </c>
      <c r="C76">
        <v>18</v>
      </c>
      <c r="D76" t="s">
        <v>155</v>
      </c>
      <c r="E76" t="s">
        <v>2878</v>
      </c>
      <c r="F76" t="s">
        <v>2778</v>
      </c>
      <c r="G76" t="s">
        <v>3079</v>
      </c>
      <c r="H76" s="83" t="s">
        <v>2915</v>
      </c>
      <c r="I76" s="83" t="s">
        <v>3080</v>
      </c>
    </row>
    <row r="77" spans="1:9">
      <c r="A77">
        <v>27705</v>
      </c>
      <c r="B77">
        <v>18003010819</v>
      </c>
      <c r="C77">
        <v>18</v>
      </c>
      <c r="D77" t="s">
        <v>155</v>
      </c>
      <c r="E77" t="s">
        <v>2878</v>
      </c>
      <c r="F77" t="s">
        <v>2778</v>
      </c>
      <c r="G77" t="s">
        <v>3081</v>
      </c>
      <c r="H77" s="83" t="s">
        <v>3082</v>
      </c>
      <c r="I77" s="83" t="s">
        <v>3083</v>
      </c>
    </row>
    <row r="78" spans="1:9">
      <c r="A78">
        <v>27706</v>
      </c>
      <c r="B78">
        <v>18003010821</v>
      </c>
      <c r="C78">
        <v>18</v>
      </c>
      <c r="D78" t="s">
        <v>155</v>
      </c>
      <c r="E78" t="s">
        <v>2878</v>
      </c>
      <c r="F78" t="s">
        <v>2778</v>
      </c>
      <c r="G78" t="s">
        <v>3084</v>
      </c>
      <c r="H78" s="83" t="s">
        <v>3085</v>
      </c>
      <c r="I78" s="83" t="s">
        <v>3086</v>
      </c>
    </row>
    <row r="79" spans="1:9">
      <c r="A79">
        <v>27707</v>
      </c>
      <c r="B79">
        <v>18003010900</v>
      </c>
      <c r="C79">
        <v>18</v>
      </c>
      <c r="D79" t="s">
        <v>155</v>
      </c>
      <c r="E79" t="s">
        <v>2878</v>
      </c>
      <c r="F79" t="s">
        <v>2778</v>
      </c>
      <c r="G79" t="s">
        <v>3087</v>
      </c>
      <c r="H79" s="83" t="s">
        <v>3088</v>
      </c>
      <c r="I79" s="83" t="s">
        <v>3089</v>
      </c>
    </row>
    <row r="80" spans="1:9">
      <c r="A80">
        <v>27708</v>
      </c>
      <c r="B80">
        <v>18003011000</v>
      </c>
      <c r="C80">
        <v>18</v>
      </c>
      <c r="D80" t="s">
        <v>155</v>
      </c>
      <c r="E80" t="s">
        <v>2878</v>
      </c>
      <c r="F80" t="s">
        <v>2778</v>
      </c>
      <c r="G80" t="s">
        <v>3090</v>
      </c>
      <c r="H80" s="82">
        <v>0.9</v>
      </c>
      <c r="I80" s="83" t="s">
        <v>3091</v>
      </c>
    </row>
    <row r="81" spans="1:9">
      <c r="A81">
        <v>27709</v>
      </c>
      <c r="B81">
        <v>18003011100</v>
      </c>
      <c r="C81">
        <v>18</v>
      </c>
      <c r="D81" t="s">
        <v>155</v>
      </c>
      <c r="E81" t="s">
        <v>2878</v>
      </c>
      <c r="F81" t="s">
        <v>2778</v>
      </c>
      <c r="G81" t="s">
        <v>3092</v>
      </c>
      <c r="H81" s="83" t="s">
        <v>3040</v>
      </c>
      <c r="I81" s="83" t="s">
        <v>3093</v>
      </c>
    </row>
    <row r="82" spans="1:9">
      <c r="A82">
        <v>27710</v>
      </c>
      <c r="B82">
        <v>18003011201</v>
      </c>
      <c r="C82">
        <v>18</v>
      </c>
      <c r="D82" t="s">
        <v>155</v>
      </c>
      <c r="E82" t="s">
        <v>2878</v>
      </c>
      <c r="F82" t="s">
        <v>2778</v>
      </c>
      <c r="G82" t="s">
        <v>3094</v>
      </c>
      <c r="H82" s="83" t="s">
        <v>3095</v>
      </c>
      <c r="I82" s="83" t="s">
        <v>3096</v>
      </c>
    </row>
    <row r="83" spans="1:9">
      <c r="A83">
        <v>27711</v>
      </c>
      <c r="B83">
        <v>18003011202</v>
      </c>
      <c r="C83">
        <v>18</v>
      </c>
      <c r="D83" t="s">
        <v>155</v>
      </c>
      <c r="E83" t="s">
        <v>2878</v>
      </c>
      <c r="F83" t="s">
        <v>2778</v>
      </c>
      <c r="G83" t="s">
        <v>3097</v>
      </c>
      <c r="H83" s="83" t="s">
        <v>3098</v>
      </c>
      <c r="I83" s="83" t="s">
        <v>3099</v>
      </c>
    </row>
    <row r="84" spans="1:9">
      <c r="A84">
        <v>27712</v>
      </c>
      <c r="B84">
        <v>18003011204</v>
      </c>
      <c r="C84">
        <v>18</v>
      </c>
      <c r="D84" t="s">
        <v>155</v>
      </c>
      <c r="E84" t="s">
        <v>2878</v>
      </c>
      <c r="F84" t="s">
        <v>2778</v>
      </c>
      <c r="G84" t="s">
        <v>3100</v>
      </c>
      <c r="H84" s="82">
        <v>0</v>
      </c>
      <c r="I84" s="83" t="s">
        <v>3101</v>
      </c>
    </row>
    <row r="85" spans="1:9">
      <c r="A85">
        <v>27713</v>
      </c>
      <c r="B85">
        <v>18003011205</v>
      </c>
      <c r="C85">
        <v>18</v>
      </c>
      <c r="D85" t="s">
        <v>155</v>
      </c>
      <c r="E85" t="s">
        <v>2878</v>
      </c>
      <c r="F85" t="s">
        <v>2778</v>
      </c>
      <c r="G85" t="s">
        <v>3102</v>
      </c>
      <c r="H85" s="83" t="s">
        <v>2880</v>
      </c>
      <c r="I85" s="83" t="s">
        <v>3103</v>
      </c>
    </row>
    <row r="86" spans="1:9">
      <c r="A86">
        <v>27714</v>
      </c>
      <c r="B86">
        <v>18003011302</v>
      </c>
      <c r="C86">
        <v>18</v>
      </c>
      <c r="D86" t="s">
        <v>155</v>
      </c>
      <c r="E86" t="s">
        <v>2878</v>
      </c>
      <c r="F86" t="s">
        <v>2778</v>
      </c>
      <c r="G86" t="s">
        <v>3104</v>
      </c>
      <c r="H86" s="83" t="s">
        <v>3105</v>
      </c>
      <c r="I86" s="83" t="s">
        <v>3106</v>
      </c>
    </row>
    <row r="87" spans="1:9">
      <c r="A87">
        <v>27715</v>
      </c>
      <c r="B87">
        <v>18003011303</v>
      </c>
      <c r="C87">
        <v>18</v>
      </c>
      <c r="D87" t="s">
        <v>155</v>
      </c>
      <c r="E87" t="s">
        <v>2878</v>
      </c>
      <c r="F87" t="s">
        <v>2778</v>
      </c>
      <c r="G87" t="s">
        <v>3107</v>
      </c>
      <c r="H87" s="83" t="s">
        <v>3047</v>
      </c>
      <c r="I87" s="83" t="s">
        <v>3108</v>
      </c>
    </row>
    <row r="88" spans="1:9">
      <c r="A88">
        <v>27716</v>
      </c>
      <c r="B88">
        <v>18003011304</v>
      </c>
      <c r="C88">
        <v>18</v>
      </c>
      <c r="D88" t="s">
        <v>155</v>
      </c>
      <c r="E88" t="s">
        <v>2878</v>
      </c>
      <c r="F88" t="s">
        <v>2778</v>
      </c>
      <c r="G88" t="s">
        <v>3109</v>
      </c>
      <c r="H88" s="83" t="s">
        <v>3110</v>
      </c>
      <c r="I88" s="83" t="s">
        <v>3111</v>
      </c>
    </row>
    <row r="89" spans="1:9">
      <c r="A89">
        <v>27717</v>
      </c>
      <c r="B89">
        <v>18003011501</v>
      </c>
      <c r="C89">
        <v>18</v>
      </c>
      <c r="D89" t="s">
        <v>155</v>
      </c>
      <c r="E89" t="s">
        <v>2878</v>
      </c>
      <c r="F89" t="s">
        <v>2778</v>
      </c>
      <c r="G89" t="s">
        <v>3112</v>
      </c>
      <c r="H89" s="83" t="s">
        <v>3088</v>
      </c>
      <c r="I89" s="83" t="s">
        <v>3113</v>
      </c>
    </row>
    <row r="90" spans="1:9">
      <c r="A90">
        <v>27718</v>
      </c>
      <c r="B90">
        <v>18003011502</v>
      </c>
      <c r="C90">
        <v>18</v>
      </c>
      <c r="D90" t="s">
        <v>155</v>
      </c>
      <c r="E90" t="s">
        <v>2878</v>
      </c>
      <c r="F90" t="s">
        <v>2778</v>
      </c>
      <c r="G90" t="s">
        <v>3114</v>
      </c>
      <c r="H90" s="83" t="s">
        <v>3115</v>
      </c>
      <c r="I90" s="83" t="s">
        <v>3116</v>
      </c>
    </row>
    <row r="91" spans="1:9">
      <c r="A91">
        <v>27719</v>
      </c>
      <c r="B91">
        <v>18003011603</v>
      </c>
      <c r="C91">
        <v>18</v>
      </c>
      <c r="D91" t="s">
        <v>155</v>
      </c>
      <c r="E91" t="s">
        <v>2878</v>
      </c>
      <c r="F91" t="s">
        <v>2778</v>
      </c>
      <c r="G91" t="s">
        <v>3117</v>
      </c>
      <c r="H91" s="82">
        <v>0</v>
      </c>
      <c r="I91" s="83" t="s">
        <v>3118</v>
      </c>
    </row>
    <row r="92" spans="1:9">
      <c r="A92">
        <v>27720</v>
      </c>
      <c r="B92">
        <v>18003011604</v>
      </c>
      <c r="C92">
        <v>18</v>
      </c>
      <c r="D92" t="s">
        <v>155</v>
      </c>
      <c r="E92" t="s">
        <v>2878</v>
      </c>
      <c r="F92" t="s">
        <v>2778</v>
      </c>
      <c r="G92" t="s">
        <v>3119</v>
      </c>
      <c r="H92" s="82">
        <v>0.6</v>
      </c>
      <c r="I92" s="83" t="s">
        <v>3120</v>
      </c>
    </row>
    <row r="93" spans="1:9">
      <c r="A93">
        <v>27721</v>
      </c>
      <c r="B93">
        <v>18003011605</v>
      </c>
      <c r="C93">
        <v>18</v>
      </c>
      <c r="D93" t="s">
        <v>155</v>
      </c>
      <c r="E93" t="s">
        <v>2878</v>
      </c>
      <c r="F93" t="s">
        <v>2778</v>
      </c>
      <c r="G93" t="s">
        <v>3121</v>
      </c>
      <c r="H93" s="83" t="s">
        <v>3122</v>
      </c>
      <c r="I93" s="83" t="s">
        <v>3123</v>
      </c>
    </row>
    <row r="94" spans="1:9">
      <c r="A94">
        <v>27722</v>
      </c>
      <c r="B94">
        <v>18003011606</v>
      </c>
      <c r="C94">
        <v>18</v>
      </c>
      <c r="D94" t="s">
        <v>155</v>
      </c>
      <c r="E94" t="s">
        <v>2878</v>
      </c>
      <c r="F94" t="s">
        <v>2778</v>
      </c>
      <c r="G94" t="s">
        <v>3124</v>
      </c>
      <c r="H94" s="83" t="s">
        <v>3125</v>
      </c>
      <c r="I94" s="83" t="s">
        <v>3126</v>
      </c>
    </row>
    <row r="95" spans="1:9">
      <c r="A95">
        <v>27723</v>
      </c>
      <c r="B95">
        <v>18003011607</v>
      </c>
      <c r="C95">
        <v>18</v>
      </c>
      <c r="D95" t="s">
        <v>155</v>
      </c>
      <c r="E95" t="s">
        <v>2878</v>
      </c>
      <c r="F95" t="s">
        <v>2778</v>
      </c>
      <c r="G95" t="s">
        <v>3127</v>
      </c>
      <c r="H95" s="83" t="s">
        <v>3128</v>
      </c>
      <c r="I95" s="83" t="s">
        <v>3129</v>
      </c>
    </row>
    <row r="96" spans="1:9">
      <c r="A96">
        <v>27724</v>
      </c>
      <c r="B96">
        <v>18003011608</v>
      </c>
      <c r="C96">
        <v>18</v>
      </c>
      <c r="D96" t="s">
        <v>155</v>
      </c>
      <c r="E96" t="s">
        <v>2878</v>
      </c>
      <c r="F96" t="s">
        <v>2778</v>
      </c>
      <c r="G96" t="s">
        <v>3130</v>
      </c>
      <c r="H96" s="82">
        <v>0.8</v>
      </c>
      <c r="I96" s="83" t="s">
        <v>3131</v>
      </c>
    </row>
    <row r="97" spans="1:9">
      <c r="A97">
        <v>27725</v>
      </c>
      <c r="B97">
        <v>18003011609</v>
      </c>
      <c r="C97">
        <v>18</v>
      </c>
      <c r="D97" t="s">
        <v>155</v>
      </c>
      <c r="E97" t="s">
        <v>2878</v>
      </c>
      <c r="F97" t="s">
        <v>2778</v>
      </c>
      <c r="G97" t="s">
        <v>3132</v>
      </c>
      <c r="H97" s="82">
        <v>0</v>
      </c>
      <c r="I97" s="83" t="s">
        <v>3133</v>
      </c>
    </row>
    <row r="98" spans="1:9">
      <c r="A98">
        <v>27726</v>
      </c>
      <c r="B98">
        <v>18003011701</v>
      </c>
      <c r="C98">
        <v>18</v>
      </c>
      <c r="D98" t="s">
        <v>155</v>
      </c>
      <c r="E98" t="s">
        <v>2878</v>
      </c>
      <c r="F98" t="s">
        <v>2778</v>
      </c>
      <c r="G98" t="s">
        <v>3134</v>
      </c>
      <c r="H98" s="82">
        <v>0.7</v>
      </c>
      <c r="I98" s="83" t="s">
        <v>3135</v>
      </c>
    </row>
    <row r="99" spans="1:9">
      <c r="A99">
        <v>27727</v>
      </c>
      <c r="B99">
        <v>18003011702</v>
      </c>
      <c r="C99">
        <v>18</v>
      </c>
      <c r="D99" t="s">
        <v>155</v>
      </c>
      <c r="E99" t="s">
        <v>2878</v>
      </c>
      <c r="F99" t="s">
        <v>2778</v>
      </c>
      <c r="G99" t="s">
        <v>3136</v>
      </c>
      <c r="H99" s="83" t="s">
        <v>3137</v>
      </c>
      <c r="I99" s="83" t="s">
        <v>3138</v>
      </c>
    </row>
    <row r="100" spans="1:9">
      <c r="A100">
        <v>27728</v>
      </c>
      <c r="B100">
        <v>18003011801</v>
      </c>
      <c r="C100">
        <v>18</v>
      </c>
      <c r="D100" t="s">
        <v>155</v>
      </c>
      <c r="E100" t="s">
        <v>2878</v>
      </c>
      <c r="F100" t="s">
        <v>2778</v>
      </c>
      <c r="G100" t="s">
        <v>3139</v>
      </c>
      <c r="H100" s="83" t="s">
        <v>3140</v>
      </c>
      <c r="I100" s="83" t="s">
        <v>3141</v>
      </c>
    </row>
    <row r="101" spans="1:9">
      <c r="A101">
        <v>27729</v>
      </c>
      <c r="B101">
        <v>18003011802</v>
      </c>
      <c r="C101">
        <v>18</v>
      </c>
      <c r="D101" t="s">
        <v>155</v>
      </c>
      <c r="E101" t="s">
        <v>2878</v>
      </c>
      <c r="F101" t="s">
        <v>2778</v>
      </c>
      <c r="G101" t="s">
        <v>3142</v>
      </c>
      <c r="H101" s="83" t="s">
        <v>3040</v>
      </c>
      <c r="I101" s="83" t="s">
        <v>3143</v>
      </c>
    </row>
    <row r="102" spans="1:9">
      <c r="A102">
        <v>27730</v>
      </c>
      <c r="B102">
        <v>18003011900</v>
      </c>
      <c r="C102">
        <v>18</v>
      </c>
      <c r="D102" t="s">
        <v>155</v>
      </c>
      <c r="E102" t="s">
        <v>2878</v>
      </c>
      <c r="F102" t="s">
        <v>2778</v>
      </c>
      <c r="G102" t="s">
        <v>3144</v>
      </c>
      <c r="H102" s="83" t="s">
        <v>3077</v>
      </c>
      <c r="I102" s="83" t="s">
        <v>3145</v>
      </c>
    </row>
    <row r="103" spans="1:9">
      <c r="A103">
        <v>27731</v>
      </c>
      <c r="B103">
        <v>18003980001</v>
      </c>
      <c r="C103">
        <v>18</v>
      </c>
      <c r="D103" t="s">
        <v>155</v>
      </c>
      <c r="E103" t="s">
        <v>2878</v>
      </c>
      <c r="F103" t="s">
        <v>2778</v>
      </c>
      <c r="G103" t="s">
        <v>3146</v>
      </c>
      <c r="H103" s="83" t="s">
        <v>3147</v>
      </c>
      <c r="I103" s="82">
        <v>0</v>
      </c>
    </row>
    <row r="104" spans="1:9">
      <c r="A104">
        <v>27732</v>
      </c>
      <c r="B104">
        <v>18003980002</v>
      </c>
      <c r="C104">
        <v>18</v>
      </c>
      <c r="D104" t="s">
        <v>155</v>
      </c>
      <c r="E104" t="s">
        <v>2878</v>
      </c>
      <c r="F104" t="s">
        <v>2778</v>
      </c>
      <c r="G104" t="s">
        <v>3148</v>
      </c>
      <c r="H104" s="82">
        <v>0</v>
      </c>
      <c r="I104" s="82">
        <v>0</v>
      </c>
    </row>
    <row r="105" spans="1:9">
      <c r="A105">
        <v>27733</v>
      </c>
      <c r="B105">
        <v>18005010100</v>
      </c>
      <c r="C105">
        <v>18</v>
      </c>
      <c r="D105" t="s">
        <v>155</v>
      </c>
      <c r="E105" t="s">
        <v>2878</v>
      </c>
      <c r="F105" t="s">
        <v>2779</v>
      </c>
      <c r="G105" t="s">
        <v>3149</v>
      </c>
      <c r="H105" s="83" t="s">
        <v>2936</v>
      </c>
      <c r="I105" s="83" t="s">
        <v>3150</v>
      </c>
    </row>
    <row r="106" spans="1:9">
      <c r="A106">
        <v>27734</v>
      </c>
      <c r="B106">
        <v>18005010200</v>
      </c>
      <c r="C106">
        <v>18</v>
      </c>
      <c r="D106" t="s">
        <v>155</v>
      </c>
      <c r="E106" t="s">
        <v>2878</v>
      </c>
      <c r="F106" t="s">
        <v>2779</v>
      </c>
      <c r="G106" t="s">
        <v>3151</v>
      </c>
      <c r="H106" s="83" t="s">
        <v>3152</v>
      </c>
      <c r="I106" s="83" t="s">
        <v>3153</v>
      </c>
    </row>
    <row r="107" spans="1:9">
      <c r="A107">
        <v>27735</v>
      </c>
      <c r="B107">
        <v>18005010300</v>
      </c>
      <c r="C107">
        <v>18</v>
      </c>
      <c r="D107" t="s">
        <v>155</v>
      </c>
      <c r="E107" t="s">
        <v>2878</v>
      </c>
      <c r="F107" t="s">
        <v>2779</v>
      </c>
      <c r="G107" t="s">
        <v>3154</v>
      </c>
      <c r="H107" s="83" t="s">
        <v>3072</v>
      </c>
      <c r="I107" s="83" t="s">
        <v>3155</v>
      </c>
    </row>
    <row r="108" spans="1:9">
      <c r="A108">
        <v>27736</v>
      </c>
      <c r="B108">
        <v>18005010400</v>
      </c>
      <c r="C108">
        <v>18</v>
      </c>
      <c r="D108" t="s">
        <v>155</v>
      </c>
      <c r="E108" t="s">
        <v>2878</v>
      </c>
      <c r="F108" t="s">
        <v>2779</v>
      </c>
      <c r="G108" t="s">
        <v>3156</v>
      </c>
      <c r="H108" s="83" t="s">
        <v>3052</v>
      </c>
      <c r="I108" s="83" t="s">
        <v>3157</v>
      </c>
    </row>
    <row r="109" spans="1:9">
      <c r="A109">
        <v>27737</v>
      </c>
      <c r="B109">
        <v>18005010500</v>
      </c>
      <c r="C109">
        <v>18</v>
      </c>
      <c r="D109" t="s">
        <v>155</v>
      </c>
      <c r="E109" t="s">
        <v>2878</v>
      </c>
      <c r="F109" t="s">
        <v>2779</v>
      </c>
      <c r="G109" t="s">
        <v>3158</v>
      </c>
      <c r="H109" s="83" t="s">
        <v>3159</v>
      </c>
      <c r="I109" s="83" t="s">
        <v>3160</v>
      </c>
    </row>
    <row r="110" spans="1:9">
      <c r="A110">
        <v>27738</v>
      </c>
      <c r="B110">
        <v>18005010600</v>
      </c>
      <c r="C110">
        <v>18</v>
      </c>
      <c r="D110" t="s">
        <v>155</v>
      </c>
      <c r="E110" t="s">
        <v>2878</v>
      </c>
      <c r="F110" t="s">
        <v>2779</v>
      </c>
      <c r="G110" t="s">
        <v>3161</v>
      </c>
      <c r="H110" s="83" t="s">
        <v>2948</v>
      </c>
      <c r="I110" s="83" t="s">
        <v>3162</v>
      </c>
    </row>
    <row r="111" spans="1:9">
      <c r="A111">
        <v>27739</v>
      </c>
      <c r="B111">
        <v>18005010700</v>
      </c>
      <c r="C111">
        <v>18</v>
      </c>
      <c r="D111" t="s">
        <v>155</v>
      </c>
      <c r="E111" t="s">
        <v>2878</v>
      </c>
      <c r="F111" t="s">
        <v>2779</v>
      </c>
      <c r="G111" t="s">
        <v>3163</v>
      </c>
      <c r="H111" s="83" t="s">
        <v>3164</v>
      </c>
      <c r="I111" s="83" t="s">
        <v>3165</v>
      </c>
    </row>
    <row r="112" spans="1:9">
      <c r="A112">
        <v>27740</v>
      </c>
      <c r="B112">
        <v>18005010800</v>
      </c>
      <c r="C112">
        <v>18</v>
      </c>
      <c r="D112" t="s">
        <v>155</v>
      </c>
      <c r="E112" t="s">
        <v>2878</v>
      </c>
      <c r="F112" t="s">
        <v>2779</v>
      </c>
      <c r="G112" t="s">
        <v>3166</v>
      </c>
      <c r="H112" s="82">
        <v>0.5</v>
      </c>
      <c r="I112" s="83" t="s">
        <v>3167</v>
      </c>
    </row>
    <row r="113" spans="1:9">
      <c r="A113">
        <v>27741</v>
      </c>
      <c r="B113">
        <v>18005010900</v>
      </c>
      <c r="C113">
        <v>18</v>
      </c>
      <c r="D113" t="s">
        <v>155</v>
      </c>
      <c r="E113" t="s">
        <v>2878</v>
      </c>
      <c r="F113" t="s">
        <v>2779</v>
      </c>
      <c r="G113" t="s">
        <v>3168</v>
      </c>
      <c r="H113" s="82">
        <v>0</v>
      </c>
      <c r="I113" s="83" t="s">
        <v>3169</v>
      </c>
    </row>
    <row r="114" spans="1:9">
      <c r="A114">
        <v>27742</v>
      </c>
      <c r="B114">
        <v>18005011000</v>
      </c>
      <c r="C114">
        <v>18</v>
      </c>
      <c r="D114" t="s">
        <v>155</v>
      </c>
      <c r="E114" t="s">
        <v>2878</v>
      </c>
      <c r="F114" t="s">
        <v>2779</v>
      </c>
      <c r="G114" t="s">
        <v>3170</v>
      </c>
      <c r="H114" s="83" t="s">
        <v>3171</v>
      </c>
      <c r="I114" s="83" t="s">
        <v>3172</v>
      </c>
    </row>
    <row r="115" spans="1:9">
      <c r="A115">
        <v>27743</v>
      </c>
      <c r="B115">
        <v>18005011101</v>
      </c>
      <c r="C115">
        <v>18</v>
      </c>
      <c r="D115" t="s">
        <v>155</v>
      </c>
      <c r="E115" t="s">
        <v>2878</v>
      </c>
      <c r="F115" t="s">
        <v>2779</v>
      </c>
      <c r="G115" t="s">
        <v>3173</v>
      </c>
      <c r="H115" s="83" t="s">
        <v>3174</v>
      </c>
      <c r="I115" s="83" t="s">
        <v>3175</v>
      </c>
    </row>
    <row r="116" spans="1:9">
      <c r="A116">
        <v>27744</v>
      </c>
      <c r="B116">
        <v>18005011102</v>
      </c>
      <c r="C116">
        <v>18</v>
      </c>
      <c r="D116" t="s">
        <v>155</v>
      </c>
      <c r="E116" t="s">
        <v>2878</v>
      </c>
      <c r="F116" t="s">
        <v>2779</v>
      </c>
      <c r="G116" t="s">
        <v>3176</v>
      </c>
      <c r="H116" s="83" t="s">
        <v>3177</v>
      </c>
      <c r="I116" s="83" t="s">
        <v>3178</v>
      </c>
    </row>
    <row r="117" spans="1:9">
      <c r="A117">
        <v>27745</v>
      </c>
      <c r="B117">
        <v>18005011200</v>
      </c>
      <c r="C117">
        <v>18</v>
      </c>
      <c r="D117" t="s">
        <v>155</v>
      </c>
      <c r="E117" t="s">
        <v>2878</v>
      </c>
      <c r="F117" t="s">
        <v>2779</v>
      </c>
      <c r="G117" t="s">
        <v>3179</v>
      </c>
      <c r="H117" s="83" t="s">
        <v>3180</v>
      </c>
      <c r="I117" s="83" t="s">
        <v>3181</v>
      </c>
    </row>
    <row r="118" spans="1:9">
      <c r="A118">
        <v>27746</v>
      </c>
      <c r="B118">
        <v>18005011300</v>
      </c>
      <c r="C118">
        <v>18</v>
      </c>
      <c r="D118" t="s">
        <v>155</v>
      </c>
      <c r="E118" t="s">
        <v>2878</v>
      </c>
      <c r="F118" t="s">
        <v>2779</v>
      </c>
      <c r="G118" t="s">
        <v>3182</v>
      </c>
      <c r="H118" s="82">
        <v>0.3</v>
      </c>
      <c r="I118" s="83" t="s">
        <v>3183</v>
      </c>
    </row>
    <row r="119" spans="1:9">
      <c r="A119">
        <v>27747</v>
      </c>
      <c r="B119">
        <v>18005011400</v>
      </c>
      <c r="C119">
        <v>18</v>
      </c>
      <c r="D119" t="s">
        <v>155</v>
      </c>
      <c r="E119" t="s">
        <v>2878</v>
      </c>
      <c r="F119" t="s">
        <v>2779</v>
      </c>
      <c r="G119" t="s">
        <v>3184</v>
      </c>
      <c r="H119" s="83" t="s">
        <v>3069</v>
      </c>
      <c r="I119" s="83" t="s">
        <v>3185</v>
      </c>
    </row>
    <row r="120" spans="1:9">
      <c r="A120">
        <v>27748</v>
      </c>
      <c r="B120">
        <v>18005011500</v>
      </c>
      <c r="C120">
        <v>18</v>
      </c>
      <c r="D120" t="s">
        <v>155</v>
      </c>
      <c r="E120" t="s">
        <v>2878</v>
      </c>
      <c r="F120" t="s">
        <v>2779</v>
      </c>
      <c r="G120" t="s">
        <v>3186</v>
      </c>
      <c r="H120" s="83" t="s">
        <v>3177</v>
      </c>
      <c r="I120" s="83" t="s">
        <v>3187</v>
      </c>
    </row>
    <row r="121" spans="1:9">
      <c r="A121">
        <v>27749</v>
      </c>
      <c r="B121">
        <v>18007100100</v>
      </c>
      <c r="C121">
        <v>18</v>
      </c>
      <c r="D121" t="s">
        <v>155</v>
      </c>
      <c r="E121" t="s">
        <v>2878</v>
      </c>
      <c r="F121" t="s">
        <v>2780</v>
      </c>
      <c r="G121" t="s">
        <v>3188</v>
      </c>
      <c r="H121" s="83" t="s">
        <v>3047</v>
      </c>
      <c r="I121" s="83" t="s">
        <v>3189</v>
      </c>
    </row>
    <row r="122" spans="1:9">
      <c r="A122">
        <v>27750</v>
      </c>
      <c r="B122">
        <v>18007100200</v>
      </c>
      <c r="C122">
        <v>18</v>
      </c>
      <c r="D122" t="s">
        <v>155</v>
      </c>
      <c r="E122" t="s">
        <v>2878</v>
      </c>
      <c r="F122" t="s">
        <v>2780</v>
      </c>
      <c r="G122" t="s">
        <v>3190</v>
      </c>
      <c r="H122" s="83" t="s">
        <v>3191</v>
      </c>
      <c r="I122" s="83" t="s">
        <v>3192</v>
      </c>
    </row>
    <row r="123" spans="1:9">
      <c r="A123">
        <v>27751</v>
      </c>
      <c r="B123">
        <v>18007100300</v>
      </c>
      <c r="C123">
        <v>18</v>
      </c>
      <c r="D123" t="s">
        <v>155</v>
      </c>
      <c r="E123" t="s">
        <v>2878</v>
      </c>
      <c r="F123" t="s">
        <v>2780</v>
      </c>
      <c r="G123" t="s">
        <v>3193</v>
      </c>
      <c r="H123" s="83" t="s">
        <v>3019</v>
      </c>
      <c r="I123" s="83" t="s">
        <v>3194</v>
      </c>
    </row>
    <row r="124" spans="1:9">
      <c r="A124">
        <v>27752</v>
      </c>
      <c r="B124">
        <v>18009975100</v>
      </c>
      <c r="C124">
        <v>18</v>
      </c>
      <c r="D124" t="s">
        <v>155</v>
      </c>
      <c r="E124" t="s">
        <v>2878</v>
      </c>
      <c r="F124" t="s">
        <v>2781</v>
      </c>
      <c r="G124" t="s">
        <v>3195</v>
      </c>
      <c r="H124" s="83" t="s">
        <v>3196</v>
      </c>
      <c r="I124" s="83" t="s">
        <v>3197</v>
      </c>
    </row>
    <row r="125" spans="1:9">
      <c r="A125">
        <v>27753</v>
      </c>
      <c r="B125">
        <v>18009975200</v>
      </c>
      <c r="C125">
        <v>18</v>
      </c>
      <c r="D125" t="s">
        <v>155</v>
      </c>
      <c r="E125" t="s">
        <v>2878</v>
      </c>
      <c r="F125" t="s">
        <v>2781</v>
      </c>
      <c r="G125" t="s">
        <v>3198</v>
      </c>
      <c r="H125" s="83" t="s">
        <v>3199</v>
      </c>
      <c r="I125" s="83" t="s">
        <v>3200</v>
      </c>
    </row>
    <row r="126" spans="1:9">
      <c r="A126">
        <v>27754</v>
      </c>
      <c r="B126">
        <v>18009975300</v>
      </c>
      <c r="C126">
        <v>18</v>
      </c>
      <c r="D126" t="s">
        <v>155</v>
      </c>
      <c r="E126" t="s">
        <v>2878</v>
      </c>
      <c r="F126" t="s">
        <v>2781</v>
      </c>
      <c r="G126" t="s">
        <v>3201</v>
      </c>
      <c r="H126" s="83" t="s">
        <v>3202</v>
      </c>
      <c r="I126" s="83" t="s">
        <v>3203</v>
      </c>
    </row>
    <row r="127" spans="1:9">
      <c r="A127">
        <v>27755</v>
      </c>
      <c r="B127">
        <v>18009975400</v>
      </c>
      <c r="C127">
        <v>18</v>
      </c>
      <c r="D127" t="s">
        <v>155</v>
      </c>
      <c r="E127" t="s">
        <v>2878</v>
      </c>
      <c r="F127" t="s">
        <v>2781</v>
      </c>
      <c r="G127" t="s">
        <v>3204</v>
      </c>
      <c r="H127" s="83" t="s">
        <v>3205</v>
      </c>
      <c r="I127" s="83" t="s">
        <v>3206</v>
      </c>
    </row>
    <row r="128" spans="1:9">
      <c r="A128">
        <v>27756</v>
      </c>
      <c r="B128">
        <v>18011810100</v>
      </c>
      <c r="C128">
        <v>18</v>
      </c>
      <c r="D128" t="s">
        <v>155</v>
      </c>
      <c r="E128" t="s">
        <v>2878</v>
      </c>
      <c r="F128" t="s">
        <v>2782</v>
      </c>
      <c r="G128" t="s">
        <v>3207</v>
      </c>
      <c r="H128" s="82">
        <v>0</v>
      </c>
      <c r="I128" s="83" t="s">
        <v>3208</v>
      </c>
    </row>
    <row r="129" spans="1:9">
      <c r="A129">
        <v>27757</v>
      </c>
      <c r="B129">
        <v>18011810200</v>
      </c>
      <c r="C129">
        <v>18</v>
      </c>
      <c r="D129" t="s">
        <v>155</v>
      </c>
      <c r="E129" t="s">
        <v>2878</v>
      </c>
      <c r="F129" t="s">
        <v>2782</v>
      </c>
      <c r="G129" t="s">
        <v>3209</v>
      </c>
      <c r="H129" s="83" t="s">
        <v>3122</v>
      </c>
      <c r="I129" s="83" t="s">
        <v>3210</v>
      </c>
    </row>
    <row r="130" spans="1:9">
      <c r="A130">
        <v>27758</v>
      </c>
      <c r="B130">
        <v>18011810300</v>
      </c>
      <c r="C130">
        <v>18</v>
      </c>
      <c r="D130" t="s">
        <v>155</v>
      </c>
      <c r="E130" t="s">
        <v>2878</v>
      </c>
      <c r="F130" t="s">
        <v>2782</v>
      </c>
      <c r="G130" t="s">
        <v>3211</v>
      </c>
      <c r="H130" s="83" t="s">
        <v>3212</v>
      </c>
      <c r="I130" s="83" t="s">
        <v>3213</v>
      </c>
    </row>
    <row r="131" spans="1:9">
      <c r="A131">
        <v>27759</v>
      </c>
      <c r="B131">
        <v>18011810400</v>
      </c>
      <c r="C131">
        <v>18</v>
      </c>
      <c r="D131" t="s">
        <v>155</v>
      </c>
      <c r="E131" t="s">
        <v>2878</v>
      </c>
      <c r="F131" t="s">
        <v>2782</v>
      </c>
      <c r="G131" t="s">
        <v>3214</v>
      </c>
      <c r="H131" s="83" t="s">
        <v>3177</v>
      </c>
      <c r="I131" s="83" t="s">
        <v>3215</v>
      </c>
    </row>
    <row r="132" spans="1:9">
      <c r="A132">
        <v>27760</v>
      </c>
      <c r="B132">
        <v>18011810500</v>
      </c>
      <c r="C132">
        <v>18</v>
      </c>
      <c r="D132" t="s">
        <v>155</v>
      </c>
      <c r="E132" t="s">
        <v>2878</v>
      </c>
      <c r="F132" t="s">
        <v>2782</v>
      </c>
      <c r="G132" t="s">
        <v>3216</v>
      </c>
      <c r="H132" s="83" t="s">
        <v>3159</v>
      </c>
      <c r="I132" s="83" t="s">
        <v>3217</v>
      </c>
    </row>
    <row r="133" spans="1:9">
      <c r="A133">
        <v>27761</v>
      </c>
      <c r="B133">
        <v>18011810601</v>
      </c>
      <c r="C133">
        <v>18</v>
      </c>
      <c r="D133" t="s">
        <v>155</v>
      </c>
      <c r="E133" t="s">
        <v>2878</v>
      </c>
      <c r="F133" t="s">
        <v>2782</v>
      </c>
      <c r="G133" t="s">
        <v>3218</v>
      </c>
      <c r="H133" s="82">
        <v>0</v>
      </c>
      <c r="I133" s="83" t="s">
        <v>3219</v>
      </c>
    </row>
    <row r="134" spans="1:9">
      <c r="A134">
        <v>27762</v>
      </c>
      <c r="B134">
        <v>18011810604</v>
      </c>
      <c r="C134">
        <v>18</v>
      </c>
      <c r="D134" t="s">
        <v>155</v>
      </c>
      <c r="E134" t="s">
        <v>2878</v>
      </c>
      <c r="F134" t="s">
        <v>2782</v>
      </c>
      <c r="G134" t="s">
        <v>3220</v>
      </c>
      <c r="H134" s="82">
        <v>0.5</v>
      </c>
      <c r="I134" s="83" t="s">
        <v>3221</v>
      </c>
    </row>
    <row r="135" spans="1:9">
      <c r="A135">
        <v>27763</v>
      </c>
      <c r="B135">
        <v>18011810605</v>
      </c>
      <c r="C135">
        <v>18</v>
      </c>
      <c r="D135" t="s">
        <v>155</v>
      </c>
      <c r="E135" t="s">
        <v>2878</v>
      </c>
      <c r="F135" t="s">
        <v>2782</v>
      </c>
      <c r="G135" t="s">
        <v>3222</v>
      </c>
      <c r="H135" s="83" t="s">
        <v>3223</v>
      </c>
      <c r="I135" s="83" t="s">
        <v>3224</v>
      </c>
    </row>
    <row r="136" spans="1:9">
      <c r="A136">
        <v>27764</v>
      </c>
      <c r="B136">
        <v>18011810606</v>
      </c>
      <c r="C136">
        <v>18</v>
      </c>
      <c r="D136" t="s">
        <v>155</v>
      </c>
      <c r="E136" t="s">
        <v>2878</v>
      </c>
      <c r="F136" t="s">
        <v>2782</v>
      </c>
      <c r="G136" t="s">
        <v>3225</v>
      </c>
      <c r="H136" s="82">
        <v>0</v>
      </c>
      <c r="I136" s="83" t="s">
        <v>3226</v>
      </c>
    </row>
    <row r="137" spans="1:9">
      <c r="A137">
        <v>27765</v>
      </c>
      <c r="B137">
        <v>18011810607</v>
      </c>
      <c r="C137">
        <v>18</v>
      </c>
      <c r="D137" t="s">
        <v>155</v>
      </c>
      <c r="E137" t="s">
        <v>2878</v>
      </c>
      <c r="F137" t="s">
        <v>2782</v>
      </c>
      <c r="G137" t="s">
        <v>3227</v>
      </c>
      <c r="H137" s="82">
        <v>0</v>
      </c>
      <c r="I137" s="83" t="s">
        <v>3228</v>
      </c>
    </row>
    <row r="138" spans="1:9">
      <c r="A138">
        <v>27766</v>
      </c>
      <c r="B138">
        <v>18011810700</v>
      </c>
      <c r="C138">
        <v>18</v>
      </c>
      <c r="D138" t="s">
        <v>155</v>
      </c>
      <c r="E138" t="s">
        <v>2878</v>
      </c>
      <c r="F138" t="s">
        <v>2782</v>
      </c>
      <c r="G138" t="s">
        <v>3229</v>
      </c>
      <c r="H138" s="82">
        <v>0.6</v>
      </c>
      <c r="I138" s="83" t="s">
        <v>3230</v>
      </c>
    </row>
    <row r="139" spans="1:9">
      <c r="A139">
        <v>27767</v>
      </c>
      <c r="B139">
        <v>18013974600</v>
      </c>
      <c r="C139">
        <v>18</v>
      </c>
      <c r="D139" t="s">
        <v>155</v>
      </c>
      <c r="E139" t="s">
        <v>2878</v>
      </c>
      <c r="F139" t="s">
        <v>2783</v>
      </c>
      <c r="G139" t="s">
        <v>3231</v>
      </c>
      <c r="H139" s="83" t="s">
        <v>2903</v>
      </c>
      <c r="I139" s="83" t="s">
        <v>3232</v>
      </c>
    </row>
    <row r="140" spans="1:9">
      <c r="A140">
        <v>27768</v>
      </c>
      <c r="B140">
        <v>18013974700</v>
      </c>
      <c r="C140">
        <v>18</v>
      </c>
      <c r="D140" t="s">
        <v>155</v>
      </c>
      <c r="E140" t="s">
        <v>2878</v>
      </c>
      <c r="F140" t="s">
        <v>2783</v>
      </c>
      <c r="G140" t="s">
        <v>3233</v>
      </c>
      <c r="H140" s="82">
        <v>0</v>
      </c>
      <c r="I140" s="83" t="s">
        <v>3234</v>
      </c>
    </row>
    <row r="141" spans="1:9">
      <c r="A141">
        <v>27769</v>
      </c>
      <c r="B141">
        <v>18013974800</v>
      </c>
      <c r="C141">
        <v>18</v>
      </c>
      <c r="D141" t="s">
        <v>155</v>
      </c>
      <c r="E141" t="s">
        <v>2878</v>
      </c>
      <c r="F141" t="s">
        <v>2783</v>
      </c>
      <c r="G141" t="s">
        <v>3235</v>
      </c>
      <c r="H141" s="83" t="s">
        <v>3072</v>
      </c>
      <c r="I141" s="83" t="s">
        <v>3236</v>
      </c>
    </row>
    <row r="142" spans="1:9">
      <c r="A142">
        <v>27770</v>
      </c>
      <c r="B142">
        <v>18013974901</v>
      </c>
      <c r="C142">
        <v>18</v>
      </c>
      <c r="D142" t="s">
        <v>155</v>
      </c>
      <c r="E142" t="s">
        <v>2878</v>
      </c>
      <c r="F142" t="s">
        <v>2783</v>
      </c>
      <c r="G142" t="s">
        <v>3237</v>
      </c>
      <c r="H142" s="83" t="s">
        <v>3052</v>
      </c>
      <c r="I142" s="83" t="s">
        <v>3238</v>
      </c>
    </row>
    <row r="143" spans="1:9">
      <c r="A143">
        <v>27771</v>
      </c>
      <c r="B143">
        <v>18013974902</v>
      </c>
      <c r="C143">
        <v>18</v>
      </c>
      <c r="D143" t="s">
        <v>155</v>
      </c>
      <c r="E143" t="s">
        <v>2878</v>
      </c>
      <c r="F143" t="s">
        <v>2783</v>
      </c>
      <c r="G143" t="s">
        <v>3239</v>
      </c>
      <c r="H143" s="83" t="s">
        <v>2930</v>
      </c>
      <c r="I143" s="83" t="s">
        <v>3240</v>
      </c>
    </row>
    <row r="144" spans="1:9">
      <c r="A144">
        <v>27772</v>
      </c>
      <c r="B144">
        <v>18015959300</v>
      </c>
      <c r="C144">
        <v>18</v>
      </c>
      <c r="D144" t="s">
        <v>155</v>
      </c>
      <c r="E144" t="s">
        <v>2878</v>
      </c>
      <c r="F144" t="s">
        <v>2784</v>
      </c>
      <c r="G144" t="s">
        <v>3241</v>
      </c>
      <c r="H144" s="83" t="s">
        <v>3242</v>
      </c>
      <c r="I144" s="83" t="s">
        <v>3243</v>
      </c>
    </row>
    <row r="145" spans="1:9">
      <c r="A145">
        <v>27773</v>
      </c>
      <c r="B145">
        <v>18015959400</v>
      </c>
      <c r="C145">
        <v>18</v>
      </c>
      <c r="D145" t="s">
        <v>155</v>
      </c>
      <c r="E145" t="s">
        <v>2878</v>
      </c>
      <c r="F145" t="s">
        <v>2784</v>
      </c>
      <c r="G145" t="s">
        <v>3244</v>
      </c>
      <c r="H145" s="83" t="s">
        <v>3019</v>
      </c>
      <c r="I145" s="83" t="s">
        <v>3245</v>
      </c>
    </row>
    <row r="146" spans="1:9">
      <c r="A146">
        <v>27774</v>
      </c>
      <c r="B146">
        <v>18015959500</v>
      </c>
      <c r="C146">
        <v>18</v>
      </c>
      <c r="D146" t="s">
        <v>155</v>
      </c>
      <c r="E146" t="s">
        <v>2878</v>
      </c>
      <c r="F146" t="s">
        <v>2784</v>
      </c>
      <c r="G146" t="s">
        <v>3246</v>
      </c>
      <c r="H146" s="82">
        <v>0.5</v>
      </c>
      <c r="I146" s="83" t="s">
        <v>3247</v>
      </c>
    </row>
    <row r="147" spans="1:9">
      <c r="A147">
        <v>27775</v>
      </c>
      <c r="B147">
        <v>18015959600</v>
      </c>
      <c r="C147">
        <v>18</v>
      </c>
      <c r="D147" t="s">
        <v>155</v>
      </c>
      <c r="E147" t="s">
        <v>2878</v>
      </c>
      <c r="F147" t="s">
        <v>2784</v>
      </c>
      <c r="G147" t="s">
        <v>3248</v>
      </c>
      <c r="H147" s="83" t="s">
        <v>3035</v>
      </c>
      <c r="I147" s="83" t="s">
        <v>3249</v>
      </c>
    </row>
    <row r="148" spans="1:9">
      <c r="A148">
        <v>27776</v>
      </c>
      <c r="B148">
        <v>18015959700</v>
      </c>
      <c r="C148">
        <v>18</v>
      </c>
      <c r="D148" t="s">
        <v>155</v>
      </c>
      <c r="E148" t="s">
        <v>2878</v>
      </c>
      <c r="F148" t="s">
        <v>2784</v>
      </c>
      <c r="G148" t="s">
        <v>3250</v>
      </c>
      <c r="H148" s="83" t="s">
        <v>3251</v>
      </c>
      <c r="I148" s="83" t="s">
        <v>3252</v>
      </c>
    </row>
    <row r="149" spans="1:9">
      <c r="A149">
        <v>27777</v>
      </c>
      <c r="B149">
        <v>18015959800</v>
      </c>
      <c r="C149">
        <v>18</v>
      </c>
      <c r="D149" t="s">
        <v>155</v>
      </c>
      <c r="E149" t="s">
        <v>2878</v>
      </c>
      <c r="F149" t="s">
        <v>2784</v>
      </c>
      <c r="G149" t="s">
        <v>3253</v>
      </c>
      <c r="H149" s="83" t="s">
        <v>3110</v>
      </c>
      <c r="I149" s="83" t="s">
        <v>3254</v>
      </c>
    </row>
    <row r="150" spans="1:9">
      <c r="A150">
        <v>27778</v>
      </c>
      <c r="B150">
        <v>18015959900</v>
      </c>
      <c r="C150">
        <v>18</v>
      </c>
      <c r="D150" t="s">
        <v>155</v>
      </c>
      <c r="E150" t="s">
        <v>2878</v>
      </c>
      <c r="F150" t="s">
        <v>2784</v>
      </c>
      <c r="G150" t="s">
        <v>3255</v>
      </c>
      <c r="H150" s="83" t="s">
        <v>3040</v>
      </c>
      <c r="I150" s="83" t="s">
        <v>3256</v>
      </c>
    </row>
    <row r="151" spans="1:9">
      <c r="A151">
        <v>27779</v>
      </c>
      <c r="B151">
        <v>18017950900</v>
      </c>
      <c r="C151">
        <v>18</v>
      </c>
      <c r="D151" t="s">
        <v>155</v>
      </c>
      <c r="E151" t="s">
        <v>2878</v>
      </c>
      <c r="F151" t="s">
        <v>2785</v>
      </c>
      <c r="G151" t="s">
        <v>3257</v>
      </c>
      <c r="H151" s="83" t="s">
        <v>3258</v>
      </c>
      <c r="I151" s="83" t="s">
        <v>3259</v>
      </c>
    </row>
    <row r="152" spans="1:9">
      <c r="A152">
        <v>27780</v>
      </c>
      <c r="B152">
        <v>18017951000</v>
      </c>
      <c r="C152">
        <v>18</v>
      </c>
      <c r="D152" t="s">
        <v>155</v>
      </c>
      <c r="E152" t="s">
        <v>2878</v>
      </c>
      <c r="F152" t="s">
        <v>2785</v>
      </c>
      <c r="G152" t="s">
        <v>3260</v>
      </c>
      <c r="H152" s="83" t="s">
        <v>2960</v>
      </c>
      <c r="I152" s="83" t="s">
        <v>3261</v>
      </c>
    </row>
    <row r="153" spans="1:9">
      <c r="A153">
        <v>27781</v>
      </c>
      <c r="B153">
        <v>18017951100</v>
      </c>
      <c r="C153">
        <v>18</v>
      </c>
      <c r="D153" t="s">
        <v>155</v>
      </c>
      <c r="E153" t="s">
        <v>2878</v>
      </c>
      <c r="F153" t="s">
        <v>2785</v>
      </c>
      <c r="G153" t="s">
        <v>3262</v>
      </c>
      <c r="H153" s="83" t="s">
        <v>2972</v>
      </c>
      <c r="I153" s="83" t="s">
        <v>3263</v>
      </c>
    </row>
    <row r="154" spans="1:9">
      <c r="A154">
        <v>27782</v>
      </c>
      <c r="B154">
        <v>18017951200</v>
      </c>
      <c r="C154">
        <v>18</v>
      </c>
      <c r="D154" t="s">
        <v>155</v>
      </c>
      <c r="E154" t="s">
        <v>2878</v>
      </c>
      <c r="F154" t="s">
        <v>2785</v>
      </c>
      <c r="G154" t="s">
        <v>3264</v>
      </c>
      <c r="H154" s="83" t="s">
        <v>3265</v>
      </c>
      <c r="I154" s="83" t="s">
        <v>3266</v>
      </c>
    </row>
    <row r="155" spans="1:9">
      <c r="A155">
        <v>27783</v>
      </c>
      <c r="B155">
        <v>18017951300</v>
      </c>
      <c r="C155">
        <v>18</v>
      </c>
      <c r="D155" t="s">
        <v>155</v>
      </c>
      <c r="E155" t="s">
        <v>2878</v>
      </c>
      <c r="F155" t="s">
        <v>2785</v>
      </c>
      <c r="G155" t="s">
        <v>3267</v>
      </c>
      <c r="H155" s="83" t="s">
        <v>2924</v>
      </c>
      <c r="I155" s="83" t="s">
        <v>3268</v>
      </c>
    </row>
    <row r="156" spans="1:9">
      <c r="A156">
        <v>27784</v>
      </c>
      <c r="B156">
        <v>18017951400</v>
      </c>
      <c r="C156">
        <v>18</v>
      </c>
      <c r="D156" t="s">
        <v>155</v>
      </c>
      <c r="E156" t="s">
        <v>2878</v>
      </c>
      <c r="F156" t="s">
        <v>2785</v>
      </c>
      <c r="G156" t="s">
        <v>3269</v>
      </c>
      <c r="H156" s="83" t="s">
        <v>3242</v>
      </c>
      <c r="I156" s="83" t="s">
        <v>3270</v>
      </c>
    </row>
    <row r="157" spans="1:9">
      <c r="A157">
        <v>27785</v>
      </c>
      <c r="B157">
        <v>18017951500</v>
      </c>
      <c r="C157">
        <v>18</v>
      </c>
      <c r="D157" t="s">
        <v>155</v>
      </c>
      <c r="E157" t="s">
        <v>2878</v>
      </c>
      <c r="F157" t="s">
        <v>2785</v>
      </c>
      <c r="G157" t="s">
        <v>3271</v>
      </c>
      <c r="H157" s="83" t="s">
        <v>3196</v>
      </c>
      <c r="I157" s="83" t="s">
        <v>3272</v>
      </c>
    </row>
    <row r="158" spans="1:9">
      <c r="A158">
        <v>27786</v>
      </c>
      <c r="B158">
        <v>18017951600</v>
      </c>
      <c r="C158">
        <v>18</v>
      </c>
      <c r="D158" t="s">
        <v>155</v>
      </c>
      <c r="E158" t="s">
        <v>2878</v>
      </c>
      <c r="F158" t="s">
        <v>2785</v>
      </c>
      <c r="G158" t="s">
        <v>3273</v>
      </c>
      <c r="H158" s="83" t="s">
        <v>2948</v>
      </c>
      <c r="I158" s="83" t="s">
        <v>3274</v>
      </c>
    </row>
    <row r="159" spans="1:9">
      <c r="A159">
        <v>27787</v>
      </c>
      <c r="B159">
        <v>18017951700</v>
      </c>
      <c r="C159">
        <v>18</v>
      </c>
      <c r="D159" t="s">
        <v>155</v>
      </c>
      <c r="E159" t="s">
        <v>2878</v>
      </c>
      <c r="F159" t="s">
        <v>2785</v>
      </c>
      <c r="G159" t="s">
        <v>3275</v>
      </c>
      <c r="H159" s="83" t="s">
        <v>3174</v>
      </c>
      <c r="I159" s="83" t="s">
        <v>3276</v>
      </c>
    </row>
    <row r="160" spans="1:9">
      <c r="A160">
        <v>27788</v>
      </c>
      <c r="B160">
        <v>18017951800</v>
      </c>
      <c r="C160">
        <v>18</v>
      </c>
      <c r="D160" t="s">
        <v>155</v>
      </c>
      <c r="E160" t="s">
        <v>2878</v>
      </c>
      <c r="F160" t="s">
        <v>2785</v>
      </c>
      <c r="G160" t="s">
        <v>3277</v>
      </c>
      <c r="H160" s="83" t="s">
        <v>3128</v>
      </c>
      <c r="I160" s="83" t="s">
        <v>3278</v>
      </c>
    </row>
    <row r="161" spans="1:9">
      <c r="A161">
        <v>27789</v>
      </c>
      <c r="B161">
        <v>18017951900</v>
      </c>
      <c r="C161">
        <v>18</v>
      </c>
      <c r="D161" t="s">
        <v>155</v>
      </c>
      <c r="E161" t="s">
        <v>2878</v>
      </c>
      <c r="F161" t="s">
        <v>2785</v>
      </c>
      <c r="G161" t="s">
        <v>3279</v>
      </c>
      <c r="H161" s="83" t="s">
        <v>3280</v>
      </c>
      <c r="I161" s="83" t="s">
        <v>3281</v>
      </c>
    </row>
    <row r="162" spans="1:9">
      <c r="A162">
        <v>27790</v>
      </c>
      <c r="B162">
        <v>18019050100</v>
      </c>
      <c r="C162">
        <v>18</v>
      </c>
      <c r="D162" t="s">
        <v>155</v>
      </c>
      <c r="E162" t="s">
        <v>2878</v>
      </c>
      <c r="F162" t="s">
        <v>2786</v>
      </c>
      <c r="G162" t="s">
        <v>3282</v>
      </c>
      <c r="H162" s="83" t="s">
        <v>3283</v>
      </c>
      <c r="I162" s="83" t="s">
        <v>3284</v>
      </c>
    </row>
    <row r="163" spans="1:9">
      <c r="A163">
        <v>27791</v>
      </c>
      <c r="B163">
        <v>18019050200</v>
      </c>
      <c r="C163">
        <v>18</v>
      </c>
      <c r="D163" t="s">
        <v>155</v>
      </c>
      <c r="E163" t="s">
        <v>2878</v>
      </c>
      <c r="F163" t="s">
        <v>2786</v>
      </c>
      <c r="G163" t="s">
        <v>3285</v>
      </c>
      <c r="H163" s="83" t="s">
        <v>3164</v>
      </c>
      <c r="I163" s="83" t="s">
        <v>3286</v>
      </c>
    </row>
    <row r="164" spans="1:9">
      <c r="A164">
        <v>27792</v>
      </c>
      <c r="B164">
        <v>18019050303</v>
      </c>
      <c r="C164">
        <v>18</v>
      </c>
      <c r="D164" t="s">
        <v>155</v>
      </c>
      <c r="E164" t="s">
        <v>2878</v>
      </c>
      <c r="F164" t="s">
        <v>2786</v>
      </c>
      <c r="G164" t="s">
        <v>3287</v>
      </c>
      <c r="H164" s="83" t="s">
        <v>3005</v>
      </c>
      <c r="I164" s="83" t="s">
        <v>3288</v>
      </c>
    </row>
    <row r="165" spans="1:9">
      <c r="A165">
        <v>27793</v>
      </c>
      <c r="B165">
        <v>18019050304</v>
      </c>
      <c r="C165">
        <v>18</v>
      </c>
      <c r="D165" t="s">
        <v>155</v>
      </c>
      <c r="E165" t="s">
        <v>2878</v>
      </c>
      <c r="F165" t="s">
        <v>2786</v>
      </c>
      <c r="G165" t="s">
        <v>3289</v>
      </c>
      <c r="H165" s="83" t="s">
        <v>3290</v>
      </c>
      <c r="I165" s="83" t="s">
        <v>3291</v>
      </c>
    </row>
    <row r="166" spans="1:9">
      <c r="A166">
        <v>27794</v>
      </c>
      <c r="B166">
        <v>18019050305</v>
      </c>
      <c r="C166">
        <v>18</v>
      </c>
      <c r="D166" t="s">
        <v>155</v>
      </c>
      <c r="E166" t="s">
        <v>2878</v>
      </c>
      <c r="F166" t="s">
        <v>2786</v>
      </c>
      <c r="G166" t="s">
        <v>3292</v>
      </c>
      <c r="H166" s="82">
        <v>0</v>
      </c>
      <c r="I166" s="83" t="s">
        <v>3293</v>
      </c>
    </row>
    <row r="167" spans="1:9">
      <c r="A167">
        <v>27795</v>
      </c>
      <c r="B167">
        <v>18019050306</v>
      </c>
      <c r="C167">
        <v>18</v>
      </c>
      <c r="D167" t="s">
        <v>155</v>
      </c>
      <c r="E167" t="s">
        <v>2878</v>
      </c>
      <c r="F167" t="s">
        <v>2786</v>
      </c>
      <c r="G167" t="s">
        <v>3294</v>
      </c>
      <c r="H167" s="83" t="s">
        <v>3295</v>
      </c>
      <c r="I167" s="83" t="s">
        <v>3296</v>
      </c>
    </row>
    <row r="168" spans="1:9">
      <c r="A168">
        <v>27796</v>
      </c>
      <c r="B168">
        <v>18019050401</v>
      </c>
      <c r="C168">
        <v>18</v>
      </c>
      <c r="D168" t="s">
        <v>155</v>
      </c>
      <c r="E168" t="s">
        <v>2878</v>
      </c>
      <c r="F168" t="s">
        <v>2786</v>
      </c>
      <c r="G168" t="s">
        <v>3297</v>
      </c>
      <c r="H168" s="83" t="s">
        <v>2930</v>
      </c>
      <c r="I168" s="83" t="s">
        <v>3298</v>
      </c>
    </row>
    <row r="169" spans="1:9">
      <c r="A169">
        <v>27797</v>
      </c>
      <c r="B169">
        <v>18019050403</v>
      </c>
      <c r="C169">
        <v>18</v>
      </c>
      <c r="D169" t="s">
        <v>155</v>
      </c>
      <c r="E169" t="s">
        <v>2878</v>
      </c>
      <c r="F169" t="s">
        <v>2786</v>
      </c>
      <c r="G169" t="s">
        <v>3299</v>
      </c>
      <c r="H169" s="83" t="s">
        <v>3191</v>
      </c>
      <c r="I169" s="83" t="s">
        <v>3300</v>
      </c>
    </row>
    <row r="170" spans="1:9">
      <c r="A170">
        <v>27798</v>
      </c>
      <c r="B170">
        <v>18019050404</v>
      </c>
      <c r="C170">
        <v>18</v>
      </c>
      <c r="D170" t="s">
        <v>155</v>
      </c>
      <c r="E170" t="s">
        <v>2878</v>
      </c>
      <c r="F170" t="s">
        <v>2786</v>
      </c>
      <c r="G170" t="s">
        <v>3301</v>
      </c>
      <c r="H170" s="83" t="s">
        <v>3280</v>
      </c>
      <c r="I170" s="83" t="s">
        <v>3302</v>
      </c>
    </row>
    <row r="171" spans="1:9">
      <c r="A171">
        <v>27799</v>
      </c>
      <c r="B171">
        <v>18019050503</v>
      </c>
      <c r="C171">
        <v>18</v>
      </c>
      <c r="D171" t="s">
        <v>155</v>
      </c>
      <c r="E171" t="s">
        <v>2878</v>
      </c>
      <c r="F171" t="s">
        <v>2786</v>
      </c>
      <c r="G171" t="s">
        <v>3303</v>
      </c>
      <c r="H171" s="83" t="s">
        <v>2930</v>
      </c>
      <c r="I171" s="83" t="s">
        <v>3304</v>
      </c>
    </row>
    <row r="172" spans="1:9">
      <c r="A172">
        <v>27800</v>
      </c>
      <c r="B172">
        <v>18019050504</v>
      </c>
      <c r="C172">
        <v>18</v>
      </c>
      <c r="D172" t="s">
        <v>155</v>
      </c>
      <c r="E172" t="s">
        <v>2878</v>
      </c>
      <c r="F172" t="s">
        <v>2786</v>
      </c>
      <c r="G172" t="s">
        <v>3305</v>
      </c>
      <c r="H172" s="83" t="s">
        <v>3306</v>
      </c>
      <c r="I172" s="83" t="s">
        <v>3307</v>
      </c>
    </row>
    <row r="173" spans="1:9">
      <c r="A173">
        <v>27801</v>
      </c>
      <c r="B173">
        <v>18019050505</v>
      </c>
      <c r="C173">
        <v>18</v>
      </c>
      <c r="D173" t="s">
        <v>155</v>
      </c>
      <c r="E173" t="s">
        <v>2878</v>
      </c>
      <c r="F173" t="s">
        <v>2786</v>
      </c>
      <c r="G173" t="s">
        <v>3308</v>
      </c>
      <c r="H173" s="83" t="s">
        <v>3072</v>
      </c>
      <c r="I173" s="83" t="s">
        <v>3309</v>
      </c>
    </row>
    <row r="174" spans="1:9">
      <c r="A174">
        <v>27802</v>
      </c>
      <c r="B174">
        <v>18019050603</v>
      </c>
      <c r="C174">
        <v>18</v>
      </c>
      <c r="D174" t="s">
        <v>155</v>
      </c>
      <c r="E174" t="s">
        <v>2878</v>
      </c>
      <c r="F174" t="s">
        <v>2786</v>
      </c>
      <c r="G174" t="s">
        <v>3310</v>
      </c>
      <c r="H174" s="83" t="s">
        <v>3177</v>
      </c>
      <c r="I174" s="83" t="s">
        <v>3311</v>
      </c>
    </row>
    <row r="175" spans="1:9">
      <c r="A175">
        <v>27803</v>
      </c>
      <c r="B175">
        <v>18019050604</v>
      </c>
      <c r="C175">
        <v>18</v>
      </c>
      <c r="D175" t="s">
        <v>155</v>
      </c>
      <c r="E175" t="s">
        <v>2878</v>
      </c>
      <c r="F175" t="s">
        <v>2786</v>
      </c>
      <c r="G175" t="s">
        <v>3312</v>
      </c>
      <c r="H175" s="83" t="s">
        <v>3115</v>
      </c>
      <c r="I175" s="83" t="s">
        <v>3313</v>
      </c>
    </row>
    <row r="176" spans="1:9">
      <c r="A176">
        <v>27804</v>
      </c>
      <c r="B176">
        <v>18019050605</v>
      </c>
      <c r="C176">
        <v>18</v>
      </c>
      <c r="D176" t="s">
        <v>155</v>
      </c>
      <c r="E176" t="s">
        <v>2878</v>
      </c>
      <c r="F176" t="s">
        <v>2786</v>
      </c>
      <c r="G176" t="s">
        <v>3314</v>
      </c>
      <c r="H176" s="83" t="s">
        <v>3177</v>
      </c>
      <c r="I176" s="83" t="s">
        <v>3315</v>
      </c>
    </row>
    <row r="177" spans="1:9">
      <c r="A177">
        <v>27805</v>
      </c>
      <c r="B177">
        <v>18019050606</v>
      </c>
      <c r="C177">
        <v>18</v>
      </c>
      <c r="D177" t="s">
        <v>155</v>
      </c>
      <c r="E177" t="s">
        <v>2878</v>
      </c>
      <c r="F177" t="s">
        <v>2786</v>
      </c>
      <c r="G177" t="s">
        <v>3316</v>
      </c>
      <c r="H177" s="82">
        <v>0.6</v>
      </c>
      <c r="I177" s="83" t="s">
        <v>3317</v>
      </c>
    </row>
    <row r="178" spans="1:9">
      <c r="A178">
        <v>27806</v>
      </c>
      <c r="B178">
        <v>18019050703</v>
      </c>
      <c r="C178">
        <v>18</v>
      </c>
      <c r="D178" t="s">
        <v>155</v>
      </c>
      <c r="E178" t="s">
        <v>2878</v>
      </c>
      <c r="F178" t="s">
        <v>2786</v>
      </c>
      <c r="G178" t="s">
        <v>3318</v>
      </c>
      <c r="H178" s="83" t="s">
        <v>3019</v>
      </c>
      <c r="I178" s="83" t="s">
        <v>3319</v>
      </c>
    </row>
    <row r="179" spans="1:9">
      <c r="A179">
        <v>27807</v>
      </c>
      <c r="B179">
        <v>18019050704</v>
      </c>
      <c r="C179">
        <v>18</v>
      </c>
      <c r="D179" t="s">
        <v>155</v>
      </c>
      <c r="E179" t="s">
        <v>2878</v>
      </c>
      <c r="F179" t="s">
        <v>2786</v>
      </c>
      <c r="G179" t="s">
        <v>3320</v>
      </c>
      <c r="H179" s="82">
        <v>0.6</v>
      </c>
      <c r="I179" s="83" t="s">
        <v>3321</v>
      </c>
    </row>
    <row r="180" spans="1:9">
      <c r="A180">
        <v>27808</v>
      </c>
      <c r="B180">
        <v>18019050705</v>
      </c>
      <c r="C180">
        <v>18</v>
      </c>
      <c r="D180" t="s">
        <v>155</v>
      </c>
      <c r="E180" t="s">
        <v>2878</v>
      </c>
      <c r="F180" t="s">
        <v>2786</v>
      </c>
      <c r="G180" t="s">
        <v>3322</v>
      </c>
      <c r="H180" s="83" t="s">
        <v>3323</v>
      </c>
      <c r="I180" s="83" t="s">
        <v>3324</v>
      </c>
    </row>
    <row r="181" spans="1:9">
      <c r="A181">
        <v>27809</v>
      </c>
      <c r="B181">
        <v>18019050706</v>
      </c>
      <c r="C181">
        <v>18</v>
      </c>
      <c r="D181" t="s">
        <v>155</v>
      </c>
      <c r="E181" t="s">
        <v>2878</v>
      </c>
      <c r="F181" t="s">
        <v>2786</v>
      </c>
      <c r="G181" t="s">
        <v>3325</v>
      </c>
      <c r="H181" s="82">
        <v>0.1</v>
      </c>
      <c r="I181" s="83" t="s">
        <v>3326</v>
      </c>
    </row>
    <row r="182" spans="1:9">
      <c r="A182">
        <v>27810</v>
      </c>
      <c r="B182">
        <v>18019050801</v>
      </c>
      <c r="C182">
        <v>18</v>
      </c>
      <c r="D182" t="s">
        <v>155</v>
      </c>
      <c r="E182" t="s">
        <v>2878</v>
      </c>
      <c r="F182" t="s">
        <v>2786</v>
      </c>
      <c r="G182" t="s">
        <v>3327</v>
      </c>
      <c r="H182" s="83" t="s">
        <v>3082</v>
      </c>
      <c r="I182" s="83" t="s">
        <v>3328</v>
      </c>
    </row>
    <row r="183" spans="1:9">
      <c r="A183">
        <v>27811</v>
      </c>
      <c r="B183">
        <v>18019050803</v>
      </c>
      <c r="C183">
        <v>18</v>
      </c>
      <c r="D183" t="s">
        <v>155</v>
      </c>
      <c r="E183" t="s">
        <v>2878</v>
      </c>
      <c r="F183" t="s">
        <v>2786</v>
      </c>
      <c r="G183" t="s">
        <v>3329</v>
      </c>
      <c r="H183" s="82">
        <v>0.3</v>
      </c>
      <c r="I183" s="83" t="s">
        <v>3330</v>
      </c>
    </row>
    <row r="184" spans="1:9">
      <c r="A184">
        <v>27812</v>
      </c>
      <c r="B184">
        <v>18019050804</v>
      </c>
      <c r="C184">
        <v>18</v>
      </c>
      <c r="D184" t="s">
        <v>155</v>
      </c>
      <c r="E184" t="s">
        <v>2878</v>
      </c>
      <c r="F184" t="s">
        <v>2786</v>
      </c>
      <c r="G184" t="s">
        <v>3331</v>
      </c>
      <c r="H184" s="82">
        <v>0.7</v>
      </c>
      <c r="I184" s="83" t="s">
        <v>3332</v>
      </c>
    </row>
    <row r="185" spans="1:9">
      <c r="A185">
        <v>27813</v>
      </c>
      <c r="B185">
        <v>18019050902</v>
      </c>
      <c r="C185">
        <v>18</v>
      </c>
      <c r="D185" t="s">
        <v>155</v>
      </c>
      <c r="E185" t="s">
        <v>2878</v>
      </c>
      <c r="F185" t="s">
        <v>2786</v>
      </c>
      <c r="G185" t="s">
        <v>3333</v>
      </c>
      <c r="H185" s="83" t="s">
        <v>3205</v>
      </c>
      <c r="I185" s="83" t="s">
        <v>3334</v>
      </c>
    </row>
    <row r="186" spans="1:9">
      <c r="A186">
        <v>27814</v>
      </c>
      <c r="B186">
        <v>18019050903</v>
      </c>
      <c r="C186">
        <v>18</v>
      </c>
      <c r="D186" t="s">
        <v>155</v>
      </c>
      <c r="E186" t="s">
        <v>2878</v>
      </c>
      <c r="F186" t="s">
        <v>2786</v>
      </c>
      <c r="G186" t="s">
        <v>3335</v>
      </c>
      <c r="H186" s="83" t="s">
        <v>2966</v>
      </c>
      <c r="I186" s="83" t="s">
        <v>3336</v>
      </c>
    </row>
    <row r="187" spans="1:9">
      <c r="A187">
        <v>27815</v>
      </c>
      <c r="B187">
        <v>18019050904</v>
      </c>
      <c r="C187">
        <v>18</v>
      </c>
      <c r="D187" t="s">
        <v>155</v>
      </c>
      <c r="E187" t="s">
        <v>2878</v>
      </c>
      <c r="F187" t="s">
        <v>2786</v>
      </c>
      <c r="G187" t="s">
        <v>3337</v>
      </c>
      <c r="H187" s="83" t="s">
        <v>2915</v>
      </c>
      <c r="I187" s="83" t="s">
        <v>3338</v>
      </c>
    </row>
    <row r="188" spans="1:9">
      <c r="A188">
        <v>27816</v>
      </c>
      <c r="B188">
        <v>18019051000</v>
      </c>
      <c r="C188">
        <v>18</v>
      </c>
      <c r="D188" t="s">
        <v>155</v>
      </c>
      <c r="E188" t="s">
        <v>2878</v>
      </c>
      <c r="F188" t="s">
        <v>2786</v>
      </c>
      <c r="G188" t="s">
        <v>3339</v>
      </c>
      <c r="H188" s="83" t="s">
        <v>2880</v>
      </c>
      <c r="I188" s="83" t="s">
        <v>3340</v>
      </c>
    </row>
    <row r="189" spans="1:9">
      <c r="A189">
        <v>27817</v>
      </c>
      <c r="B189">
        <v>18021040100</v>
      </c>
      <c r="C189">
        <v>18</v>
      </c>
      <c r="D189" t="s">
        <v>155</v>
      </c>
      <c r="E189" t="s">
        <v>2878</v>
      </c>
      <c r="F189" t="s">
        <v>2787</v>
      </c>
      <c r="G189" t="s">
        <v>3341</v>
      </c>
      <c r="H189" s="83" t="s">
        <v>3342</v>
      </c>
      <c r="I189" s="83" t="s">
        <v>3343</v>
      </c>
    </row>
    <row r="190" spans="1:9">
      <c r="A190">
        <v>27818</v>
      </c>
      <c r="B190">
        <v>18021040200</v>
      </c>
      <c r="C190">
        <v>18</v>
      </c>
      <c r="D190" t="s">
        <v>155</v>
      </c>
      <c r="E190" t="s">
        <v>2878</v>
      </c>
      <c r="F190" t="s">
        <v>2787</v>
      </c>
      <c r="G190" t="s">
        <v>3344</v>
      </c>
      <c r="H190" s="83" t="s">
        <v>3005</v>
      </c>
      <c r="I190" s="83" t="s">
        <v>3345</v>
      </c>
    </row>
    <row r="191" spans="1:9">
      <c r="A191">
        <v>27819</v>
      </c>
      <c r="B191">
        <v>18021040300</v>
      </c>
      <c r="C191">
        <v>18</v>
      </c>
      <c r="D191" t="s">
        <v>155</v>
      </c>
      <c r="E191" t="s">
        <v>2878</v>
      </c>
      <c r="F191" t="s">
        <v>2787</v>
      </c>
      <c r="G191" t="s">
        <v>3346</v>
      </c>
      <c r="H191" s="82">
        <v>0.9</v>
      </c>
      <c r="I191" s="83" t="s">
        <v>3347</v>
      </c>
    </row>
    <row r="192" spans="1:9">
      <c r="A192">
        <v>27820</v>
      </c>
      <c r="B192">
        <v>18021040400</v>
      </c>
      <c r="C192">
        <v>18</v>
      </c>
      <c r="D192" t="s">
        <v>155</v>
      </c>
      <c r="E192" t="s">
        <v>2878</v>
      </c>
      <c r="F192" t="s">
        <v>2787</v>
      </c>
      <c r="G192" t="s">
        <v>3348</v>
      </c>
      <c r="H192" s="82">
        <v>0.7</v>
      </c>
      <c r="I192" s="83" t="s">
        <v>3349</v>
      </c>
    </row>
    <row r="193" spans="1:9">
      <c r="A193">
        <v>27821</v>
      </c>
      <c r="B193">
        <v>18021040500</v>
      </c>
      <c r="C193">
        <v>18</v>
      </c>
      <c r="D193" t="s">
        <v>155</v>
      </c>
      <c r="E193" t="s">
        <v>2878</v>
      </c>
      <c r="F193" t="s">
        <v>2787</v>
      </c>
      <c r="G193" t="s">
        <v>3350</v>
      </c>
      <c r="H193" s="83" t="s">
        <v>2983</v>
      </c>
      <c r="I193" s="83" t="s">
        <v>3351</v>
      </c>
    </row>
    <row r="194" spans="1:9">
      <c r="A194">
        <v>27822</v>
      </c>
      <c r="B194">
        <v>18021040600</v>
      </c>
      <c r="C194">
        <v>18</v>
      </c>
      <c r="D194" t="s">
        <v>155</v>
      </c>
      <c r="E194" t="s">
        <v>2878</v>
      </c>
      <c r="F194" t="s">
        <v>2787</v>
      </c>
      <c r="G194" t="s">
        <v>3352</v>
      </c>
      <c r="H194" s="83" t="s">
        <v>2930</v>
      </c>
      <c r="I194" s="83" t="s">
        <v>3353</v>
      </c>
    </row>
    <row r="195" spans="1:9">
      <c r="A195">
        <v>27823</v>
      </c>
      <c r="B195">
        <v>18023950100</v>
      </c>
      <c r="C195">
        <v>18</v>
      </c>
      <c r="D195" t="s">
        <v>155</v>
      </c>
      <c r="E195" t="s">
        <v>2878</v>
      </c>
      <c r="F195" t="s">
        <v>2788</v>
      </c>
      <c r="G195" t="s">
        <v>3354</v>
      </c>
      <c r="H195" s="83" t="s">
        <v>3152</v>
      </c>
      <c r="I195" s="83" t="s">
        <v>3355</v>
      </c>
    </row>
    <row r="196" spans="1:9">
      <c r="A196">
        <v>27824</v>
      </c>
      <c r="B196">
        <v>18023950200</v>
      </c>
      <c r="C196">
        <v>18</v>
      </c>
      <c r="D196" t="s">
        <v>155</v>
      </c>
      <c r="E196" t="s">
        <v>2878</v>
      </c>
      <c r="F196" t="s">
        <v>2788</v>
      </c>
      <c r="G196" t="s">
        <v>3356</v>
      </c>
      <c r="H196" s="83" t="s">
        <v>2903</v>
      </c>
      <c r="I196" s="83" t="s">
        <v>3357</v>
      </c>
    </row>
    <row r="197" spans="1:9">
      <c r="A197">
        <v>27825</v>
      </c>
      <c r="B197">
        <v>18023950300</v>
      </c>
      <c r="C197">
        <v>18</v>
      </c>
      <c r="D197" t="s">
        <v>155</v>
      </c>
      <c r="E197" t="s">
        <v>2878</v>
      </c>
      <c r="F197" t="s">
        <v>2788</v>
      </c>
      <c r="G197" t="s">
        <v>3358</v>
      </c>
      <c r="H197" s="83" t="s">
        <v>3359</v>
      </c>
      <c r="I197" s="83" t="s">
        <v>3360</v>
      </c>
    </row>
    <row r="198" spans="1:9">
      <c r="A198">
        <v>27826</v>
      </c>
      <c r="B198">
        <v>18023950400</v>
      </c>
      <c r="C198">
        <v>18</v>
      </c>
      <c r="D198" t="s">
        <v>155</v>
      </c>
      <c r="E198" t="s">
        <v>2878</v>
      </c>
      <c r="F198" t="s">
        <v>2788</v>
      </c>
      <c r="G198" t="s">
        <v>3361</v>
      </c>
      <c r="H198" s="83" t="s">
        <v>2915</v>
      </c>
      <c r="I198" s="83" t="s">
        <v>3362</v>
      </c>
    </row>
    <row r="199" spans="1:9">
      <c r="A199">
        <v>27827</v>
      </c>
      <c r="B199">
        <v>18023950500</v>
      </c>
      <c r="C199">
        <v>18</v>
      </c>
      <c r="D199" t="s">
        <v>155</v>
      </c>
      <c r="E199" t="s">
        <v>2878</v>
      </c>
      <c r="F199" t="s">
        <v>2788</v>
      </c>
      <c r="G199" t="s">
        <v>3363</v>
      </c>
      <c r="H199" s="83" t="s">
        <v>3191</v>
      </c>
      <c r="I199" s="83" t="s">
        <v>3364</v>
      </c>
    </row>
    <row r="200" spans="1:9">
      <c r="A200">
        <v>27828</v>
      </c>
      <c r="B200">
        <v>18023950600</v>
      </c>
      <c r="C200">
        <v>18</v>
      </c>
      <c r="D200" t="s">
        <v>155</v>
      </c>
      <c r="E200" t="s">
        <v>2878</v>
      </c>
      <c r="F200" t="s">
        <v>2788</v>
      </c>
      <c r="G200" t="s">
        <v>3365</v>
      </c>
      <c r="H200" s="83" t="s">
        <v>2997</v>
      </c>
      <c r="I200" s="83" t="s">
        <v>3366</v>
      </c>
    </row>
    <row r="201" spans="1:9">
      <c r="A201">
        <v>27829</v>
      </c>
      <c r="B201">
        <v>18023950700</v>
      </c>
      <c r="C201">
        <v>18</v>
      </c>
      <c r="D201" t="s">
        <v>155</v>
      </c>
      <c r="E201" t="s">
        <v>2878</v>
      </c>
      <c r="F201" t="s">
        <v>2788</v>
      </c>
      <c r="G201" t="s">
        <v>3367</v>
      </c>
      <c r="H201" s="83" t="s">
        <v>3368</v>
      </c>
      <c r="I201" s="83" t="s">
        <v>3369</v>
      </c>
    </row>
    <row r="202" spans="1:9">
      <c r="A202">
        <v>27830</v>
      </c>
      <c r="B202">
        <v>18023950800</v>
      </c>
      <c r="C202">
        <v>18</v>
      </c>
      <c r="D202" t="s">
        <v>155</v>
      </c>
      <c r="E202" t="s">
        <v>2878</v>
      </c>
      <c r="F202" t="s">
        <v>2788</v>
      </c>
      <c r="G202" t="s">
        <v>3370</v>
      </c>
      <c r="H202" s="83" t="s">
        <v>3164</v>
      </c>
      <c r="I202" s="83" t="s">
        <v>3371</v>
      </c>
    </row>
    <row r="203" spans="1:9">
      <c r="A203">
        <v>27831</v>
      </c>
      <c r="B203">
        <v>18025951900</v>
      </c>
      <c r="C203">
        <v>18</v>
      </c>
      <c r="D203" t="s">
        <v>155</v>
      </c>
      <c r="E203" t="s">
        <v>2878</v>
      </c>
      <c r="F203" t="s">
        <v>2789</v>
      </c>
      <c r="G203" t="s">
        <v>3372</v>
      </c>
      <c r="H203" s="83" t="s">
        <v>3005</v>
      </c>
      <c r="I203" s="83" t="s">
        <v>3373</v>
      </c>
    </row>
    <row r="204" spans="1:9">
      <c r="A204">
        <v>27832</v>
      </c>
      <c r="B204">
        <v>18025952000</v>
      </c>
      <c r="C204">
        <v>18</v>
      </c>
      <c r="D204" t="s">
        <v>155</v>
      </c>
      <c r="E204" t="s">
        <v>2878</v>
      </c>
      <c r="F204" t="s">
        <v>2789</v>
      </c>
      <c r="G204" t="s">
        <v>3374</v>
      </c>
      <c r="H204" s="83" t="s">
        <v>3077</v>
      </c>
      <c r="I204" s="83" t="s">
        <v>3375</v>
      </c>
    </row>
    <row r="205" spans="1:9">
      <c r="A205">
        <v>27833</v>
      </c>
      <c r="B205">
        <v>18025952100</v>
      </c>
      <c r="C205">
        <v>18</v>
      </c>
      <c r="D205" t="s">
        <v>155</v>
      </c>
      <c r="E205" t="s">
        <v>2878</v>
      </c>
      <c r="F205" t="s">
        <v>2789</v>
      </c>
      <c r="G205" t="s">
        <v>3376</v>
      </c>
      <c r="H205" s="82">
        <v>0.8</v>
      </c>
      <c r="I205" s="83" t="s">
        <v>3377</v>
      </c>
    </row>
    <row r="206" spans="1:9">
      <c r="A206">
        <v>27834</v>
      </c>
      <c r="B206">
        <v>18027954300</v>
      </c>
      <c r="C206">
        <v>18</v>
      </c>
      <c r="D206" t="s">
        <v>155</v>
      </c>
      <c r="E206" t="s">
        <v>2878</v>
      </c>
      <c r="F206" t="s">
        <v>2790</v>
      </c>
      <c r="G206" t="s">
        <v>3378</v>
      </c>
      <c r="H206" s="83" t="s">
        <v>3379</v>
      </c>
      <c r="I206" s="83" t="s">
        <v>3380</v>
      </c>
    </row>
    <row r="207" spans="1:9">
      <c r="A207">
        <v>27835</v>
      </c>
      <c r="B207">
        <v>18027954400</v>
      </c>
      <c r="C207">
        <v>18</v>
      </c>
      <c r="D207" t="s">
        <v>155</v>
      </c>
      <c r="E207" t="s">
        <v>2878</v>
      </c>
      <c r="F207" t="s">
        <v>2790</v>
      </c>
      <c r="G207" t="s">
        <v>3381</v>
      </c>
      <c r="H207" s="83" t="s">
        <v>3382</v>
      </c>
      <c r="I207" s="83" t="s">
        <v>3383</v>
      </c>
    </row>
    <row r="208" spans="1:9">
      <c r="A208">
        <v>27836</v>
      </c>
      <c r="B208">
        <v>18027954501</v>
      </c>
      <c r="C208">
        <v>18</v>
      </c>
      <c r="D208" t="s">
        <v>155</v>
      </c>
      <c r="E208" t="s">
        <v>2878</v>
      </c>
      <c r="F208" t="s">
        <v>2790</v>
      </c>
      <c r="G208" t="s">
        <v>3384</v>
      </c>
      <c r="H208" s="83" t="s">
        <v>3385</v>
      </c>
      <c r="I208" s="83" t="s">
        <v>3386</v>
      </c>
    </row>
    <row r="209" spans="1:9">
      <c r="A209">
        <v>27837</v>
      </c>
      <c r="B209">
        <v>18027954502</v>
      </c>
      <c r="C209">
        <v>18</v>
      </c>
      <c r="D209" t="s">
        <v>155</v>
      </c>
      <c r="E209" t="s">
        <v>2878</v>
      </c>
      <c r="F209" t="s">
        <v>2790</v>
      </c>
      <c r="G209" t="s">
        <v>3387</v>
      </c>
      <c r="H209" s="83" t="s">
        <v>2989</v>
      </c>
      <c r="I209" s="83" t="s">
        <v>3388</v>
      </c>
    </row>
    <row r="210" spans="1:9">
      <c r="A210">
        <v>27838</v>
      </c>
      <c r="B210">
        <v>18027954600</v>
      </c>
      <c r="C210">
        <v>18</v>
      </c>
      <c r="D210" t="s">
        <v>155</v>
      </c>
      <c r="E210" t="s">
        <v>2878</v>
      </c>
      <c r="F210" t="s">
        <v>2790</v>
      </c>
      <c r="G210" t="s">
        <v>3389</v>
      </c>
      <c r="H210" s="83" t="s">
        <v>3280</v>
      </c>
      <c r="I210" s="83" t="s">
        <v>3390</v>
      </c>
    </row>
    <row r="211" spans="1:9">
      <c r="A211">
        <v>27839</v>
      </c>
      <c r="B211">
        <v>18027954700</v>
      </c>
      <c r="C211">
        <v>18</v>
      </c>
      <c r="D211" t="s">
        <v>155</v>
      </c>
      <c r="E211" t="s">
        <v>2878</v>
      </c>
      <c r="F211" t="s">
        <v>2790</v>
      </c>
      <c r="G211" t="s">
        <v>3391</v>
      </c>
      <c r="H211" s="83" t="s">
        <v>3223</v>
      </c>
      <c r="I211" s="83" t="s">
        <v>3392</v>
      </c>
    </row>
    <row r="212" spans="1:9">
      <c r="A212">
        <v>27840</v>
      </c>
      <c r="B212">
        <v>18027954800</v>
      </c>
      <c r="C212">
        <v>18</v>
      </c>
      <c r="D212" t="s">
        <v>155</v>
      </c>
      <c r="E212" t="s">
        <v>2878</v>
      </c>
      <c r="F212" t="s">
        <v>2790</v>
      </c>
      <c r="G212" t="s">
        <v>3393</v>
      </c>
      <c r="H212" s="83" t="s">
        <v>3394</v>
      </c>
      <c r="I212" s="83" t="s">
        <v>3395</v>
      </c>
    </row>
    <row r="213" spans="1:9">
      <c r="A213">
        <v>27841</v>
      </c>
      <c r="B213">
        <v>18027954900</v>
      </c>
      <c r="C213">
        <v>18</v>
      </c>
      <c r="D213" t="s">
        <v>155</v>
      </c>
      <c r="E213" t="s">
        <v>2878</v>
      </c>
      <c r="F213" t="s">
        <v>2790</v>
      </c>
      <c r="G213" t="s">
        <v>3396</v>
      </c>
      <c r="H213" s="83" t="s">
        <v>3397</v>
      </c>
      <c r="I213" s="83" t="s">
        <v>3398</v>
      </c>
    </row>
    <row r="214" spans="1:9">
      <c r="A214">
        <v>27842</v>
      </c>
      <c r="B214">
        <v>18029080101</v>
      </c>
      <c r="C214">
        <v>18</v>
      </c>
      <c r="D214" t="s">
        <v>155</v>
      </c>
      <c r="E214" t="s">
        <v>2878</v>
      </c>
      <c r="F214" t="s">
        <v>2791</v>
      </c>
      <c r="G214" t="s">
        <v>3399</v>
      </c>
      <c r="H214" s="83" t="s">
        <v>2977</v>
      </c>
      <c r="I214" s="83" t="s">
        <v>3400</v>
      </c>
    </row>
    <row r="215" spans="1:9">
      <c r="A215">
        <v>27843</v>
      </c>
      <c r="B215">
        <v>18029080103</v>
      </c>
      <c r="C215">
        <v>18</v>
      </c>
      <c r="D215" t="s">
        <v>155</v>
      </c>
      <c r="E215" t="s">
        <v>2878</v>
      </c>
      <c r="F215" t="s">
        <v>2791</v>
      </c>
      <c r="G215" t="s">
        <v>3401</v>
      </c>
      <c r="H215" s="82">
        <v>0</v>
      </c>
      <c r="I215" s="83" t="s">
        <v>3402</v>
      </c>
    </row>
    <row r="216" spans="1:9">
      <c r="A216">
        <v>27844</v>
      </c>
      <c r="B216">
        <v>18029080104</v>
      </c>
      <c r="C216">
        <v>18</v>
      </c>
      <c r="D216" t="s">
        <v>155</v>
      </c>
      <c r="E216" t="s">
        <v>2878</v>
      </c>
      <c r="F216" t="s">
        <v>2791</v>
      </c>
      <c r="G216" t="s">
        <v>3403</v>
      </c>
      <c r="H216" s="83" t="s">
        <v>3171</v>
      </c>
      <c r="I216" s="83" t="s">
        <v>3404</v>
      </c>
    </row>
    <row r="217" spans="1:9">
      <c r="A217">
        <v>27845</v>
      </c>
      <c r="B217">
        <v>18029080201</v>
      </c>
      <c r="C217">
        <v>18</v>
      </c>
      <c r="D217" t="s">
        <v>155</v>
      </c>
      <c r="E217" t="s">
        <v>2878</v>
      </c>
      <c r="F217" t="s">
        <v>2791</v>
      </c>
      <c r="G217" t="s">
        <v>3405</v>
      </c>
      <c r="H217" s="83" t="s">
        <v>2880</v>
      </c>
      <c r="I217" s="83" t="s">
        <v>3406</v>
      </c>
    </row>
    <row r="218" spans="1:9">
      <c r="A218">
        <v>27846</v>
      </c>
      <c r="B218">
        <v>18029080203</v>
      </c>
      <c r="C218">
        <v>18</v>
      </c>
      <c r="D218" t="s">
        <v>155</v>
      </c>
      <c r="E218" t="s">
        <v>2878</v>
      </c>
      <c r="F218" t="s">
        <v>2791</v>
      </c>
      <c r="G218" t="s">
        <v>3407</v>
      </c>
      <c r="H218" s="82">
        <v>0.7</v>
      </c>
      <c r="I218" s="83" t="s">
        <v>3408</v>
      </c>
    </row>
    <row r="219" spans="1:9">
      <c r="A219">
        <v>27847</v>
      </c>
      <c r="B219">
        <v>18029080204</v>
      </c>
      <c r="C219">
        <v>18</v>
      </c>
      <c r="D219" t="s">
        <v>155</v>
      </c>
      <c r="E219" t="s">
        <v>2878</v>
      </c>
      <c r="F219" t="s">
        <v>2791</v>
      </c>
      <c r="G219" t="s">
        <v>3409</v>
      </c>
      <c r="H219" s="83" t="s">
        <v>3122</v>
      </c>
      <c r="I219" s="83" t="s">
        <v>3410</v>
      </c>
    </row>
    <row r="220" spans="1:9">
      <c r="A220">
        <v>27848</v>
      </c>
      <c r="B220">
        <v>18029080301</v>
      </c>
      <c r="C220">
        <v>18</v>
      </c>
      <c r="D220" t="s">
        <v>155</v>
      </c>
      <c r="E220" t="s">
        <v>2878</v>
      </c>
      <c r="F220" t="s">
        <v>2791</v>
      </c>
      <c r="G220" t="s">
        <v>3411</v>
      </c>
      <c r="H220" s="83" t="s">
        <v>3412</v>
      </c>
      <c r="I220" s="83" t="s">
        <v>3096</v>
      </c>
    </row>
    <row r="221" spans="1:9">
      <c r="A221">
        <v>27849</v>
      </c>
      <c r="B221">
        <v>18029080302</v>
      </c>
      <c r="C221">
        <v>18</v>
      </c>
      <c r="D221" t="s">
        <v>155</v>
      </c>
      <c r="E221" t="s">
        <v>2878</v>
      </c>
      <c r="F221" t="s">
        <v>2791</v>
      </c>
      <c r="G221" t="s">
        <v>3413</v>
      </c>
      <c r="H221" s="83" t="s">
        <v>3414</v>
      </c>
      <c r="I221" s="83" t="s">
        <v>3415</v>
      </c>
    </row>
    <row r="222" spans="1:9">
      <c r="A222">
        <v>27850</v>
      </c>
      <c r="B222">
        <v>18029080400</v>
      </c>
      <c r="C222">
        <v>18</v>
      </c>
      <c r="D222" t="s">
        <v>155</v>
      </c>
      <c r="E222" t="s">
        <v>2878</v>
      </c>
      <c r="F222" t="s">
        <v>2791</v>
      </c>
      <c r="G222" t="s">
        <v>3416</v>
      </c>
      <c r="H222" s="83" t="s">
        <v>2903</v>
      </c>
      <c r="I222" s="83" t="s">
        <v>3417</v>
      </c>
    </row>
    <row r="223" spans="1:9">
      <c r="A223">
        <v>27851</v>
      </c>
      <c r="B223">
        <v>18029080500</v>
      </c>
      <c r="C223">
        <v>18</v>
      </c>
      <c r="D223" t="s">
        <v>155</v>
      </c>
      <c r="E223" t="s">
        <v>2878</v>
      </c>
      <c r="F223" t="s">
        <v>2791</v>
      </c>
      <c r="G223" t="s">
        <v>3418</v>
      </c>
      <c r="H223" s="83" t="s">
        <v>3419</v>
      </c>
      <c r="I223" s="83" t="s">
        <v>3420</v>
      </c>
    </row>
    <row r="224" spans="1:9">
      <c r="A224">
        <v>27852</v>
      </c>
      <c r="B224">
        <v>18029080601</v>
      </c>
      <c r="C224">
        <v>18</v>
      </c>
      <c r="D224" t="s">
        <v>155</v>
      </c>
      <c r="E224" t="s">
        <v>2878</v>
      </c>
      <c r="F224" t="s">
        <v>2791</v>
      </c>
      <c r="G224" t="s">
        <v>3421</v>
      </c>
      <c r="H224" s="83" t="s">
        <v>3177</v>
      </c>
      <c r="I224" s="83" t="s">
        <v>3422</v>
      </c>
    </row>
    <row r="225" spans="1:9">
      <c r="A225">
        <v>27853</v>
      </c>
      <c r="B225">
        <v>18029080602</v>
      </c>
      <c r="C225">
        <v>18</v>
      </c>
      <c r="D225" t="s">
        <v>155</v>
      </c>
      <c r="E225" t="s">
        <v>2878</v>
      </c>
      <c r="F225" t="s">
        <v>2791</v>
      </c>
      <c r="G225" t="s">
        <v>3423</v>
      </c>
      <c r="H225" s="82">
        <v>0</v>
      </c>
      <c r="I225" s="83" t="s">
        <v>3424</v>
      </c>
    </row>
    <row r="226" spans="1:9">
      <c r="A226">
        <v>27854</v>
      </c>
      <c r="B226">
        <v>18029080700</v>
      </c>
      <c r="C226">
        <v>18</v>
      </c>
      <c r="D226" t="s">
        <v>155</v>
      </c>
      <c r="E226" t="s">
        <v>2878</v>
      </c>
      <c r="F226" t="s">
        <v>2791</v>
      </c>
      <c r="G226" t="s">
        <v>3425</v>
      </c>
      <c r="H226" s="82">
        <v>0.3</v>
      </c>
      <c r="I226" s="83" t="s">
        <v>3426</v>
      </c>
    </row>
    <row r="227" spans="1:9">
      <c r="A227">
        <v>27855</v>
      </c>
      <c r="B227">
        <v>18031969000</v>
      </c>
      <c r="C227">
        <v>18</v>
      </c>
      <c r="D227" t="s">
        <v>155</v>
      </c>
      <c r="E227" t="s">
        <v>2878</v>
      </c>
      <c r="F227" t="s">
        <v>2792</v>
      </c>
      <c r="G227" t="s">
        <v>3427</v>
      </c>
      <c r="H227" s="83" t="s">
        <v>3212</v>
      </c>
      <c r="I227" s="83" t="s">
        <v>3428</v>
      </c>
    </row>
    <row r="228" spans="1:9">
      <c r="A228">
        <v>27856</v>
      </c>
      <c r="B228">
        <v>18031969100</v>
      </c>
      <c r="C228">
        <v>18</v>
      </c>
      <c r="D228" t="s">
        <v>155</v>
      </c>
      <c r="E228" t="s">
        <v>2878</v>
      </c>
      <c r="F228" t="s">
        <v>2792</v>
      </c>
      <c r="G228" t="s">
        <v>3429</v>
      </c>
      <c r="H228" s="83" t="s">
        <v>3047</v>
      </c>
      <c r="I228" s="83" t="s">
        <v>3430</v>
      </c>
    </row>
    <row r="229" spans="1:9">
      <c r="A229">
        <v>27857</v>
      </c>
      <c r="B229">
        <v>18031969200</v>
      </c>
      <c r="C229">
        <v>18</v>
      </c>
      <c r="D229" t="s">
        <v>155</v>
      </c>
      <c r="E229" t="s">
        <v>2878</v>
      </c>
      <c r="F229" t="s">
        <v>2792</v>
      </c>
      <c r="G229" t="s">
        <v>3431</v>
      </c>
      <c r="H229" s="83" t="s">
        <v>3342</v>
      </c>
      <c r="I229" s="83" t="s">
        <v>3432</v>
      </c>
    </row>
    <row r="230" spans="1:9">
      <c r="A230">
        <v>27858</v>
      </c>
      <c r="B230">
        <v>18031969300</v>
      </c>
      <c r="C230">
        <v>18</v>
      </c>
      <c r="D230" t="s">
        <v>155</v>
      </c>
      <c r="E230" t="s">
        <v>2878</v>
      </c>
      <c r="F230" t="s">
        <v>2792</v>
      </c>
      <c r="G230" t="s">
        <v>3433</v>
      </c>
      <c r="H230" s="83" t="s">
        <v>3434</v>
      </c>
      <c r="I230" s="83" t="s">
        <v>3435</v>
      </c>
    </row>
    <row r="231" spans="1:9">
      <c r="A231">
        <v>27859</v>
      </c>
      <c r="B231">
        <v>18031969400</v>
      </c>
      <c r="C231">
        <v>18</v>
      </c>
      <c r="D231" t="s">
        <v>155</v>
      </c>
      <c r="E231" t="s">
        <v>2878</v>
      </c>
      <c r="F231" t="s">
        <v>2792</v>
      </c>
      <c r="G231" t="s">
        <v>3436</v>
      </c>
      <c r="H231" s="83" t="s">
        <v>3323</v>
      </c>
      <c r="I231" s="83" t="s">
        <v>3437</v>
      </c>
    </row>
    <row r="232" spans="1:9">
      <c r="A232">
        <v>27860</v>
      </c>
      <c r="B232">
        <v>18031969500</v>
      </c>
      <c r="C232">
        <v>18</v>
      </c>
      <c r="D232" t="s">
        <v>155</v>
      </c>
      <c r="E232" t="s">
        <v>2878</v>
      </c>
      <c r="F232" t="s">
        <v>2792</v>
      </c>
      <c r="G232" t="s">
        <v>3438</v>
      </c>
      <c r="H232" s="83" t="s">
        <v>3251</v>
      </c>
      <c r="I232" s="83" t="s">
        <v>3439</v>
      </c>
    </row>
    <row r="233" spans="1:9">
      <c r="A233">
        <v>27861</v>
      </c>
      <c r="B233">
        <v>18033020100</v>
      </c>
      <c r="C233">
        <v>18</v>
      </c>
      <c r="D233" t="s">
        <v>155</v>
      </c>
      <c r="E233" t="s">
        <v>2878</v>
      </c>
      <c r="F233" t="s">
        <v>2793</v>
      </c>
      <c r="G233" t="s">
        <v>3440</v>
      </c>
      <c r="H233" s="83" t="s">
        <v>3125</v>
      </c>
      <c r="I233" s="83" t="s">
        <v>3441</v>
      </c>
    </row>
    <row r="234" spans="1:9">
      <c r="A234">
        <v>27862</v>
      </c>
      <c r="B234">
        <v>18033020200</v>
      </c>
      <c r="C234">
        <v>18</v>
      </c>
      <c r="D234" t="s">
        <v>155</v>
      </c>
      <c r="E234" t="s">
        <v>2878</v>
      </c>
      <c r="F234" t="s">
        <v>2793</v>
      </c>
      <c r="G234" t="s">
        <v>3442</v>
      </c>
      <c r="H234" s="83" t="s">
        <v>3140</v>
      </c>
      <c r="I234" s="83" t="s">
        <v>3443</v>
      </c>
    </row>
    <row r="235" spans="1:9">
      <c r="A235">
        <v>27863</v>
      </c>
      <c r="B235">
        <v>18033020300</v>
      </c>
      <c r="C235">
        <v>18</v>
      </c>
      <c r="D235" t="s">
        <v>155</v>
      </c>
      <c r="E235" t="s">
        <v>2878</v>
      </c>
      <c r="F235" t="s">
        <v>2793</v>
      </c>
      <c r="G235" t="s">
        <v>3444</v>
      </c>
      <c r="H235" s="83" t="s">
        <v>3177</v>
      </c>
      <c r="I235" s="83" t="s">
        <v>3445</v>
      </c>
    </row>
    <row r="236" spans="1:9">
      <c r="A236">
        <v>27864</v>
      </c>
      <c r="B236">
        <v>18033020400</v>
      </c>
      <c r="C236">
        <v>18</v>
      </c>
      <c r="D236" t="s">
        <v>155</v>
      </c>
      <c r="E236" t="s">
        <v>2878</v>
      </c>
      <c r="F236" t="s">
        <v>2793</v>
      </c>
      <c r="G236" t="s">
        <v>3446</v>
      </c>
      <c r="H236" s="83" t="s">
        <v>3242</v>
      </c>
      <c r="I236" s="83" t="s">
        <v>3447</v>
      </c>
    </row>
    <row r="237" spans="1:9">
      <c r="A237">
        <v>27865</v>
      </c>
      <c r="B237">
        <v>18033020500</v>
      </c>
      <c r="C237">
        <v>18</v>
      </c>
      <c r="D237" t="s">
        <v>155</v>
      </c>
      <c r="E237" t="s">
        <v>2878</v>
      </c>
      <c r="F237" t="s">
        <v>2793</v>
      </c>
      <c r="G237" t="s">
        <v>3448</v>
      </c>
      <c r="H237" s="83" t="s">
        <v>3159</v>
      </c>
      <c r="I237" s="83" t="s">
        <v>3449</v>
      </c>
    </row>
    <row r="238" spans="1:9">
      <c r="A238">
        <v>27866</v>
      </c>
      <c r="B238">
        <v>18033020601</v>
      </c>
      <c r="C238">
        <v>18</v>
      </c>
      <c r="D238" t="s">
        <v>155</v>
      </c>
      <c r="E238" t="s">
        <v>2878</v>
      </c>
      <c r="F238" t="s">
        <v>2793</v>
      </c>
      <c r="G238" t="s">
        <v>3450</v>
      </c>
      <c r="H238" s="83" t="s">
        <v>3159</v>
      </c>
      <c r="I238" s="83" t="s">
        <v>3451</v>
      </c>
    </row>
    <row r="239" spans="1:9">
      <c r="A239">
        <v>27867</v>
      </c>
      <c r="B239">
        <v>18033020602</v>
      </c>
      <c r="C239">
        <v>18</v>
      </c>
      <c r="D239" t="s">
        <v>155</v>
      </c>
      <c r="E239" t="s">
        <v>2878</v>
      </c>
      <c r="F239" t="s">
        <v>2793</v>
      </c>
      <c r="G239" t="s">
        <v>3452</v>
      </c>
      <c r="H239" s="83" t="s">
        <v>3082</v>
      </c>
      <c r="I239" s="83" t="s">
        <v>3453</v>
      </c>
    </row>
    <row r="240" spans="1:9">
      <c r="A240">
        <v>27868</v>
      </c>
      <c r="B240">
        <v>18033020700</v>
      </c>
      <c r="C240">
        <v>18</v>
      </c>
      <c r="D240" t="s">
        <v>155</v>
      </c>
      <c r="E240" t="s">
        <v>2878</v>
      </c>
      <c r="F240" t="s">
        <v>2793</v>
      </c>
      <c r="G240" t="s">
        <v>3454</v>
      </c>
      <c r="H240" s="83" t="s">
        <v>3191</v>
      </c>
      <c r="I240" s="83" t="s">
        <v>3455</v>
      </c>
    </row>
    <row r="241" spans="1:9">
      <c r="A241">
        <v>27869</v>
      </c>
      <c r="B241">
        <v>18033020800</v>
      </c>
      <c r="C241">
        <v>18</v>
      </c>
      <c r="D241" t="s">
        <v>155</v>
      </c>
      <c r="E241" t="s">
        <v>2878</v>
      </c>
      <c r="F241" t="s">
        <v>2793</v>
      </c>
      <c r="G241" t="s">
        <v>3456</v>
      </c>
      <c r="H241" s="83" t="s">
        <v>3258</v>
      </c>
      <c r="I241" s="83" t="s">
        <v>3457</v>
      </c>
    </row>
    <row r="242" spans="1:9">
      <c r="A242">
        <v>27870</v>
      </c>
      <c r="B242">
        <v>18035000300</v>
      </c>
      <c r="C242">
        <v>18</v>
      </c>
      <c r="D242" t="s">
        <v>155</v>
      </c>
      <c r="E242" t="s">
        <v>2878</v>
      </c>
      <c r="F242" t="s">
        <v>2794</v>
      </c>
      <c r="G242" t="s">
        <v>3458</v>
      </c>
      <c r="H242" s="83" t="s">
        <v>3412</v>
      </c>
      <c r="I242" s="83" t="s">
        <v>3459</v>
      </c>
    </row>
    <row r="243" spans="1:9">
      <c r="A243">
        <v>27871</v>
      </c>
      <c r="B243">
        <v>18035000400</v>
      </c>
      <c r="C243">
        <v>18</v>
      </c>
      <c r="D243" t="s">
        <v>155</v>
      </c>
      <c r="E243" t="s">
        <v>2878</v>
      </c>
      <c r="F243" t="s">
        <v>2794</v>
      </c>
      <c r="G243" t="s">
        <v>3460</v>
      </c>
      <c r="H243" s="83" t="s">
        <v>3461</v>
      </c>
      <c r="I243" s="83" t="s">
        <v>3462</v>
      </c>
    </row>
    <row r="244" spans="1:9">
      <c r="A244">
        <v>27872</v>
      </c>
      <c r="B244">
        <v>18035000500</v>
      </c>
      <c r="C244">
        <v>18</v>
      </c>
      <c r="D244" t="s">
        <v>155</v>
      </c>
      <c r="E244" t="s">
        <v>2878</v>
      </c>
      <c r="F244" t="s">
        <v>2794</v>
      </c>
      <c r="G244" t="s">
        <v>3463</v>
      </c>
      <c r="H244" s="83" t="s">
        <v>3464</v>
      </c>
      <c r="I244" s="83" t="s">
        <v>3465</v>
      </c>
    </row>
    <row r="245" spans="1:9">
      <c r="A245">
        <v>27873</v>
      </c>
      <c r="B245">
        <v>18035000600</v>
      </c>
      <c r="C245">
        <v>18</v>
      </c>
      <c r="D245" t="s">
        <v>155</v>
      </c>
      <c r="E245" t="s">
        <v>2878</v>
      </c>
      <c r="F245" t="s">
        <v>2794</v>
      </c>
      <c r="G245" t="s">
        <v>3466</v>
      </c>
      <c r="H245" s="83" t="s">
        <v>3467</v>
      </c>
      <c r="I245" s="83" t="s">
        <v>3468</v>
      </c>
    </row>
    <row r="246" spans="1:9">
      <c r="A246">
        <v>27874</v>
      </c>
      <c r="B246">
        <v>18035000700</v>
      </c>
      <c r="C246">
        <v>18</v>
      </c>
      <c r="D246" t="s">
        <v>155</v>
      </c>
      <c r="E246" t="s">
        <v>2878</v>
      </c>
      <c r="F246" t="s">
        <v>2794</v>
      </c>
      <c r="G246" t="s">
        <v>3469</v>
      </c>
      <c r="H246" s="83" t="s">
        <v>3470</v>
      </c>
      <c r="I246" s="83" t="s">
        <v>3471</v>
      </c>
    </row>
    <row r="247" spans="1:9">
      <c r="A247">
        <v>27875</v>
      </c>
      <c r="B247">
        <v>18035000800</v>
      </c>
      <c r="C247">
        <v>18</v>
      </c>
      <c r="D247" t="s">
        <v>155</v>
      </c>
      <c r="E247" t="s">
        <v>2878</v>
      </c>
      <c r="F247" t="s">
        <v>2794</v>
      </c>
      <c r="G247" t="s">
        <v>3472</v>
      </c>
      <c r="H247" s="83" t="s">
        <v>3473</v>
      </c>
      <c r="I247" s="83" t="s">
        <v>3474</v>
      </c>
    </row>
    <row r="248" spans="1:9">
      <c r="A248">
        <v>27876</v>
      </c>
      <c r="B248">
        <v>18035000902</v>
      </c>
      <c r="C248">
        <v>18</v>
      </c>
      <c r="D248" t="s">
        <v>155</v>
      </c>
      <c r="E248" t="s">
        <v>2878</v>
      </c>
      <c r="F248" t="s">
        <v>2794</v>
      </c>
      <c r="G248" t="s">
        <v>3475</v>
      </c>
      <c r="H248" s="83" t="s">
        <v>3476</v>
      </c>
      <c r="I248" s="83" t="s">
        <v>3477</v>
      </c>
    </row>
    <row r="249" spans="1:9">
      <c r="A249">
        <v>27877</v>
      </c>
      <c r="B249">
        <v>18035000903</v>
      </c>
      <c r="C249">
        <v>18</v>
      </c>
      <c r="D249" t="s">
        <v>155</v>
      </c>
      <c r="E249" t="s">
        <v>2878</v>
      </c>
      <c r="F249" t="s">
        <v>2794</v>
      </c>
      <c r="G249" t="s">
        <v>3478</v>
      </c>
      <c r="H249" s="83" t="s">
        <v>3047</v>
      </c>
      <c r="I249" s="83" t="s">
        <v>3479</v>
      </c>
    </row>
    <row r="250" spans="1:9">
      <c r="A250">
        <v>27878</v>
      </c>
      <c r="B250">
        <v>18035000904</v>
      </c>
      <c r="C250">
        <v>18</v>
      </c>
      <c r="D250" t="s">
        <v>155</v>
      </c>
      <c r="E250" t="s">
        <v>2878</v>
      </c>
      <c r="F250" t="s">
        <v>2794</v>
      </c>
      <c r="G250" t="s">
        <v>3480</v>
      </c>
      <c r="H250" s="83" t="s">
        <v>2880</v>
      </c>
      <c r="I250" s="83" t="s">
        <v>3481</v>
      </c>
    </row>
    <row r="251" spans="1:9">
      <c r="A251">
        <v>27879</v>
      </c>
      <c r="B251">
        <v>18035001000</v>
      </c>
      <c r="C251">
        <v>18</v>
      </c>
      <c r="D251" t="s">
        <v>155</v>
      </c>
      <c r="E251" t="s">
        <v>2878</v>
      </c>
      <c r="F251" t="s">
        <v>2794</v>
      </c>
      <c r="G251" t="s">
        <v>3482</v>
      </c>
      <c r="H251" s="83" t="s">
        <v>3483</v>
      </c>
      <c r="I251" s="83" t="s">
        <v>3484</v>
      </c>
    </row>
    <row r="252" spans="1:9">
      <c r="A252">
        <v>27880</v>
      </c>
      <c r="B252">
        <v>18035001100</v>
      </c>
      <c r="C252">
        <v>18</v>
      </c>
      <c r="D252" t="s">
        <v>155</v>
      </c>
      <c r="E252" t="s">
        <v>2878</v>
      </c>
      <c r="F252" t="s">
        <v>2794</v>
      </c>
      <c r="G252" t="s">
        <v>3485</v>
      </c>
      <c r="H252" s="83" t="s">
        <v>3280</v>
      </c>
      <c r="I252" s="83" t="s">
        <v>2916</v>
      </c>
    </row>
    <row r="253" spans="1:9">
      <c r="A253">
        <v>27881</v>
      </c>
      <c r="B253">
        <v>18035001200</v>
      </c>
      <c r="C253">
        <v>18</v>
      </c>
      <c r="D253" t="s">
        <v>155</v>
      </c>
      <c r="E253" t="s">
        <v>2878</v>
      </c>
      <c r="F253" t="s">
        <v>2794</v>
      </c>
      <c r="G253" t="s">
        <v>3486</v>
      </c>
      <c r="H253" s="83" t="s">
        <v>3487</v>
      </c>
      <c r="I253" s="83" t="s">
        <v>3488</v>
      </c>
    </row>
    <row r="254" spans="1:9">
      <c r="A254">
        <v>27882</v>
      </c>
      <c r="B254">
        <v>18035001300</v>
      </c>
      <c r="C254">
        <v>18</v>
      </c>
      <c r="D254" t="s">
        <v>155</v>
      </c>
      <c r="E254" t="s">
        <v>2878</v>
      </c>
      <c r="F254" t="s">
        <v>2794</v>
      </c>
      <c r="G254" t="s">
        <v>3489</v>
      </c>
      <c r="H254" s="83" t="s">
        <v>2966</v>
      </c>
      <c r="I254" s="83" t="s">
        <v>3490</v>
      </c>
    </row>
    <row r="255" spans="1:9">
      <c r="A255">
        <v>27883</v>
      </c>
      <c r="B255">
        <v>18035001400</v>
      </c>
      <c r="C255">
        <v>18</v>
      </c>
      <c r="D255" t="s">
        <v>155</v>
      </c>
      <c r="E255" t="s">
        <v>2878</v>
      </c>
      <c r="F255" t="s">
        <v>2794</v>
      </c>
      <c r="G255" t="s">
        <v>3491</v>
      </c>
      <c r="H255" s="83" t="s">
        <v>3492</v>
      </c>
      <c r="I255" s="83" t="s">
        <v>3493</v>
      </c>
    </row>
    <row r="256" spans="1:9">
      <c r="A256">
        <v>27884</v>
      </c>
      <c r="B256">
        <v>18035001500</v>
      </c>
      <c r="C256">
        <v>18</v>
      </c>
      <c r="D256" t="s">
        <v>155</v>
      </c>
      <c r="E256" t="s">
        <v>2878</v>
      </c>
      <c r="F256" t="s">
        <v>2794</v>
      </c>
      <c r="G256" t="s">
        <v>3494</v>
      </c>
      <c r="H256" s="83" t="s">
        <v>3495</v>
      </c>
      <c r="I256" s="83" t="s">
        <v>3496</v>
      </c>
    </row>
    <row r="257" spans="1:9">
      <c r="A257">
        <v>27885</v>
      </c>
      <c r="B257">
        <v>18035001600</v>
      </c>
      <c r="C257">
        <v>18</v>
      </c>
      <c r="D257" t="s">
        <v>155</v>
      </c>
      <c r="E257" t="s">
        <v>2878</v>
      </c>
      <c r="F257" t="s">
        <v>2794</v>
      </c>
      <c r="G257" t="s">
        <v>3497</v>
      </c>
      <c r="H257" s="83" t="s">
        <v>3498</v>
      </c>
      <c r="I257" s="83" t="s">
        <v>3499</v>
      </c>
    </row>
    <row r="258" spans="1:9">
      <c r="A258">
        <v>27886</v>
      </c>
      <c r="B258">
        <v>18035001700</v>
      </c>
      <c r="C258">
        <v>18</v>
      </c>
      <c r="D258" t="s">
        <v>155</v>
      </c>
      <c r="E258" t="s">
        <v>2878</v>
      </c>
      <c r="F258" t="s">
        <v>2794</v>
      </c>
      <c r="G258" t="s">
        <v>3500</v>
      </c>
      <c r="H258" s="83" t="s">
        <v>2948</v>
      </c>
      <c r="I258" s="83" t="s">
        <v>3501</v>
      </c>
    </row>
    <row r="259" spans="1:9">
      <c r="A259">
        <v>27887</v>
      </c>
      <c r="B259">
        <v>18035002000</v>
      </c>
      <c r="C259">
        <v>18</v>
      </c>
      <c r="D259" t="s">
        <v>155</v>
      </c>
      <c r="E259" t="s">
        <v>2878</v>
      </c>
      <c r="F259" t="s">
        <v>2794</v>
      </c>
      <c r="G259" t="s">
        <v>3502</v>
      </c>
      <c r="H259" s="83" t="s">
        <v>3503</v>
      </c>
      <c r="I259" s="83" t="s">
        <v>3504</v>
      </c>
    </row>
    <row r="260" spans="1:9">
      <c r="A260">
        <v>27888</v>
      </c>
      <c r="B260">
        <v>18035002100</v>
      </c>
      <c r="C260">
        <v>18</v>
      </c>
      <c r="D260" t="s">
        <v>155</v>
      </c>
      <c r="E260" t="s">
        <v>2878</v>
      </c>
      <c r="F260" t="s">
        <v>2794</v>
      </c>
      <c r="G260" t="s">
        <v>3505</v>
      </c>
      <c r="H260" s="83" t="s">
        <v>2954</v>
      </c>
      <c r="I260" s="83" t="s">
        <v>3506</v>
      </c>
    </row>
    <row r="261" spans="1:9">
      <c r="A261">
        <v>27889</v>
      </c>
      <c r="B261">
        <v>18035002201</v>
      </c>
      <c r="C261">
        <v>18</v>
      </c>
      <c r="D261" t="s">
        <v>155</v>
      </c>
      <c r="E261" t="s">
        <v>2878</v>
      </c>
      <c r="F261" t="s">
        <v>2794</v>
      </c>
      <c r="G261" t="s">
        <v>3507</v>
      </c>
      <c r="H261" s="83" t="s">
        <v>2903</v>
      </c>
      <c r="I261" s="83" t="s">
        <v>3217</v>
      </c>
    </row>
    <row r="262" spans="1:9">
      <c r="A262">
        <v>27890</v>
      </c>
      <c r="B262">
        <v>18035002202</v>
      </c>
      <c r="C262">
        <v>18</v>
      </c>
      <c r="D262" t="s">
        <v>155</v>
      </c>
      <c r="E262" t="s">
        <v>2878</v>
      </c>
      <c r="F262" t="s">
        <v>2794</v>
      </c>
      <c r="G262" t="s">
        <v>3508</v>
      </c>
      <c r="H262" s="83" t="s">
        <v>3509</v>
      </c>
      <c r="I262" s="83" t="s">
        <v>3510</v>
      </c>
    </row>
    <row r="263" spans="1:9">
      <c r="A263">
        <v>27891</v>
      </c>
      <c r="B263">
        <v>18035002301</v>
      </c>
      <c r="C263">
        <v>18</v>
      </c>
      <c r="D263" t="s">
        <v>155</v>
      </c>
      <c r="E263" t="s">
        <v>2878</v>
      </c>
      <c r="F263" t="s">
        <v>2794</v>
      </c>
      <c r="G263" t="s">
        <v>3511</v>
      </c>
      <c r="H263" s="83" t="s">
        <v>2915</v>
      </c>
      <c r="I263" s="83" t="s">
        <v>3512</v>
      </c>
    </row>
    <row r="264" spans="1:9">
      <c r="A264">
        <v>27892</v>
      </c>
      <c r="B264">
        <v>18035002302</v>
      </c>
      <c r="C264">
        <v>18</v>
      </c>
      <c r="D264" t="s">
        <v>155</v>
      </c>
      <c r="E264" t="s">
        <v>2878</v>
      </c>
      <c r="F264" t="s">
        <v>2794</v>
      </c>
      <c r="G264" t="s">
        <v>3513</v>
      </c>
      <c r="H264" s="83" t="s">
        <v>3171</v>
      </c>
      <c r="I264" s="83" t="s">
        <v>3514</v>
      </c>
    </row>
    <row r="265" spans="1:9">
      <c r="A265">
        <v>27893</v>
      </c>
      <c r="B265">
        <v>18035002401</v>
      </c>
      <c r="C265">
        <v>18</v>
      </c>
      <c r="D265" t="s">
        <v>155</v>
      </c>
      <c r="E265" t="s">
        <v>2878</v>
      </c>
      <c r="F265" t="s">
        <v>2794</v>
      </c>
      <c r="G265" t="s">
        <v>3515</v>
      </c>
      <c r="H265" s="83" t="s">
        <v>2924</v>
      </c>
      <c r="I265" s="83" t="s">
        <v>3516</v>
      </c>
    </row>
    <row r="266" spans="1:9">
      <c r="A266">
        <v>27894</v>
      </c>
      <c r="B266">
        <v>18035002403</v>
      </c>
      <c r="C266">
        <v>18</v>
      </c>
      <c r="D266" t="s">
        <v>155</v>
      </c>
      <c r="E266" t="s">
        <v>2878</v>
      </c>
      <c r="F266" t="s">
        <v>2794</v>
      </c>
      <c r="G266" t="s">
        <v>3517</v>
      </c>
      <c r="H266" s="83" t="s">
        <v>3125</v>
      </c>
      <c r="I266" s="83" t="s">
        <v>3518</v>
      </c>
    </row>
    <row r="267" spans="1:9">
      <c r="A267">
        <v>27895</v>
      </c>
      <c r="B267">
        <v>18035002404</v>
      </c>
      <c r="C267">
        <v>18</v>
      </c>
      <c r="D267" t="s">
        <v>155</v>
      </c>
      <c r="E267" t="s">
        <v>2878</v>
      </c>
      <c r="F267" t="s">
        <v>2794</v>
      </c>
      <c r="G267" t="s">
        <v>3519</v>
      </c>
      <c r="H267" s="83" t="s">
        <v>2994</v>
      </c>
      <c r="I267" s="83" t="s">
        <v>3520</v>
      </c>
    </row>
    <row r="268" spans="1:9">
      <c r="A268">
        <v>27896</v>
      </c>
      <c r="B268">
        <v>18035002501</v>
      </c>
      <c r="C268">
        <v>18</v>
      </c>
      <c r="D268" t="s">
        <v>155</v>
      </c>
      <c r="E268" t="s">
        <v>2878</v>
      </c>
      <c r="F268" t="s">
        <v>2794</v>
      </c>
      <c r="G268" t="s">
        <v>3521</v>
      </c>
      <c r="H268" s="83" t="s">
        <v>2903</v>
      </c>
      <c r="I268" s="83" t="s">
        <v>3522</v>
      </c>
    </row>
    <row r="269" spans="1:9">
      <c r="A269">
        <v>27897</v>
      </c>
      <c r="B269">
        <v>18035002502</v>
      </c>
      <c r="C269">
        <v>18</v>
      </c>
      <c r="D269" t="s">
        <v>155</v>
      </c>
      <c r="E269" t="s">
        <v>2878</v>
      </c>
      <c r="F269" t="s">
        <v>2794</v>
      </c>
      <c r="G269" t="s">
        <v>3523</v>
      </c>
      <c r="H269" s="83" t="s">
        <v>3524</v>
      </c>
      <c r="I269" s="83" t="s">
        <v>3525</v>
      </c>
    </row>
    <row r="270" spans="1:9">
      <c r="A270">
        <v>27898</v>
      </c>
      <c r="B270">
        <v>18035002602</v>
      </c>
      <c r="C270">
        <v>18</v>
      </c>
      <c r="D270" t="s">
        <v>155</v>
      </c>
      <c r="E270" t="s">
        <v>2878</v>
      </c>
      <c r="F270" t="s">
        <v>2794</v>
      </c>
      <c r="G270" t="s">
        <v>3526</v>
      </c>
      <c r="H270" s="83" t="s">
        <v>3137</v>
      </c>
      <c r="I270" s="83" t="s">
        <v>3527</v>
      </c>
    </row>
    <row r="271" spans="1:9">
      <c r="A271">
        <v>27899</v>
      </c>
      <c r="B271">
        <v>18035002603</v>
      </c>
      <c r="C271">
        <v>18</v>
      </c>
      <c r="D271" t="s">
        <v>155</v>
      </c>
      <c r="E271" t="s">
        <v>2878</v>
      </c>
      <c r="F271" t="s">
        <v>2794</v>
      </c>
      <c r="G271" t="s">
        <v>3528</v>
      </c>
      <c r="H271" s="83" t="s">
        <v>2880</v>
      </c>
      <c r="I271" s="83" t="s">
        <v>3529</v>
      </c>
    </row>
    <row r="272" spans="1:9">
      <c r="A272">
        <v>27900</v>
      </c>
      <c r="B272">
        <v>18035002604</v>
      </c>
      <c r="C272">
        <v>18</v>
      </c>
      <c r="D272" t="s">
        <v>155</v>
      </c>
      <c r="E272" t="s">
        <v>2878</v>
      </c>
      <c r="F272" t="s">
        <v>2794</v>
      </c>
      <c r="G272" t="s">
        <v>3530</v>
      </c>
      <c r="H272" s="82">
        <v>0</v>
      </c>
      <c r="I272" s="83" t="s">
        <v>3531</v>
      </c>
    </row>
    <row r="273" spans="1:9">
      <c r="A273">
        <v>27901</v>
      </c>
      <c r="B273">
        <v>18035002700</v>
      </c>
      <c r="C273">
        <v>18</v>
      </c>
      <c r="D273" t="s">
        <v>155</v>
      </c>
      <c r="E273" t="s">
        <v>2878</v>
      </c>
      <c r="F273" t="s">
        <v>2794</v>
      </c>
      <c r="G273" t="s">
        <v>3532</v>
      </c>
      <c r="H273" s="83" t="s">
        <v>3205</v>
      </c>
      <c r="I273" s="83" t="s">
        <v>3533</v>
      </c>
    </row>
    <row r="274" spans="1:9">
      <c r="A274">
        <v>27902</v>
      </c>
      <c r="B274">
        <v>18035002800</v>
      </c>
      <c r="C274">
        <v>18</v>
      </c>
      <c r="D274" t="s">
        <v>155</v>
      </c>
      <c r="E274" t="s">
        <v>2878</v>
      </c>
      <c r="F274" t="s">
        <v>2794</v>
      </c>
      <c r="G274" t="s">
        <v>3534</v>
      </c>
      <c r="H274" s="83" t="s">
        <v>2963</v>
      </c>
      <c r="I274" s="83" t="s">
        <v>3535</v>
      </c>
    </row>
    <row r="275" spans="1:9">
      <c r="A275">
        <v>27903</v>
      </c>
      <c r="B275">
        <v>18035002900</v>
      </c>
      <c r="C275">
        <v>18</v>
      </c>
      <c r="D275" t="s">
        <v>155</v>
      </c>
      <c r="E275" t="s">
        <v>2878</v>
      </c>
      <c r="F275" t="s">
        <v>2794</v>
      </c>
      <c r="G275" t="s">
        <v>3536</v>
      </c>
      <c r="H275" s="82">
        <v>0.5</v>
      </c>
      <c r="I275" s="83" t="s">
        <v>3537</v>
      </c>
    </row>
    <row r="276" spans="1:9">
      <c r="A276">
        <v>27904</v>
      </c>
      <c r="B276">
        <v>18037953200</v>
      </c>
      <c r="C276">
        <v>18</v>
      </c>
      <c r="D276" t="s">
        <v>155</v>
      </c>
      <c r="E276" t="s">
        <v>2878</v>
      </c>
      <c r="F276" t="s">
        <v>2795</v>
      </c>
      <c r="G276" t="s">
        <v>3538</v>
      </c>
      <c r="H276" s="83" t="s">
        <v>3019</v>
      </c>
      <c r="I276" s="83" t="s">
        <v>3539</v>
      </c>
    </row>
    <row r="277" spans="1:9">
      <c r="A277">
        <v>27905</v>
      </c>
      <c r="B277">
        <v>18037953301</v>
      </c>
      <c r="C277">
        <v>18</v>
      </c>
      <c r="D277" t="s">
        <v>155</v>
      </c>
      <c r="E277" t="s">
        <v>2878</v>
      </c>
      <c r="F277" t="s">
        <v>2795</v>
      </c>
      <c r="G277" t="s">
        <v>3540</v>
      </c>
      <c r="H277" s="83" t="s">
        <v>2966</v>
      </c>
      <c r="I277" s="83" t="s">
        <v>3541</v>
      </c>
    </row>
    <row r="278" spans="1:9">
      <c r="A278">
        <v>27906</v>
      </c>
      <c r="B278">
        <v>18037953302</v>
      </c>
      <c r="C278">
        <v>18</v>
      </c>
      <c r="D278" t="s">
        <v>155</v>
      </c>
      <c r="E278" t="s">
        <v>2878</v>
      </c>
      <c r="F278" t="s">
        <v>2795</v>
      </c>
      <c r="G278" t="s">
        <v>3542</v>
      </c>
      <c r="H278" s="83" t="s">
        <v>2883</v>
      </c>
      <c r="I278" s="83" t="s">
        <v>3543</v>
      </c>
    </row>
    <row r="279" spans="1:9">
      <c r="A279">
        <v>27907</v>
      </c>
      <c r="B279">
        <v>18037953400</v>
      </c>
      <c r="C279">
        <v>18</v>
      </c>
      <c r="D279" t="s">
        <v>155</v>
      </c>
      <c r="E279" t="s">
        <v>2878</v>
      </c>
      <c r="F279" t="s">
        <v>2795</v>
      </c>
      <c r="G279" t="s">
        <v>3544</v>
      </c>
      <c r="H279" s="83" t="s">
        <v>3545</v>
      </c>
      <c r="I279" s="83" t="s">
        <v>3546</v>
      </c>
    </row>
    <row r="280" spans="1:9">
      <c r="A280">
        <v>27908</v>
      </c>
      <c r="B280">
        <v>18037953500</v>
      </c>
      <c r="C280">
        <v>18</v>
      </c>
      <c r="D280" t="s">
        <v>155</v>
      </c>
      <c r="E280" t="s">
        <v>2878</v>
      </c>
      <c r="F280" t="s">
        <v>2795</v>
      </c>
      <c r="G280" t="s">
        <v>3547</v>
      </c>
      <c r="H280" s="83" t="s">
        <v>3128</v>
      </c>
      <c r="I280" s="83" t="s">
        <v>3548</v>
      </c>
    </row>
    <row r="281" spans="1:9">
      <c r="A281">
        <v>27909</v>
      </c>
      <c r="B281">
        <v>18037953600</v>
      </c>
      <c r="C281">
        <v>18</v>
      </c>
      <c r="D281" t="s">
        <v>155</v>
      </c>
      <c r="E281" t="s">
        <v>2878</v>
      </c>
      <c r="F281" t="s">
        <v>2795</v>
      </c>
      <c r="G281" t="s">
        <v>3549</v>
      </c>
      <c r="H281" s="83" t="s">
        <v>3323</v>
      </c>
      <c r="I281" s="83" t="s">
        <v>3512</v>
      </c>
    </row>
    <row r="282" spans="1:9">
      <c r="A282">
        <v>27910</v>
      </c>
      <c r="B282">
        <v>18037953701</v>
      </c>
      <c r="C282">
        <v>18</v>
      </c>
      <c r="D282" t="s">
        <v>155</v>
      </c>
      <c r="E282" t="s">
        <v>2878</v>
      </c>
      <c r="F282" t="s">
        <v>2795</v>
      </c>
      <c r="G282" t="s">
        <v>3550</v>
      </c>
      <c r="H282" s="83" t="s">
        <v>3180</v>
      </c>
      <c r="I282" s="83" t="s">
        <v>3551</v>
      </c>
    </row>
    <row r="283" spans="1:9">
      <c r="A283">
        <v>27911</v>
      </c>
      <c r="B283">
        <v>18037953702</v>
      </c>
      <c r="C283">
        <v>18</v>
      </c>
      <c r="D283" t="s">
        <v>155</v>
      </c>
      <c r="E283" t="s">
        <v>2878</v>
      </c>
      <c r="F283" t="s">
        <v>2795</v>
      </c>
      <c r="G283" t="s">
        <v>3552</v>
      </c>
      <c r="H283" s="83" t="s">
        <v>2983</v>
      </c>
      <c r="I283" s="83" t="s">
        <v>3553</v>
      </c>
    </row>
    <row r="284" spans="1:9">
      <c r="A284">
        <v>27912</v>
      </c>
      <c r="B284">
        <v>18037953800</v>
      </c>
      <c r="C284">
        <v>18</v>
      </c>
      <c r="D284" t="s">
        <v>155</v>
      </c>
      <c r="E284" t="s">
        <v>2878</v>
      </c>
      <c r="F284" t="s">
        <v>2795</v>
      </c>
      <c r="G284" t="s">
        <v>3554</v>
      </c>
      <c r="H284" s="83" t="s">
        <v>3382</v>
      </c>
      <c r="I284" s="83" t="s">
        <v>3555</v>
      </c>
    </row>
    <row r="285" spans="1:9">
      <c r="A285">
        <v>27913</v>
      </c>
      <c r="B285">
        <v>18039000100</v>
      </c>
      <c r="C285">
        <v>18</v>
      </c>
      <c r="D285" t="s">
        <v>155</v>
      </c>
      <c r="E285" t="s">
        <v>2878</v>
      </c>
      <c r="F285" t="s">
        <v>2796</v>
      </c>
      <c r="G285" t="s">
        <v>3556</v>
      </c>
      <c r="H285" s="83" t="s">
        <v>3016</v>
      </c>
      <c r="I285" s="83" t="s">
        <v>3557</v>
      </c>
    </row>
    <row r="286" spans="1:9">
      <c r="A286">
        <v>27914</v>
      </c>
      <c r="B286">
        <v>18039000201</v>
      </c>
      <c r="C286">
        <v>18</v>
      </c>
      <c r="D286" t="s">
        <v>155</v>
      </c>
      <c r="E286" t="s">
        <v>2878</v>
      </c>
      <c r="F286" t="s">
        <v>2796</v>
      </c>
      <c r="G286" t="s">
        <v>3558</v>
      </c>
      <c r="H286" s="83" t="s">
        <v>3545</v>
      </c>
      <c r="I286" s="83" t="s">
        <v>3559</v>
      </c>
    </row>
    <row r="287" spans="1:9">
      <c r="A287">
        <v>27915</v>
      </c>
      <c r="B287">
        <v>18039000202</v>
      </c>
      <c r="C287">
        <v>18</v>
      </c>
      <c r="D287" t="s">
        <v>155</v>
      </c>
      <c r="E287" t="s">
        <v>2878</v>
      </c>
      <c r="F287" t="s">
        <v>2796</v>
      </c>
      <c r="G287" t="s">
        <v>3560</v>
      </c>
      <c r="H287" s="83" t="s">
        <v>3002</v>
      </c>
      <c r="I287" s="83" t="s">
        <v>3561</v>
      </c>
    </row>
    <row r="288" spans="1:9">
      <c r="A288">
        <v>27916</v>
      </c>
      <c r="B288">
        <v>18039000301</v>
      </c>
      <c r="C288">
        <v>18</v>
      </c>
      <c r="D288" t="s">
        <v>155</v>
      </c>
      <c r="E288" t="s">
        <v>2878</v>
      </c>
      <c r="F288" t="s">
        <v>2796</v>
      </c>
      <c r="G288" t="s">
        <v>3562</v>
      </c>
      <c r="H288" s="83" t="s">
        <v>3563</v>
      </c>
      <c r="I288" s="83" t="s">
        <v>3564</v>
      </c>
    </row>
    <row r="289" spans="1:9">
      <c r="A289">
        <v>27917</v>
      </c>
      <c r="B289">
        <v>18039000302</v>
      </c>
      <c r="C289">
        <v>18</v>
      </c>
      <c r="D289" t="s">
        <v>155</v>
      </c>
      <c r="E289" t="s">
        <v>2878</v>
      </c>
      <c r="F289" t="s">
        <v>2796</v>
      </c>
      <c r="G289" t="s">
        <v>3565</v>
      </c>
      <c r="H289" s="83" t="s">
        <v>3566</v>
      </c>
      <c r="I289" s="83" t="s">
        <v>3567</v>
      </c>
    </row>
    <row r="290" spans="1:9">
      <c r="A290">
        <v>27918</v>
      </c>
      <c r="B290">
        <v>18039000400</v>
      </c>
      <c r="C290">
        <v>18</v>
      </c>
      <c r="D290" t="s">
        <v>155</v>
      </c>
      <c r="E290" t="s">
        <v>2878</v>
      </c>
      <c r="F290" t="s">
        <v>2796</v>
      </c>
      <c r="G290" t="s">
        <v>3568</v>
      </c>
      <c r="H290" s="83" t="s">
        <v>3098</v>
      </c>
      <c r="I290" s="83" t="s">
        <v>3569</v>
      </c>
    </row>
    <row r="291" spans="1:9">
      <c r="A291">
        <v>27919</v>
      </c>
      <c r="B291">
        <v>18039000501</v>
      </c>
      <c r="C291">
        <v>18</v>
      </c>
      <c r="D291" t="s">
        <v>155</v>
      </c>
      <c r="E291" t="s">
        <v>2878</v>
      </c>
      <c r="F291" t="s">
        <v>2796</v>
      </c>
      <c r="G291" t="s">
        <v>3570</v>
      </c>
      <c r="H291" s="83" t="s">
        <v>3128</v>
      </c>
      <c r="I291" s="83" t="s">
        <v>3571</v>
      </c>
    </row>
    <row r="292" spans="1:9">
      <c r="A292">
        <v>27920</v>
      </c>
      <c r="B292">
        <v>18039000502</v>
      </c>
      <c r="C292">
        <v>18</v>
      </c>
      <c r="D292" t="s">
        <v>155</v>
      </c>
      <c r="E292" t="s">
        <v>2878</v>
      </c>
      <c r="F292" t="s">
        <v>2796</v>
      </c>
      <c r="G292" t="s">
        <v>3572</v>
      </c>
      <c r="H292" s="83" t="s">
        <v>2894</v>
      </c>
      <c r="I292" s="83" t="s">
        <v>3573</v>
      </c>
    </row>
    <row r="293" spans="1:9">
      <c r="A293">
        <v>27921</v>
      </c>
      <c r="B293">
        <v>18039000601</v>
      </c>
      <c r="C293">
        <v>18</v>
      </c>
      <c r="D293" t="s">
        <v>155</v>
      </c>
      <c r="E293" t="s">
        <v>2878</v>
      </c>
      <c r="F293" t="s">
        <v>2796</v>
      </c>
      <c r="G293" t="s">
        <v>3574</v>
      </c>
      <c r="H293" s="83" t="s">
        <v>3072</v>
      </c>
      <c r="I293" s="83" t="s">
        <v>3575</v>
      </c>
    </row>
    <row r="294" spans="1:9">
      <c r="A294">
        <v>27922</v>
      </c>
      <c r="B294">
        <v>18039000602</v>
      </c>
      <c r="C294">
        <v>18</v>
      </c>
      <c r="D294" t="s">
        <v>155</v>
      </c>
      <c r="E294" t="s">
        <v>2878</v>
      </c>
      <c r="F294" t="s">
        <v>2796</v>
      </c>
      <c r="G294" t="s">
        <v>3576</v>
      </c>
      <c r="H294" s="82">
        <v>0</v>
      </c>
      <c r="I294" s="83" t="s">
        <v>3577</v>
      </c>
    </row>
    <row r="295" spans="1:9">
      <c r="A295">
        <v>27923</v>
      </c>
      <c r="B295">
        <v>18039000701</v>
      </c>
      <c r="C295">
        <v>18</v>
      </c>
      <c r="D295" t="s">
        <v>155</v>
      </c>
      <c r="E295" t="s">
        <v>2878</v>
      </c>
      <c r="F295" t="s">
        <v>2796</v>
      </c>
      <c r="G295" t="s">
        <v>3578</v>
      </c>
      <c r="H295" s="83" t="s">
        <v>3069</v>
      </c>
      <c r="I295" s="83" t="s">
        <v>3579</v>
      </c>
    </row>
    <row r="296" spans="1:9">
      <c r="A296">
        <v>27924</v>
      </c>
      <c r="B296">
        <v>18039000702</v>
      </c>
      <c r="C296">
        <v>18</v>
      </c>
      <c r="D296" t="s">
        <v>155</v>
      </c>
      <c r="E296" t="s">
        <v>2878</v>
      </c>
      <c r="F296" t="s">
        <v>2796</v>
      </c>
      <c r="G296" t="s">
        <v>3580</v>
      </c>
      <c r="H296" s="83" t="s">
        <v>3581</v>
      </c>
      <c r="I296" s="83" t="s">
        <v>3582</v>
      </c>
    </row>
    <row r="297" spans="1:9">
      <c r="A297">
        <v>27925</v>
      </c>
      <c r="B297">
        <v>18039000801</v>
      </c>
      <c r="C297">
        <v>18</v>
      </c>
      <c r="D297" t="s">
        <v>155</v>
      </c>
      <c r="E297" t="s">
        <v>2878</v>
      </c>
      <c r="F297" t="s">
        <v>2796</v>
      </c>
      <c r="G297" t="s">
        <v>3583</v>
      </c>
      <c r="H297" s="83" t="s">
        <v>3584</v>
      </c>
      <c r="I297" s="83" t="s">
        <v>3585</v>
      </c>
    </row>
    <row r="298" spans="1:9">
      <c r="A298">
        <v>27926</v>
      </c>
      <c r="B298">
        <v>18039000803</v>
      </c>
      <c r="C298">
        <v>18</v>
      </c>
      <c r="D298" t="s">
        <v>155</v>
      </c>
      <c r="E298" t="s">
        <v>2878</v>
      </c>
      <c r="F298" t="s">
        <v>2796</v>
      </c>
      <c r="G298" t="s">
        <v>3586</v>
      </c>
      <c r="H298" s="83" t="s">
        <v>3587</v>
      </c>
      <c r="I298" s="83" t="s">
        <v>3588</v>
      </c>
    </row>
    <row r="299" spans="1:9">
      <c r="A299">
        <v>27927</v>
      </c>
      <c r="B299">
        <v>18039000804</v>
      </c>
      <c r="C299">
        <v>18</v>
      </c>
      <c r="D299" t="s">
        <v>155</v>
      </c>
      <c r="E299" t="s">
        <v>2878</v>
      </c>
      <c r="F299" t="s">
        <v>2796</v>
      </c>
      <c r="G299" t="s">
        <v>3589</v>
      </c>
      <c r="H299" s="83" t="s">
        <v>2969</v>
      </c>
      <c r="I299" s="83" t="s">
        <v>3590</v>
      </c>
    </row>
    <row r="300" spans="1:9">
      <c r="A300">
        <v>27928</v>
      </c>
      <c r="B300">
        <v>18039000901</v>
      </c>
      <c r="C300">
        <v>18</v>
      </c>
      <c r="D300" t="s">
        <v>155</v>
      </c>
      <c r="E300" t="s">
        <v>2878</v>
      </c>
      <c r="F300" t="s">
        <v>2796</v>
      </c>
      <c r="G300" t="s">
        <v>3591</v>
      </c>
      <c r="H300" s="83" t="s">
        <v>3592</v>
      </c>
      <c r="I300" s="83" t="s">
        <v>3593</v>
      </c>
    </row>
    <row r="301" spans="1:9">
      <c r="A301">
        <v>27929</v>
      </c>
      <c r="B301">
        <v>18039000902</v>
      </c>
      <c r="C301">
        <v>18</v>
      </c>
      <c r="D301" t="s">
        <v>155</v>
      </c>
      <c r="E301" t="s">
        <v>2878</v>
      </c>
      <c r="F301" t="s">
        <v>2796</v>
      </c>
      <c r="G301" t="s">
        <v>3594</v>
      </c>
      <c r="H301" s="83" t="s">
        <v>3595</v>
      </c>
      <c r="I301" s="83" t="s">
        <v>3596</v>
      </c>
    </row>
    <row r="302" spans="1:9">
      <c r="A302">
        <v>27930</v>
      </c>
      <c r="B302">
        <v>18039001000</v>
      </c>
      <c r="C302">
        <v>18</v>
      </c>
      <c r="D302" t="s">
        <v>155</v>
      </c>
      <c r="E302" t="s">
        <v>2878</v>
      </c>
      <c r="F302" t="s">
        <v>2796</v>
      </c>
      <c r="G302" t="s">
        <v>3597</v>
      </c>
      <c r="H302" s="83" t="s">
        <v>3077</v>
      </c>
      <c r="I302" s="83" t="s">
        <v>3598</v>
      </c>
    </row>
    <row r="303" spans="1:9">
      <c r="A303">
        <v>27931</v>
      </c>
      <c r="B303">
        <v>18039001100</v>
      </c>
      <c r="C303">
        <v>18</v>
      </c>
      <c r="D303" t="s">
        <v>155</v>
      </c>
      <c r="E303" t="s">
        <v>2878</v>
      </c>
      <c r="F303" t="s">
        <v>2796</v>
      </c>
      <c r="G303" t="s">
        <v>3599</v>
      </c>
      <c r="H303" s="83" t="s">
        <v>3600</v>
      </c>
      <c r="I303" s="83" t="s">
        <v>3601</v>
      </c>
    </row>
    <row r="304" spans="1:9">
      <c r="A304">
        <v>27932</v>
      </c>
      <c r="B304">
        <v>18039001200</v>
      </c>
      <c r="C304">
        <v>18</v>
      </c>
      <c r="D304" t="s">
        <v>155</v>
      </c>
      <c r="E304" t="s">
        <v>2878</v>
      </c>
      <c r="F304" t="s">
        <v>2796</v>
      </c>
      <c r="G304" t="s">
        <v>3602</v>
      </c>
      <c r="H304" s="83" t="s">
        <v>3069</v>
      </c>
      <c r="I304" s="83" t="s">
        <v>3603</v>
      </c>
    </row>
    <row r="305" spans="1:9">
      <c r="A305">
        <v>27933</v>
      </c>
      <c r="B305">
        <v>18039001301</v>
      </c>
      <c r="C305">
        <v>18</v>
      </c>
      <c r="D305" t="s">
        <v>155</v>
      </c>
      <c r="E305" t="s">
        <v>2878</v>
      </c>
      <c r="F305" t="s">
        <v>2796</v>
      </c>
      <c r="G305" t="s">
        <v>3604</v>
      </c>
      <c r="H305" s="83" t="s">
        <v>3605</v>
      </c>
      <c r="I305" s="83" t="s">
        <v>3606</v>
      </c>
    </row>
    <row r="306" spans="1:9">
      <c r="A306">
        <v>27934</v>
      </c>
      <c r="B306">
        <v>18039001302</v>
      </c>
      <c r="C306">
        <v>18</v>
      </c>
      <c r="D306" t="s">
        <v>155</v>
      </c>
      <c r="E306" t="s">
        <v>2878</v>
      </c>
      <c r="F306" t="s">
        <v>2796</v>
      </c>
      <c r="G306" t="s">
        <v>3607</v>
      </c>
      <c r="H306" s="83" t="s">
        <v>2927</v>
      </c>
      <c r="I306" s="83" t="s">
        <v>3608</v>
      </c>
    </row>
    <row r="307" spans="1:9">
      <c r="A307">
        <v>27935</v>
      </c>
      <c r="B307">
        <v>18039001401</v>
      </c>
      <c r="C307">
        <v>18</v>
      </c>
      <c r="D307" t="s">
        <v>155</v>
      </c>
      <c r="E307" t="s">
        <v>2878</v>
      </c>
      <c r="F307" t="s">
        <v>2796</v>
      </c>
      <c r="G307" t="s">
        <v>3609</v>
      </c>
      <c r="H307" s="83" t="s">
        <v>2957</v>
      </c>
      <c r="I307" s="83" t="s">
        <v>3610</v>
      </c>
    </row>
    <row r="308" spans="1:9">
      <c r="A308">
        <v>27936</v>
      </c>
      <c r="B308">
        <v>18039001402</v>
      </c>
      <c r="C308">
        <v>18</v>
      </c>
      <c r="D308" t="s">
        <v>155</v>
      </c>
      <c r="E308" t="s">
        <v>2878</v>
      </c>
      <c r="F308" t="s">
        <v>2796</v>
      </c>
      <c r="G308" t="s">
        <v>3611</v>
      </c>
      <c r="H308" s="83" t="s">
        <v>3072</v>
      </c>
      <c r="I308" s="83" t="s">
        <v>3612</v>
      </c>
    </row>
    <row r="309" spans="1:9">
      <c r="A309">
        <v>27937</v>
      </c>
      <c r="B309">
        <v>18039001501</v>
      </c>
      <c r="C309">
        <v>18</v>
      </c>
      <c r="D309" t="s">
        <v>155</v>
      </c>
      <c r="E309" t="s">
        <v>2878</v>
      </c>
      <c r="F309" t="s">
        <v>2796</v>
      </c>
      <c r="G309" t="s">
        <v>3613</v>
      </c>
      <c r="H309" s="83" t="s">
        <v>3008</v>
      </c>
      <c r="I309" s="83" t="s">
        <v>3614</v>
      </c>
    </row>
    <row r="310" spans="1:9">
      <c r="A310">
        <v>27938</v>
      </c>
      <c r="B310">
        <v>18039001502</v>
      </c>
      <c r="C310">
        <v>18</v>
      </c>
      <c r="D310" t="s">
        <v>155</v>
      </c>
      <c r="E310" t="s">
        <v>2878</v>
      </c>
      <c r="F310" t="s">
        <v>2796</v>
      </c>
      <c r="G310" t="s">
        <v>3615</v>
      </c>
      <c r="H310" s="83" t="s">
        <v>2960</v>
      </c>
      <c r="I310" s="83" t="s">
        <v>3616</v>
      </c>
    </row>
    <row r="311" spans="1:9">
      <c r="A311">
        <v>27939</v>
      </c>
      <c r="B311">
        <v>18039001601</v>
      </c>
      <c r="C311">
        <v>18</v>
      </c>
      <c r="D311" t="s">
        <v>155</v>
      </c>
      <c r="E311" t="s">
        <v>2878</v>
      </c>
      <c r="F311" t="s">
        <v>2796</v>
      </c>
      <c r="G311" t="s">
        <v>3617</v>
      </c>
      <c r="H311" s="83" t="s">
        <v>2894</v>
      </c>
      <c r="I311" s="83" t="s">
        <v>3618</v>
      </c>
    </row>
    <row r="312" spans="1:9">
      <c r="A312">
        <v>27940</v>
      </c>
      <c r="B312">
        <v>18039001602</v>
      </c>
      <c r="C312">
        <v>18</v>
      </c>
      <c r="D312" t="s">
        <v>155</v>
      </c>
      <c r="E312" t="s">
        <v>2878</v>
      </c>
      <c r="F312" t="s">
        <v>2796</v>
      </c>
      <c r="G312" t="s">
        <v>3619</v>
      </c>
      <c r="H312" s="83" t="s">
        <v>3258</v>
      </c>
      <c r="I312" s="83" t="s">
        <v>3620</v>
      </c>
    </row>
    <row r="313" spans="1:9">
      <c r="A313">
        <v>27941</v>
      </c>
      <c r="B313">
        <v>18039001701</v>
      </c>
      <c r="C313">
        <v>18</v>
      </c>
      <c r="D313" t="s">
        <v>155</v>
      </c>
      <c r="E313" t="s">
        <v>2878</v>
      </c>
      <c r="F313" t="s">
        <v>2796</v>
      </c>
      <c r="G313" t="s">
        <v>3621</v>
      </c>
      <c r="H313" s="83" t="s">
        <v>3052</v>
      </c>
      <c r="I313" s="83" t="s">
        <v>3622</v>
      </c>
    </row>
    <row r="314" spans="1:9">
      <c r="A314">
        <v>27942</v>
      </c>
      <c r="B314">
        <v>18039001702</v>
      </c>
      <c r="C314">
        <v>18</v>
      </c>
      <c r="D314" t="s">
        <v>155</v>
      </c>
      <c r="E314" t="s">
        <v>2878</v>
      </c>
      <c r="F314" t="s">
        <v>2796</v>
      </c>
      <c r="G314" t="s">
        <v>3623</v>
      </c>
      <c r="H314" s="83" t="s">
        <v>3581</v>
      </c>
      <c r="I314" s="83" t="s">
        <v>3624</v>
      </c>
    </row>
    <row r="315" spans="1:9">
      <c r="A315">
        <v>27943</v>
      </c>
      <c r="B315">
        <v>18039001801</v>
      </c>
      <c r="C315">
        <v>18</v>
      </c>
      <c r="D315" t="s">
        <v>155</v>
      </c>
      <c r="E315" t="s">
        <v>2878</v>
      </c>
      <c r="F315" t="s">
        <v>2796</v>
      </c>
      <c r="G315" t="s">
        <v>3625</v>
      </c>
      <c r="H315" s="82">
        <v>0.9</v>
      </c>
      <c r="I315" s="83" t="s">
        <v>3626</v>
      </c>
    </row>
    <row r="316" spans="1:9">
      <c r="A316">
        <v>27944</v>
      </c>
      <c r="B316">
        <v>18039001802</v>
      </c>
      <c r="C316">
        <v>18</v>
      </c>
      <c r="D316" t="s">
        <v>155</v>
      </c>
      <c r="E316" t="s">
        <v>2878</v>
      </c>
      <c r="F316" t="s">
        <v>2796</v>
      </c>
      <c r="G316" t="s">
        <v>3627</v>
      </c>
      <c r="H316" s="83" t="s">
        <v>3242</v>
      </c>
      <c r="I316" s="83" t="s">
        <v>3628</v>
      </c>
    </row>
    <row r="317" spans="1:9">
      <c r="A317">
        <v>27945</v>
      </c>
      <c r="B317">
        <v>18039001901</v>
      </c>
      <c r="C317">
        <v>18</v>
      </c>
      <c r="D317" t="s">
        <v>155</v>
      </c>
      <c r="E317" t="s">
        <v>2878</v>
      </c>
      <c r="F317" t="s">
        <v>2796</v>
      </c>
      <c r="G317" t="s">
        <v>3629</v>
      </c>
      <c r="H317" s="83" t="s">
        <v>2912</v>
      </c>
      <c r="I317" s="83" t="s">
        <v>3630</v>
      </c>
    </row>
    <row r="318" spans="1:9">
      <c r="A318">
        <v>27946</v>
      </c>
      <c r="B318">
        <v>18039001902</v>
      </c>
      <c r="C318">
        <v>18</v>
      </c>
      <c r="D318" t="s">
        <v>155</v>
      </c>
      <c r="E318" t="s">
        <v>2878</v>
      </c>
      <c r="F318" t="s">
        <v>2796</v>
      </c>
      <c r="G318" t="s">
        <v>3631</v>
      </c>
      <c r="H318" s="83" t="s">
        <v>3072</v>
      </c>
      <c r="I318" s="83" t="s">
        <v>3632</v>
      </c>
    </row>
    <row r="319" spans="1:9">
      <c r="A319">
        <v>27947</v>
      </c>
      <c r="B319">
        <v>18039002001</v>
      </c>
      <c r="C319">
        <v>18</v>
      </c>
      <c r="D319" t="s">
        <v>155</v>
      </c>
      <c r="E319" t="s">
        <v>2878</v>
      </c>
      <c r="F319" t="s">
        <v>2796</v>
      </c>
      <c r="G319" t="s">
        <v>3633</v>
      </c>
      <c r="H319" s="83" t="s">
        <v>3634</v>
      </c>
      <c r="I319" s="83" t="s">
        <v>3635</v>
      </c>
    </row>
    <row r="320" spans="1:9">
      <c r="A320">
        <v>27948</v>
      </c>
      <c r="B320">
        <v>18039002002</v>
      </c>
      <c r="C320">
        <v>18</v>
      </c>
      <c r="D320" t="s">
        <v>155</v>
      </c>
      <c r="E320" t="s">
        <v>2878</v>
      </c>
      <c r="F320" t="s">
        <v>2796</v>
      </c>
      <c r="G320" t="s">
        <v>3636</v>
      </c>
      <c r="H320" s="83" t="s">
        <v>3180</v>
      </c>
      <c r="I320" s="83" t="s">
        <v>3637</v>
      </c>
    </row>
    <row r="321" spans="1:9">
      <c r="A321">
        <v>27949</v>
      </c>
      <c r="B321">
        <v>18039002101</v>
      </c>
      <c r="C321">
        <v>18</v>
      </c>
      <c r="D321" t="s">
        <v>155</v>
      </c>
      <c r="E321" t="s">
        <v>2878</v>
      </c>
      <c r="F321" t="s">
        <v>2796</v>
      </c>
      <c r="G321" t="s">
        <v>3638</v>
      </c>
      <c r="H321" s="82">
        <v>0</v>
      </c>
      <c r="I321" s="83" t="s">
        <v>3639</v>
      </c>
    </row>
    <row r="322" spans="1:9">
      <c r="A322">
        <v>27950</v>
      </c>
      <c r="B322">
        <v>18039002102</v>
      </c>
      <c r="C322">
        <v>18</v>
      </c>
      <c r="D322" t="s">
        <v>155</v>
      </c>
      <c r="E322" t="s">
        <v>2878</v>
      </c>
      <c r="F322" t="s">
        <v>2796</v>
      </c>
      <c r="G322" t="s">
        <v>3640</v>
      </c>
      <c r="H322" s="83" t="s">
        <v>3581</v>
      </c>
      <c r="I322" s="83" t="s">
        <v>3641</v>
      </c>
    </row>
    <row r="323" spans="1:9">
      <c r="A323">
        <v>27951</v>
      </c>
      <c r="B323">
        <v>18039002201</v>
      </c>
      <c r="C323">
        <v>18</v>
      </c>
      <c r="D323" t="s">
        <v>155</v>
      </c>
      <c r="E323" t="s">
        <v>2878</v>
      </c>
      <c r="F323" t="s">
        <v>2796</v>
      </c>
      <c r="G323" t="s">
        <v>3642</v>
      </c>
      <c r="H323" s="83" t="s">
        <v>3643</v>
      </c>
      <c r="I323" s="83" t="s">
        <v>3644</v>
      </c>
    </row>
    <row r="324" spans="1:9">
      <c r="A324">
        <v>27952</v>
      </c>
      <c r="B324">
        <v>18039002202</v>
      </c>
      <c r="C324">
        <v>18</v>
      </c>
      <c r="D324" t="s">
        <v>155</v>
      </c>
      <c r="E324" t="s">
        <v>2878</v>
      </c>
      <c r="F324" t="s">
        <v>2796</v>
      </c>
      <c r="G324" t="s">
        <v>3645</v>
      </c>
      <c r="H324" s="83" t="s">
        <v>3295</v>
      </c>
      <c r="I324" s="83" t="s">
        <v>3217</v>
      </c>
    </row>
    <row r="325" spans="1:9">
      <c r="A325">
        <v>27953</v>
      </c>
      <c r="B325">
        <v>18039002300</v>
      </c>
      <c r="C325">
        <v>18</v>
      </c>
      <c r="D325" t="s">
        <v>155</v>
      </c>
      <c r="E325" t="s">
        <v>2878</v>
      </c>
      <c r="F325" t="s">
        <v>2796</v>
      </c>
      <c r="G325" t="s">
        <v>3646</v>
      </c>
      <c r="H325" s="83" t="s">
        <v>3647</v>
      </c>
      <c r="I325" s="83" t="s">
        <v>3648</v>
      </c>
    </row>
    <row r="326" spans="1:9">
      <c r="A326">
        <v>27954</v>
      </c>
      <c r="B326">
        <v>18039002400</v>
      </c>
      <c r="C326">
        <v>18</v>
      </c>
      <c r="D326" t="s">
        <v>155</v>
      </c>
      <c r="E326" t="s">
        <v>2878</v>
      </c>
      <c r="F326" t="s">
        <v>2796</v>
      </c>
      <c r="G326" t="s">
        <v>3649</v>
      </c>
      <c r="H326" s="83" t="s">
        <v>3177</v>
      </c>
      <c r="I326" s="83" t="s">
        <v>3650</v>
      </c>
    </row>
    <row r="327" spans="1:9">
      <c r="A327">
        <v>27955</v>
      </c>
      <c r="B327">
        <v>18039002600</v>
      </c>
      <c r="C327">
        <v>18</v>
      </c>
      <c r="D327" t="s">
        <v>155</v>
      </c>
      <c r="E327" t="s">
        <v>2878</v>
      </c>
      <c r="F327" t="s">
        <v>2796</v>
      </c>
      <c r="G327" t="s">
        <v>3651</v>
      </c>
      <c r="H327" s="83" t="s">
        <v>3652</v>
      </c>
      <c r="I327" s="83" t="s">
        <v>3653</v>
      </c>
    </row>
    <row r="328" spans="1:9">
      <c r="A328">
        <v>27956</v>
      </c>
      <c r="B328">
        <v>18039002700</v>
      </c>
      <c r="C328">
        <v>18</v>
      </c>
      <c r="D328" t="s">
        <v>155</v>
      </c>
      <c r="E328" t="s">
        <v>2878</v>
      </c>
      <c r="F328" t="s">
        <v>2796</v>
      </c>
      <c r="G328" t="s">
        <v>3654</v>
      </c>
      <c r="H328" s="83" t="s">
        <v>3655</v>
      </c>
      <c r="I328" s="83" t="s">
        <v>3656</v>
      </c>
    </row>
    <row r="329" spans="1:9">
      <c r="A329">
        <v>27957</v>
      </c>
      <c r="B329">
        <v>18039002900</v>
      </c>
      <c r="C329">
        <v>18</v>
      </c>
      <c r="D329" t="s">
        <v>155</v>
      </c>
      <c r="E329" t="s">
        <v>2878</v>
      </c>
      <c r="F329" t="s">
        <v>2796</v>
      </c>
      <c r="G329" t="s">
        <v>3657</v>
      </c>
      <c r="H329" s="83" t="s">
        <v>3658</v>
      </c>
      <c r="I329" s="83" t="s">
        <v>3659</v>
      </c>
    </row>
    <row r="330" spans="1:9">
      <c r="A330">
        <v>27958</v>
      </c>
      <c r="B330">
        <v>18041954000</v>
      </c>
      <c r="C330">
        <v>18</v>
      </c>
      <c r="D330" t="s">
        <v>155</v>
      </c>
      <c r="E330" t="s">
        <v>2878</v>
      </c>
      <c r="F330" t="s">
        <v>2797</v>
      </c>
      <c r="G330" t="s">
        <v>3660</v>
      </c>
      <c r="H330" s="82">
        <v>0</v>
      </c>
      <c r="I330" s="83" t="s">
        <v>3661</v>
      </c>
    </row>
    <row r="331" spans="1:9">
      <c r="A331">
        <v>27959</v>
      </c>
      <c r="B331">
        <v>18041954100</v>
      </c>
      <c r="C331">
        <v>18</v>
      </c>
      <c r="D331" t="s">
        <v>155</v>
      </c>
      <c r="E331" t="s">
        <v>2878</v>
      </c>
      <c r="F331" t="s">
        <v>2797</v>
      </c>
      <c r="G331" t="s">
        <v>3662</v>
      </c>
      <c r="H331" s="83" t="s">
        <v>3290</v>
      </c>
      <c r="I331" s="83" t="s">
        <v>3663</v>
      </c>
    </row>
    <row r="332" spans="1:9">
      <c r="A332">
        <v>27960</v>
      </c>
      <c r="B332">
        <v>18041954200</v>
      </c>
      <c r="C332">
        <v>18</v>
      </c>
      <c r="D332" t="s">
        <v>155</v>
      </c>
      <c r="E332" t="s">
        <v>2878</v>
      </c>
      <c r="F332" t="s">
        <v>2797</v>
      </c>
      <c r="G332" t="s">
        <v>3664</v>
      </c>
      <c r="H332" s="83" t="s">
        <v>3323</v>
      </c>
      <c r="I332" s="83" t="s">
        <v>3665</v>
      </c>
    </row>
    <row r="333" spans="1:9">
      <c r="A333">
        <v>27961</v>
      </c>
      <c r="B333">
        <v>18041954300</v>
      </c>
      <c r="C333">
        <v>18</v>
      </c>
      <c r="D333" t="s">
        <v>155</v>
      </c>
      <c r="E333" t="s">
        <v>2878</v>
      </c>
      <c r="F333" t="s">
        <v>2797</v>
      </c>
      <c r="G333" t="s">
        <v>3666</v>
      </c>
      <c r="H333" s="83" t="s">
        <v>3212</v>
      </c>
      <c r="I333" s="83" t="s">
        <v>3667</v>
      </c>
    </row>
    <row r="334" spans="1:9">
      <c r="A334">
        <v>27962</v>
      </c>
      <c r="B334">
        <v>18041954400</v>
      </c>
      <c r="C334">
        <v>18</v>
      </c>
      <c r="D334" t="s">
        <v>155</v>
      </c>
      <c r="E334" t="s">
        <v>2878</v>
      </c>
      <c r="F334" t="s">
        <v>2797</v>
      </c>
      <c r="G334" t="s">
        <v>3668</v>
      </c>
      <c r="H334" s="83" t="s">
        <v>3016</v>
      </c>
      <c r="I334" s="83" t="s">
        <v>3669</v>
      </c>
    </row>
    <row r="335" spans="1:9">
      <c r="A335">
        <v>27963</v>
      </c>
      <c r="B335">
        <v>18041954500</v>
      </c>
      <c r="C335">
        <v>18</v>
      </c>
      <c r="D335" t="s">
        <v>155</v>
      </c>
      <c r="E335" t="s">
        <v>2878</v>
      </c>
      <c r="F335" t="s">
        <v>2797</v>
      </c>
      <c r="G335" t="s">
        <v>3670</v>
      </c>
      <c r="H335" s="83" t="s">
        <v>2921</v>
      </c>
      <c r="I335" s="83" t="s">
        <v>3671</v>
      </c>
    </row>
    <row r="336" spans="1:9">
      <c r="A336">
        <v>27964</v>
      </c>
      <c r="B336">
        <v>18041954600</v>
      </c>
      <c r="C336">
        <v>18</v>
      </c>
      <c r="D336" t="s">
        <v>155</v>
      </c>
      <c r="E336" t="s">
        <v>2878</v>
      </c>
      <c r="F336" t="s">
        <v>2797</v>
      </c>
      <c r="G336" t="s">
        <v>3672</v>
      </c>
      <c r="H336" s="82">
        <v>0</v>
      </c>
      <c r="I336" s="83" t="s">
        <v>3673</v>
      </c>
    </row>
    <row r="337" spans="1:9">
      <c r="A337">
        <v>27965</v>
      </c>
      <c r="B337">
        <v>18043070200</v>
      </c>
      <c r="C337">
        <v>18</v>
      </c>
      <c r="D337" t="s">
        <v>155</v>
      </c>
      <c r="E337" t="s">
        <v>2878</v>
      </c>
      <c r="F337" t="s">
        <v>2798</v>
      </c>
      <c r="G337" t="s">
        <v>3674</v>
      </c>
      <c r="H337" s="83" t="s">
        <v>3652</v>
      </c>
      <c r="I337" s="83" t="s">
        <v>3675</v>
      </c>
    </row>
    <row r="338" spans="1:9">
      <c r="A338">
        <v>27966</v>
      </c>
      <c r="B338">
        <v>18043070301</v>
      </c>
      <c r="C338">
        <v>18</v>
      </c>
      <c r="D338" t="s">
        <v>155</v>
      </c>
      <c r="E338" t="s">
        <v>2878</v>
      </c>
      <c r="F338" t="s">
        <v>2798</v>
      </c>
      <c r="G338" t="s">
        <v>3676</v>
      </c>
      <c r="H338" s="83" t="s">
        <v>3180</v>
      </c>
      <c r="I338" s="83" t="s">
        <v>3677</v>
      </c>
    </row>
    <row r="339" spans="1:9">
      <c r="A339">
        <v>27967</v>
      </c>
      <c r="B339">
        <v>18043070302</v>
      </c>
      <c r="C339">
        <v>18</v>
      </c>
      <c r="D339" t="s">
        <v>155</v>
      </c>
      <c r="E339" t="s">
        <v>2878</v>
      </c>
      <c r="F339" t="s">
        <v>2798</v>
      </c>
      <c r="G339" t="s">
        <v>3678</v>
      </c>
      <c r="H339" s="83" t="s">
        <v>3251</v>
      </c>
      <c r="I339" s="83" t="s">
        <v>3679</v>
      </c>
    </row>
    <row r="340" spans="1:9">
      <c r="A340">
        <v>27968</v>
      </c>
      <c r="B340">
        <v>18043070400</v>
      </c>
      <c r="C340">
        <v>18</v>
      </c>
      <c r="D340" t="s">
        <v>155</v>
      </c>
      <c r="E340" t="s">
        <v>2878</v>
      </c>
      <c r="F340" t="s">
        <v>2798</v>
      </c>
      <c r="G340" t="s">
        <v>3680</v>
      </c>
      <c r="H340" s="83" t="s">
        <v>3681</v>
      </c>
      <c r="I340" s="83" t="s">
        <v>3682</v>
      </c>
    </row>
    <row r="341" spans="1:9">
      <c r="A341">
        <v>27969</v>
      </c>
      <c r="B341">
        <v>18043070500</v>
      </c>
      <c r="C341">
        <v>18</v>
      </c>
      <c r="D341" t="s">
        <v>155</v>
      </c>
      <c r="E341" t="s">
        <v>2878</v>
      </c>
      <c r="F341" t="s">
        <v>2798</v>
      </c>
      <c r="G341" t="s">
        <v>3683</v>
      </c>
      <c r="H341" s="83" t="s">
        <v>3684</v>
      </c>
      <c r="I341" s="83" t="s">
        <v>3685</v>
      </c>
    </row>
    <row r="342" spans="1:9">
      <c r="A342">
        <v>27970</v>
      </c>
      <c r="B342">
        <v>18043070600</v>
      </c>
      <c r="C342">
        <v>18</v>
      </c>
      <c r="D342" t="s">
        <v>155</v>
      </c>
      <c r="E342" t="s">
        <v>2878</v>
      </c>
      <c r="F342" t="s">
        <v>2798</v>
      </c>
      <c r="G342" t="s">
        <v>3686</v>
      </c>
      <c r="H342" s="83" t="s">
        <v>2903</v>
      </c>
      <c r="I342" s="83" t="s">
        <v>3569</v>
      </c>
    </row>
    <row r="343" spans="1:9">
      <c r="A343">
        <v>27971</v>
      </c>
      <c r="B343">
        <v>18043070700</v>
      </c>
      <c r="C343">
        <v>18</v>
      </c>
      <c r="D343" t="s">
        <v>155</v>
      </c>
      <c r="E343" t="s">
        <v>2878</v>
      </c>
      <c r="F343" t="s">
        <v>2798</v>
      </c>
      <c r="G343" t="s">
        <v>3687</v>
      </c>
      <c r="H343" s="83" t="s">
        <v>3212</v>
      </c>
      <c r="I343" s="83" t="s">
        <v>3688</v>
      </c>
    </row>
    <row r="344" spans="1:9">
      <c r="A344">
        <v>27972</v>
      </c>
      <c r="B344">
        <v>18043070801</v>
      </c>
      <c r="C344">
        <v>18</v>
      </c>
      <c r="D344" t="s">
        <v>155</v>
      </c>
      <c r="E344" t="s">
        <v>2878</v>
      </c>
      <c r="F344" t="s">
        <v>2798</v>
      </c>
      <c r="G344" t="s">
        <v>3689</v>
      </c>
      <c r="H344" s="83" t="s">
        <v>3690</v>
      </c>
      <c r="I344" s="83" t="s">
        <v>3691</v>
      </c>
    </row>
    <row r="345" spans="1:9">
      <c r="A345">
        <v>27973</v>
      </c>
      <c r="B345">
        <v>18043070802</v>
      </c>
      <c r="C345">
        <v>18</v>
      </c>
      <c r="D345" t="s">
        <v>155</v>
      </c>
      <c r="E345" t="s">
        <v>2878</v>
      </c>
      <c r="F345" t="s">
        <v>2798</v>
      </c>
      <c r="G345" t="s">
        <v>3692</v>
      </c>
      <c r="H345" s="83" t="s">
        <v>3002</v>
      </c>
      <c r="I345" s="83" t="s">
        <v>3693</v>
      </c>
    </row>
    <row r="346" spans="1:9">
      <c r="A346">
        <v>27974</v>
      </c>
      <c r="B346">
        <v>18043070901</v>
      </c>
      <c r="C346">
        <v>18</v>
      </c>
      <c r="D346" t="s">
        <v>155</v>
      </c>
      <c r="E346" t="s">
        <v>2878</v>
      </c>
      <c r="F346" t="s">
        <v>2798</v>
      </c>
      <c r="G346" t="s">
        <v>3694</v>
      </c>
      <c r="H346" s="83" t="s">
        <v>3069</v>
      </c>
      <c r="I346" s="83" t="s">
        <v>3695</v>
      </c>
    </row>
    <row r="347" spans="1:9">
      <c r="A347">
        <v>27975</v>
      </c>
      <c r="B347">
        <v>18043070902</v>
      </c>
      <c r="C347">
        <v>18</v>
      </c>
      <c r="D347" t="s">
        <v>155</v>
      </c>
      <c r="E347" t="s">
        <v>2878</v>
      </c>
      <c r="F347" t="s">
        <v>2798</v>
      </c>
      <c r="G347" t="s">
        <v>3696</v>
      </c>
      <c r="H347" s="83" t="s">
        <v>3697</v>
      </c>
      <c r="I347" s="83" t="s">
        <v>3698</v>
      </c>
    </row>
    <row r="348" spans="1:9">
      <c r="A348">
        <v>27976</v>
      </c>
      <c r="B348">
        <v>18043071003</v>
      </c>
      <c r="C348">
        <v>18</v>
      </c>
      <c r="D348" t="s">
        <v>155</v>
      </c>
      <c r="E348" t="s">
        <v>2878</v>
      </c>
      <c r="F348" t="s">
        <v>2798</v>
      </c>
      <c r="G348" t="s">
        <v>3699</v>
      </c>
      <c r="H348" s="83" t="s">
        <v>3115</v>
      </c>
      <c r="I348" s="83" t="s">
        <v>3700</v>
      </c>
    </row>
    <row r="349" spans="1:9">
      <c r="A349">
        <v>27977</v>
      </c>
      <c r="B349">
        <v>18043071004</v>
      </c>
      <c r="C349">
        <v>18</v>
      </c>
      <c r="D349" t="s">
        <v>155</v>
      </c>
      <c r="E349" t="s">
        <v>2878</v>
      </c>
      <c r="F349" t="s">
        <v>2798</v>
      </c>
      <c r="G349" t="s">
        <v>3701</v>
      </c>
      <c r="H349" s="82">
        <v>0</v>
      </c>
      <c r="I349" s="83" t="s">
        <v>3702</v>
      </c>
    </row>
    <row r="350" spans="1:9">
      <c r="A350">
        <v>27978</v>
      </c>
      <c r="B350">
        <v>18043071005</v>
      </c>
      <c r="C350">
        <v>18</v>
      </c>
      <c r="D350" t="s">
        <v>155</v>
      </c>
      <c r="E350" t="s">
        <v>2878</v>
      </c>
      <c r="F350" t="s">
        <v>2798</v>
      </c>
      <c r="G350" t="s">
        <v>3703</v>
      </c>
      <c r="H350" s="82">
        <v>0</v>
      </c>
      <c r="I350" s="83" t="s">
        <v>3704</v>
      </c>
    </row>
    <row r="351" spans="1:9">
      <c r="A351">
        <v>27979</v>
      </c>
      <c r="B351">
        <v>18043071006</v>
      </c>
      <c r="C351">
        <v>18</v>
      </c>
      <c r="D351" t="s">
        <v>155</v>
      </c>
      <c r="E351" t="s">
        <v>2878</v>
      </c>
      <c r="F351" t="s">
        <v>2798</v>
      </c>
      <c r="G351" t="s">
        <v>3705</v>
      </c>
      <c r="H351" s="83" t="s">
        <v>3419</v>
      </c>
      <c r="I351" s="83" t="s">
        <v>3548</v>
      </c>
    </row>
    <row r="352" spans="1:9">
      <c r="A352">
        <v>27980</v>
      </c>
      <c r="B352">
        <v>18043071007</v>
      </c>
      <c r="C352">
        <v>18</v>
      </c>
      <c r="D352" t="s">
        <v>155</v>
      </c>
      <c r="E352" t="s">
        <v>2878</v>
      </c>
      <c r="F352" t="s">
        <v>2798</v>
      </c>
      <c r="G352" t="s">
        <v>3706</v>
      </c>
      <c r="H352" s="83" t="s">
        <v>3140</v>
      </c>
      <c r="I352" s="83" t="s">
        <v>3707</v>
      </c>
    </row>
    <row r="353" spans="1:9">
      <c r="A353">
        <v>27981</v>
      </c>
      <c r="B353">
        <v>18043071101</v>
      </c>
      <c r="C353">
        <v>18</v>
      </c>
      <c r="D353" t="s">
        <v>155</v>
      </c>
      <c r="E353" t="s">
        <v>2878</v>
      </c>
      <c r="F353" t="s">
        <v>2798</v>
      </c>
      <c r="G353" t="s">
        <v>3708</v>
      </c>
      <c r="H353" s="83" t="s">
        <v>3140</v>
      </c>
      <c r="I353" s="83" t="s">
        <v>3709</v>
      </c>
    </row>
    <row r="354" spans="1:9">
      <c r="A354">
        <v>27982</v>
      </c>
      <c r="B354">
        <v>18043071103</v>
      </c>
      <c r="C354">
        <v>18</v>
      </c>
      <c r="D354" t="s">
        <v>155</v>
      </c>
      <c r="E354" t="s">
        <v>2878</v>
      </c>
      <c r="F354" t="s">
        <v>2798</v>
      </c>
      <c r="G354" t="s">
        <v>3710</v>
      </c>
      <c r="H354" s="82">
        <v>0</v>
      </c>
      <c r="I354" s="83" t="s">
        <v>3711</v>
      </c>
    </row>
    <row r="355" spans="1:9">
      <c r="A355">
        <v>27983</v>
      </c>
      <c r="B355">
        <v>18043071104</v>
      </c>
      <c r="C355">
        <v>18</v>
      </c>
      <c r="D355" t="s">
        <v>155</v>
      </c>
      <c r="E355" t="s">
        <v>2878</v>
      </c>
      <c r="F355" t="s">
        <v>2798</v>
      </c>
      <c r="G355" t="s">
        <v>3712</v>
      </c>
      <c r="H355" s="83" t="s">
        <v>2903</v>
      </c>
      <c r="I355" s="83" t="s">
        <v>3713</v>
      </c>
    </row>
    <row r="356" spans="1:9">
      <c r="A356">
        <v>27984</v>
      </c>
      <c r="B356">
        <v>18043071200</v>
      </c>
      <c r="C356">
        <v>18</v>
      </c>
      <c r="D356" t="s">
        <v>155</v>
      </c>
      <c r="E356" t="s">
        <v>2878</v>
      </c>
      <c r="F356" t="s">
        <v>2798</v>
      </c>
      <c r="G356" t="s">
        <v>3714</v>
      </c>
      <c r="H356" s="82">
        <v>0.7</v>
      </c>
      <c r="I356" s="83" t="s">
        <v>3715</v>
      </c>
    </row>
    <row r="357" spans="1:9">
      <c r="A357">
        <v>27985</v>
      </c>
      <c r="B357">
        <v>18045957600</v>
      </c>
      <c r="C357">
        <v>18</v>
      </c>
      <c r="D357" t="s">
        <v>155</v>
      </c>
      <c r="E357" t="s">
        <v>2878</v>
      </c>
      <c r="F357" t="s">
        <v>2799</v>
      </c>
      <c r="G357" t="s">
        <v>3716</v>
      </c>
      <c r="H357" s="83" t="s">
        <v>3069</v>
      </c>
      <c r="I357" s="83" t="s">
        <v>3717</v>
      </c>
    </row>
    <row r="358" spans="1:9">
      <c r="A358">
        <v>27986</v>
      </c>
      <c r="B358">
        <v>18045957700</v>
      </c>
      <c r="C358">
        <v>18</v>
      </c>
      <c r="D358" t="s">
        <v>155</v>
      </c>
      <c r="E358" t="s">
        <v>2878</v>
      </c>
      <c r="F358" t="s">
        <v>2799</v>
      </c>
      <c r="G358" t="s">
        <v>3718</v>
      </c>
      <c r="H358" s="83" t="s">
        <v>3052</v>
      </c>
      <c r="I358" s="83" t="s">
        <v>3719</v>
      </c>
    </row>
    <row r="359" spans="1:9">
      <c r="A359">
        <v>27987</v>
      </c>
      <c r="B359">
        <v>18045957800</v>
      </c>
      <c r="C359">
        <v>18</v>
      </c>
      <c r="D359" t="s">
        <v>155</v>
      </c>
      <c r="E359" t="s">
        <v>2878</v>
      </c>
      <c r="F359" t="s">
        <v>2799</v>
      </c>
      <c r="G359" t="s">
        <v>3720</v>
      </c>
      <c r="H359" s="83" t="s">
        <v>3492</v>
      </c>
      <c r="I359" s="83" t="s">
        <v>3721</v>
      </c>
    </row>
    <row r="360" spans="1:9">
      <c r="A360">
        <v>27988</v>
      </c>
      <c r="B360">
        <v>18045957900</v>
      </c>
      <c r="C360">
        <v>18</v>
      </c>
      <c r="D360" t="s">
        <v>155</v>
      </c>
      <c r="E360" t="s">
        <v>2878</v>
      </c>
      <c r="F360" t="s">
        <v>2799</v>
      </c>
      <c r="G360" t="s">
        <v>3722</v>
      </c>
      <c r="H360" s="83" t="s">
        <v>2924</v>
      </c>
      <c r="I360" s="83" t="s">
        <v>3723</v>
      </c>
    </row>
    <row r="361" spans="1:9">
      <c r="A361">
        <v>27989</v>
      </c>
      <c r="B361">
        <v>18045958000</v>
      </c>
      <c r="C361">
        <v>18</v>
      </c>
      <c r="D361" t="s">
        <v>155</v>
      </c>
      <c r="E361" t="s">
        <v>2878</v>
      </c>
      <c r="F361" t="s">
        <v>2799</v>
      </c>
      <c r="G361" t="s">
        <v>3724</v>
      </c>
      <c r="H361" s="83" t="s">
        <v>2972</v>
      </c>
      <c r="I361" s="83" t="s">
        <v>3288</v>
      </c>
    </row>
    <row r="362" spans="1:9">
      <c r="A362">
        <v>27990</v>
      </c>
      <c r="B362">
        <v>18047960100</v>
      </c>
      <c r="C362">
        <v>18</v>
      </c>
      <c r="D362" t="s">
        <v>155</v>
      </c>
      <c r="E362" t="s">
        <v>2878</v>
      </c>
      <c r="F362" t="s">
        <v>2800</v>
      </c>
      <c r="G362" t="s">
        <v>3725</v>
      </c>
      <c r="H362" s="83" t="s">
        <v>3174</v>
      </c>
      <c r="I362" s="83" t="s">
        <v>3726</v>
      </c>
    </row>
    <row r="363" spans="1:9">
      <c r="A363">
        <v>27991</v>
      </c>
      <c r="B363">
        <v>18047969600</v>
      </c>
      <c r="C363">
        <v>18</v>
      </c>
      <c r="D363" t="s">
        <v>155</v>
      </c>
      <c r="E363" t="s">
        <v>2878</v>
      </c>
      <c r="F363" t="s">
        <v>2800</v>
      </c>
      <c r="G363" t="s">
        <v>3727</v>
      </c>
      <c r="H363" s="83" t="s">
        <v>3728</v>
      </c>
      <c r="I363" s="83" t="s">
        <v>3729</v>
      </c>
    </row>
    <row r="364" spans="1:9">
      <c r="A364">
        <v>27992</v>
      </c>
      <c r="B364">
        <v>18047969700</v>
      </c>
      <c r="C364">
        <v>18</v>
      </c>
      <c r="D364" t="s">
        <v>155</v>
      </c>
      <c r="E364" t="s">
        <v>2878</v>
      </c>
      <c r="F364" t="s">
        <v>2800</v>
      </c>
      <c r="G364" t="s">
        <v>3730</v>
      </c>
      <c r="H364" s="83" t="s">
        <v>3731</v>
      </c>
      <c r="I364" s="83" t="s">
        <v>3732</v>
      </c>
    </row>
    <row r="365" spans="1:9">
      <c r="A365">
        <v>27993</v>
      </c>
      <c r="B365">
        <v>18047969800</v>
      </c>
      <c r="C365">
        <v>18</v>
      </c>
      <c r="D365" t="s">
        <v>155</v>
      </c>
      <c r="E365" t="s">
        <v>2878</v>
      </c>
      <c r="F365" t="s">
        <v>2800</v>
      </c>
      <c r="G365" t="s">
        <v>3733</v>
      </c>
      <c r="H365" s="83" t="s">
        <v>3728</v>
      </c>
      <c r="I365" s="83" t="s">
        <v>3734</v>
      </c>
    </row>
    <row r="366" spans="1:9">
      <c r="A366">
        <v>27994</v>
      </c>
      <c r="B366">
        <v>18047969900</v>
      </c>
      <c r="C366">
        <v>18</v>
      </c>
      <c r="D366" t="s">
        <v>155</v>
      </c>
      <c r="E366" t="s">
        <v>2878</v>
      </c>
      <c r="F366" t="s">
        <v>2800</v>
      </c>
      <c r="G366" t="s">
        <v>3735</v>
      </c>
      <c r="H366" s="83" t="s">
        <v>3524</v>
      </c>
      <c r="I366" s="83" t="s">
        <v>3736</v>
      </c>
    </row>
    <row r="367" spans="1:9">
      <c r="A367">
        <v>27995</v>
      </c>
      <c r="B367">
        <v>18049953000</v>
      </c>
      <c r="C367">
        <v>18</v>
      </c>
      <c r="D367" t="s">
        <v>155</v>
      </c>
      <c r="E367" t="s">
        <v>2878</v>
      </c>
      <c r="F367" t="s">
        <v>2801</v>
      </c>
      <c r="G367" t="s">
        <v>3737</v>
      </c>
      <c r="H367" s="83" t="s">
        <v>2894</v>
      </c>
      <c r="I367" s="83" t="s">
        <v>3738</v>
      </c>
    </row>
    <row r="368" spans="1:9">
      <c r="A368">
        <v>27996</v>
      </c>
      <c r="B368">
        <v>18049953100</v>
      </c>
      <c r="C368">
        <v>18</v>
      </c>
      <c r="D368" t="s">
        <v>155</v>
      </c>
      <c r="E368" t="s">
        <v>2878</v>
      </c>
      <c r="F368" t="s">
        <v>2801</v>
      </c>
      <c r="G368" t="s">
        <v>3739</v>
      </c>
      <c r="H368" s="83" t="s">
        <v>3110</v>
      </c>
      <c r="I368" s="83" t="s">
        <v>3740</v>
      </c>
    </row>
    <row r="369" spans="1:9">
      <c r="A369">
        <v>27997</v>
      </c>
      <c r="B369">
        <v>18049953200</v>
      </c>
      <c r="C369">
        <v>18</v>
      </c>
      <c r="D369" t="s">
        <v>155</v>
      </c>
      <c r="E369" t="s">
        <v>2878</v>
      </c>
      <c r="F369" t="s">
        <v>2801</v>
      </c>
      <c r="G369" t="s">
        <v>3741</v>
      </c>
      <c r="H369" s="83" t="s">
        <v>2894</v>
      </c>
      <c r="I369" s="83" t="s">
        <v>3742</v>
      </c>
    </row>
    <row r="370" spans="1:9">
      <c r="A370">
        <v>27998</v>
      </c>
      <c r="B370">
        <v>18049953300</v>
      </c>
      <c r="C370">
        <v>18</v>
      </c>
      <c r="D370" t="s">
        <v>155</v>
      </c>
      <c r="E370" t="s">
        <v>2878</v>
      </c>
      <c r="F370" t="s">
        <v>2801</v>
      </c>
      <c r="G370" t="s">
        <v>3743</v>
      </c>
      <c r="H370" s="83" t="s">
        <v>3047</v>
      </c>
      <c r="I370" s="83" t="s">
        <v>3744</v>
      </c>
    </row>
    <row r="371" spans="1:9">
      <c r="A371">
        <v>27999</v>
      </c>
      <c r="B371">
        <v>18049953400</v>
      </c>
      <c r="C371">
        <v>18</v>
      </c>
      <c r="D371" t="s">
        <v>155</v>
      </c>
      <c r="E371" t="s">
        <v>2878</v>
      </c>
      <c r="F371" t="s">
        <v>2801</v>
      </c>
      <c r="G371" t="s">
        <v>3745</v>
      </c>
      <c r="H371" s="83" t="s">
        <v>2960</v>
      </c>
      <c r="I371" s="83" t="s">
        <v>3746</v>
      </c>
    </row>
    <row r="372" spans="1:9">
      <c r="A372">
        <v>28000</v>
      </c>
      <c r="B372">
        <v>18049953500</v>
      </c>
      <c r="C372">
        <v>18</v>
      </c>
      <c r="D372" t="s">
        <v>155</v>
      </c>
      <c r="E372" t="s">
        <v>2878</v>
      </c>
      <c r="F372" t="s">
        <v>2801</v>
      </c>
      <c r="G372" t="s">
        <v>3747</v>
      </c>
      <c r="H372" s="83" t="s">
        <v>2977</v>
      </c>
      <c r="I372" s="83" t="s">
        <v>3748</v>
      </c>
    </row>
    <row r="373" spans="1:9">
      <c r="A373">
        <v>28001</v>
      </c>
      <c r="B373">
        <v>18051050100</v>
      </c>
      <c r="C373">
        <v>18</v>
      </c>
      <c r="D373" t="s">
        <v>155</v>
      </c>
      <c r="E373" t="s">
        <v>2878</v>
      </c>
      <c r="F373" t="s">
        <v>2802</v>
      </c>
      <c r="G373" t="s">
        <v>3749</v>
      </c>
      <c r="H373" s="83" t="s">
        <v>2972</v>
      </c>
      <c r="I373" s="83" t="s">
        <v>3750</v>
      </c>
    </row>
    <row r="374" spans="1:9">
      <c r="A374">
        <v>28002</v>
      </c>
      <c r="B374">
        <v>18051050201</v>
      </c>
      <c r="C374">
        <v>18</v>
      </c>
      <c r="D374" t="s">
        <v>155</v>
      </c>
      <c r="E374" t="s">
        <v>2878</v>
      </c>
      <c r="F374" t="s">
        <v>2802</v>
      </c>
      <c r="G374" t="s">
        <v>3751</v>
      </c>
      <c r="H374" s="83" t="s">
        <v>3122</v>
      </c>
      <c r="I374" s="83" t="s">
        <v>3752</v>
      </c>
    </row>
    <row r="375" spans="1:9">
      <c r="A375">
        <v>28003</v>
      </c>
      <c r="B375">
        <v>18051050202</v>
      </c>
      <c r="C375">
        <v>18</v>
      </c>
      <c r="D375" t="s">
        <v>155</v>
      </c>
      <c r="E375" t="s">
        <v>2878</v>
      </c>
      <c r="F375" t="s">
        <v>2802</v>
      </c>
      <c r="G375" t="s">
        <v>3753</v>
      </c>
      <c r="H375" s="83" t="s">
        <v>3128</v>
      </c>
      <c r="I375" s="83" t="s">
        <v>3754</v>
      </c>
    </row>
    <row r="376" spans="1:9">
      <c r="A376">
        <v>28004</v>
      </c>
      <c r="B376">
        <v>18051050300</v>
      </c>
      <c r="C376">
        <v>18</v>
      </c>
      <c r="D376" t="s">
        <v>155</v>
      </c>
      <c r="E376" t="s">
        <v>2878</v>
      </c>
      <c r="F376" t="s">
        <v>2802</v>
      </c>
      <c r="G376" t="s">
        <v>3755</v>
      </c>
      <c r="H376" s="83" t="s">
        <v>2894</v>
      </c>
      <c r="I376" s="83" t="s">
        <v>3756</v>
      </c>
    </row>
    <row r="377" spans="1:9">
      <c r="A377">
        <v>28005</v>
      </c>
      <c r="B377">
        <v>18051050401</v>
      </c>
      <c r="C377">
        <v>18</v>
      </c>
      <c r="D377" t="s">
        <v>155</v>
      </c>
      <c r="E377" t="s">
        <v>2878</v>
      </c>
      <c r="F377" t="s">
        <v>2802</v>
      </c>
      <c r="G377" t="s">
        <v>3757</v>
      </c>
      <c r="H377" s="83" t="s">
        <v>2930</v>
      </c>
      <c r="I377" s="83" t="s">
        <v>3758</v>
      </c>
    </row>
    <row r="378" spans="1:9">
      <c r="A378">
        <v>28006</v>
      </c>
      <c r="B378">
        <v>18051050402</v>
      </c>
      <c r="C378">
        <v>18</v>
      </c>
      <c r="D378" t="s">
        <v>155</v>
      </c>
      <c r="E378" t="s">
        <v>2878</v>
      </c>
      <c r="F378" t="s">
        <v>2802</v>
      </c>
      <c r="G378" t="s">
        <v>3759</v>
      </c>
      <c r="H378" s="83" t="s">
        <v>3251</v>
      </c>
      <c r="I378" s="83" t="s">
        <v>3760</v>
      </c>
    </row>
    <row r="379" spans="1:9">
      <c r="A379">
        <v>28007</v>
      </c>
      <c r="B379">
        <v>18051050501</v>
      </c>
      <c r="C379">
        <v>18</v>
      </c>
      <c r="D379" t="s">
        <v>155</v>
      </c>
      <c r="E379" t="s">
        <v>2878</v>
      </c>
      <c r="F379" t="s">
        <v>2802</v>
      </c>
      <c r="G379" t="s">
        <v>3761</v>
      </c>
      <c r="H379" s="83" t="s">
        <v>3634</v>
      </c>
      <c r="I379" s="83" t="s">
        <v>3762</v>
      </c>
    </row>
    <row r="380" spans="1:9">
      <c r="A380">
        <v>28008</v>
      </c>
      <c r="B380">
        <v>18051050502</v>
      </c>
      <c r="C380">
        <v>18</v>
      </c>
      <c r="D380" t="s">
        <v>155</v>
      </c>
      <c r="E380" t="s">
        <v>2878</v>
      </c>
      <c r="F380" t="s">
        <v>2802</v>
      </c>
      <c r="G380" t="s">
        <v>3763</v>
      </c>
      <c r="H380" s="83" t="s">
        <v>3152</v>
      </c>
      <c r="I380" s="83" t="s">
        <v>3764</v>
      </c>
    </row>
    <row r="381" spans="1:9">
      <c r="A381">
        <v>28009</v>
      </c>
      <c r="B381">
        <v>18053000100</v>
      </c>
      <c r="C381">
        <v>18</v>
      </c>
      <c r="D381" t="s">
        <v>155</v>
      </c>
      <c r="E381" t="s">
        <v>2878</v>
      </c>
      <c r="F381" t="s">
        <v>2803</v>
      </c>
      <c r="G381" t="s">
        <v>3765</v>
      </c>
      <c r="H381" s="83" t="s">
        <v>3095</v>
      </c>
      <c r="I381" s="83" t="s">
        <v>3766</v>
      </c>
    </row>
    <row r="382" spans="1:9">
      <c r="A382">
        <v>28010</v>
      </c>
      <c r="B382">
        <v>18053000200</v>
      </c>
      <c r="C382">
        <v>18</v>
      </c>
      <c r="D382" t="s">
        <v>155</v>
      </c>
      <c r="E382" t="s">
        <v>2878</v>
      </c>
      <c r="F382" t="s">
        <v>2803</v>
      </c>
      <c r="G382" t="s">
        <v>3767</v>
      </c>
      <c r="H382" s="83" t="s">
        <v>3768</v>
      </c>
      <c r="I382" s="83" t="s">
        <v>3769</v>
      </c>
    </row>
    <row r="383" spans="1:9">
      <c r="A383">
        <v>28011</v>
      </c>
      <c r="B383">
        <v>18053000400</v>
      </c>
      <c r="C383">
        <v>18</v>
      </c>
      <c r="D383" t="s">
        <v>155</v>
      </c>
      <c r="E383" t="s">
        <v>2878</v>
      </c>
      <c r="F383" t="s">
        <v>2803</v>
      </c>
      <c r="G383" t="s">
        <v>3770</v>
      </c>
      <c r="H383" s="83" t="s">
        <v>3771</v>
      </c>
      <c r="I383" s="83" t="s">
        <v>3772</v>
      </c>
    </row>
    <row r="384" spans="1:9">
      <c r="A384">
        <v>28012</v>
      </c>
      <c r="B384">
        <v>18053000500</v>
      </c>
      <c r="C384">
        <v>18</v>
      </c>
      <c r="D384" t="s">
        <v>155</v>
      </c>
      <c r="E384" t="s">
        <v>2878</v>
      </c>
      <c r="F384" t="s">
        <v>2803</v>
      </c>
      <c r="G384" t="s">
        <v>3773</v>
      </c>
      <c r="H384" s="83" t="s">
        <v>2900</v>
      </c>
      <c r="I384" s="83" t="s">
        <v>3774</v>
      </c>
    </row>
    <row r="385" spans="1:9">
      <c r="A385">
        <v>28013</v>
      </c>
      <c r="B385">
        <v>18053000600</v>
      </c>
      <c r="C385">
        <v>18</v>
      </c>
      <c r="D385" t="s">
        <v>155</v>
      </c>
      <c r="E385" t="s">
        <v>2878</v>
      </c>
      <c r="F385" t="s">
        <v>2803</v>
      </c>
      <c r="G385" t="s">
        <v>3775</v>
      </c>
      <c r="H385" s="83" t="s">
        <v>3503</v>
      </c>
      <c r="I385" s="83" t="s">
        <v>3776</v>
      </c>
    </row>
    <row r="386" spans="1:9">
      <c r="A386">
        <v>28014</v>
      </c>
      <c r="B386">
        <v>18053000700</v>
      </c>
      <c r="C386">
        <v>18</v>
      </c>
      <c r="D386" t="s">
        <v>155</v>
      </c>
      <c r="E386" t="s">
        <v>2878</v>
      </c>
      <c r="F386" t="s">
        <v>2803</v>
      </c>
      <c r="G386" t="s">
        <v>3777</v>
      </c>
      <c r="H386" s="83" t="s">
        <v>2951</v>
      </c>
      <c r="I386" s="83" t="s">
        <v>3778</v>
      </c>
    </row>
    <row r="387" spans="1:9">
      <c r="A387">
        <v>28015</v>
      </c>
      <c r="B387">
        <v>18053000800</v>
      </c>
      <c r="C387">
        <v>18</v>
      </c>
      <c r="D387" t="s">
        <v>155</v>
      </c>
      <c r="E387" t="s">
        <v>2878</v>
      </c>
      <c r="F387" t="s">
        <v>2803</v>
      </c>
      <c r="G387" t="s">
        <v>3779</v>
      </c>
      <c r="H387" s="83" t="s">
        <v>3780</v>
      </c>
      <c r="I387" s="83" t="s">
        <v>3781</v>
      </c>
    </row>
    <row r="388" spans="1:9">
      <c r="A388">
        <v>28016</v>
      </c>
      <c r="B388">
        <v>18053000900</v>
      </c>
      <c r="C388">
        <v>18</v>
      </c>
      <c r="D388" t="s">
        <v>155</v>
      </c>
      <c r="E388" t="s">
        <v>2878</v>
      </c>
      <c r="F388" t="s">
        <v>2803</v>
      </c>
      <c r="G388" t="s">
        <v>3782</v>
      </c>
      <c r="H388" s="83" t="s">
        <v>3783</v>
      </c>
      <c r="I388" s="83" t="s">
        <v>3784</v>
      </c>
    </row>
    <row r="389" spans="1:9">
      <c r="A389">
        <v>28017</v>
      </c>
      <c r="B389">
        <v>18053010100</v>
      </c>
      <c r="C389">
        <v>18</v>
      </c>
      <c r="D389" t="s">
        <v>155</v>
      </c>
      <c r="E389" t="s">
        <v>2878</v>
      </c>
      <c r="F389" t="s">
        <v>2803</v>
      </c>
      <c r="G389" t="s">
        <v>3785</v>
      </c>
      <c r="H389" s="83" t="s">
        <v>2977</v>
      </c>
      <c r="I389" s="83" t="s">
        <v>3786</v>
      </c>
    </row>
    <row r="390" spans="1:9">
      <c r="A390">
        <v>28018</v>
      </c>
      <c r="B390">
        <v>18053010200</v>
      </c>
      <c r="C390">
        <v>18</v>
      </c>
      <c r="D390" t="s">
        <v>155</v>
      </c>
      <c r="E390" t="s">
        <v>2878</v>
      </c>
      <c r="F390" t="s">
        <v>2803</v>
      </c>
      <c r="G390" t="s">
        <v>3787</v>
      </c>
      <c r="H390" s="83" t="s">
        <v>2900</v>
      </c>
      <c r="I390" s="83" t="s">
        <v>3788</v>
      </c>
    </row>
    <row r="391" spans="1:9">
      <c r="A391">
        <v>28019</v>
      </c>
      <c r="B391">
        <v>18053010300</v>
      </c>
      <c r="C391">
        <v>18</v>
      </c>
      <c r="D391" t="s">
        <v>155</v>
      </c>
      <c r="E391" t="s">
        <v>2878</v>
      </c>
      <c r="F391" t="s">
        <v>2803</v>
      </c>
      <c r="G391" t="s">
        <v>3789</v>
      </c>
      <c r="H391" s="83" t="s">
        <v>3098</v>
      </c>
      <c r="I391" s="83" t="s">
        <v>3790</v>
      </c>
    </row>
    <row r="392" spans="1:9">
      <c r="A392">
        <v>28020</v>
      </c>
      <c r="B392">
        <v>18053010400</v>
      </c>
      <c r="C392">
        <v>18</v>
      </c>
      <c r="D392" t="s">
        <v>155</v>
      </c>
      <c r="E392" t="s">
        <v>2878</v>
      </c>
      <c r="F392" t="s">
        <v>2803</v>
      </c>
      <c r="G392" t="s">
        <v>3791</v>
      </c>
      <c r="H392" s="83" t="s">
        <v>2930</v>
      </c>
      <c r="I392" s="83" t="s">
        <v>3792</v>
      </c>
    </row>
    <row r="393" spans="1:9">
      <c r="A393">
        <v>28021</v>
      </c>
      <c r="B393">
        <v>18053010500</v>
      </c>
      <c r="C393">
        <v>18</v>
      </c>
      <c r="D393" t="s">
        <v>155</v>
      </c>
      <c r="E393" t="s">
        <v>2878</v>
      </c>
      <c r="F393" t="s">
        <v>2803</v>
      </c>
      <c r="G393" t="s">
        <v>3793</v>
      </c>
      <c r="H393" s="83" t="s">
        <v>2983</v>
      </c>
      <c r="I393" s="83" t="s">
        <v>3794</v>
      </c>
    </row>
    <row r="394" spans="1:9">
      <c r="A394">
        <v>28022</v>
      </c>
      <c r="B394">
        <v>18053010600</v>
      </c>
      <c r="C394">
        <v>18</v>
      </c>
      <c r="D394" t="s">
        <v>155</v>
      </c>
      <c r="E394" t="s">
        <v>2878</v>
      </c>
      <c r="F394" t="s">
        <v>2803</v>
      </c>
      <c r="G394" t="s">
        <v>3795</v>
      </c>
      <c r="H394" s="83" t="s">
        <v>3473</v>
      </c>
      <c r="I394" s="83" t="s">
        <v>3143</v>
      </c>
    </row>
    <row r="395" spans="1:9">
      <c r="A395">
        <v>28023</v>
      </c>
      <c r="B395">
        <v>18053010700</v>
      </c>
      <c r="C395">
        <v>18</v>
      </c>
      <c r="D395" t="s">
        <v>155</v>
      </c>
      <c r="E395" t="s">
        <v>2878</v>
      </c>
      <c r="F395" t="s">
        <v>2803</v>
      </c>
      <c r="G395" t="s">
        <v>3796</v>
      </c>
      <c r="H395" s="83" t="s">
        <v>3473</v>
      </c>
      <c r="I395" s="83" t="s">
        <v>3797</v>
      </c>
    </row>
    <row r="396" spans="1:9">
      <c r="A396">
        <v>28024</v>
      </c>
      <c r="B396">
        <v>18053010800</v>
      </c>
      <c r="C396">
        <v>18</v>
      </c>
      <c r="D396" t="s">
        <v>155</v>
      </c>
      <c r="E396" t="s">
        <v>2878</v>
      </c>
      <c r="F396" t="s">
        <v>2803</v>
      </c>
      <c r="G396" t="s">
        <v>3798</v>
      </c>
      <c r="H396" s="83" t="s">
        <v>3180</v>
      </c>
      <c r="I396" s="83" t="s">
        <v>3799</v>
      </c>
    </row>
    <row r="397" spans="1:9">
      <c r="A397">
        <v>28025</v>
      </c>
      <c r="B397">
        <v>18055954701</v>
      </c>
      <c r="C397">
        <v>18</v>
      </c>
      <c r="D397" t="s">
        <v>155</v>
      </c>
      <c r="E397" t="s">
        <v>2878</v>
      </c>
      <c r="F397" t="s">
        <v>2804</v>
      </c>
      <c r="G397" t="s">
        <v>3800</v>
      </c>
      <c r="H397" s="83" t="s">
        <v>3098</v>
      </c>
      <c r="I397" s="83" t="s">
        <v>3801</v>
      </c>
    </row>
    <row r="398" spans="1:9">
      <c r="A398">
        <v>28026</v>
      </c>
      <c r="B398">
        <v>18055954702</v>
      </c>
      <c r="C398">
        <v>18</v>
      </c>
      <c r="D398" t="s">
        <v>155</v>
      </c>
      <c r="E398" t="s">
        <v>2878</v>
      </c>
      <c r="F398" t="s">
        <v>2804</v>
      </c>
      <c r="G398" t="s">
        <v>3802</v>
      </c>
      <c r="H398" s="83" t="s">
        <v>3212</v>
      </c>
      <c r="I398" s="83" t="s">
        <v>3803</v>
      </c>
    </row>
    <row r="399" spans="1:9">
      <c r="A399">
        <v>28027</v>
      </c>
      <c r="B399">
        <v>18055954800</v>
      </c>
      <c r="C399">
        <v>18</v>
      </c>
      <c r="D399" t="s">
        <v>155</v>
      </c>
      <c r="E399" t="s">
        <v>2878</v>
      </c>
      <c r="F399" t="s">
        <v>2804</v>
      </c>
      <c r="G399" t="s">
        <v>3804</v>
      </c>
      <c r="H399" s="83" t="s">
        <v>2994</v>
      </c>
      <c r="I399" s="83" t="s">
        <v>3805</v>
      </c>
    </row>
    <row r="400" spans="1:9">
      <c r="A400">
        <v>28028</v>
      </c>
      <c r="B400">
        <v>18055954900</v>
      </c>
      <c r="C400">
        <v>18</v>
      </c>
      <c r="D400" t="s">
        <v>155</v>
      </c>
      <c r="E400" t="s">
        <v>2878</v>
      </c>
      <c r="F400" t="s">
        <v>2804</v>
      </c>
      <c r="G400" t="s">
        <v>3806</v>
      </c>
      <c r="H400" s="83" t="s">
        <v>3251</v>
      </c>
      <c r="I400" s="83" t="s">
        <v>3807</v>
      </c>
    </row>
    <row r="401" spans="1:9">
      <c r="A401">
        <v>28029</v>
      </c>
      <c r="B401">
        <v>18055955000</v>
      </c>
      <c r="C401">
        <v>18</v>
      </c>
      <c r="D401" t="s">
        <v>155</v>
      </c>
      <c r="E401" t="s">
        <v>2878</v>
      </c>
      <c r="F401" t="s">
        <v>2804</v>
      </c>
      <c r="G401" t="s">
        <v>3808</v>
      </c>
      <c r="H401" s="83" t="s">
        <v>3809</v>
      </c>
      <c r="I401" s="83" t="s">
        <v>3810</v>
      </c>
    </row>
    <row r="402" spans="1:9">
      <c r="A402">
        <v>28030</v>
      </c>
      <c r="B402">
        <v>18055955100</v>
      </c>
      <c r="C402">
        <v>18</v>
      </c>
      <c r="D402" t="s">
        <v>155</v>
      </c>
      <c r="E402" t="s">
        <v>2878</v>
      </c>
      <c r="F402" t="s">
        <v>2804</v>
      </c>
      <c r="G402" t="s">
        <v>3811</v>
      </c>
      <c r="H402" s="83" t="s">
        <v>3258</v>
      </c>
      <c r="I402" s="83" t="s">
        <v>3812</v>
      </c>
    </row>
    <row r="403" spans="1:9">
      <c r="A403">
        <v>28031</v>
      </c>
      <c r="B403">
        <v>18055955200</v>
      </c>
      <c r="C403">
        <v>18</v>
      </c>
      <c r="D403" t="s">
        <v>155</v>
      </c>
      <c r="E403" t="s">
        <v>2878</v>
      </c>
      <c r="F403" t="s">
        <v>2804</v>
      </c>
      <c r="G403" t="s">
        <v>3813</v>
      </c>
      <c r="H403" s="83" t="s">
        <v>3047</v>
      </c>
      <c r="I403" s="83" t="s">
        <v>3814</v>
      </c>
    </row>
    <row r="404" spans="1:9">
      <c r="A404">
        <v>28032</v>
      </c>
      <c r="B404">
        <v>18055955300</v>
      </c>
      <c r="C404">
        <v>18</v>
      </c>
      <c r="D404" t="s">
        <v>155</v>
      </c>
      <c r="E404" t="s">
        <v>2878</v>
      </c>
      <c r="F404" t="s">
        <v>2804</v>
      </c>
      <c r="G404" t="s">
        <v>3815</v>
      </c>
      <c r="H404" s="83" t="s">
        <v>3072</v>
      </c>
      <c r="I404" s="83" t="s">
        <v>3816</v>
      </c>
    </row>
    <row r="405" spans="1:9">
      <c r="A405">
        <v>28033</v>
      </c>
      <c r="B405">
        <v>18055955400</v>
      </c>
      <c r="C405">
        <v>18</v>
      </c>
      <c r="D405" t="s">
        <v>155</v>
      </c>
      <c r="E405" t="s">
        <v>2878</v>
      </c>
      <c r="F405" t="s">
        <v>2804</v>
      </c>
      <c r="G405" t="s">
        <v>3817</v>
      </c>
      <c r="H405" s="83" t="s">
        <v>2900</v>
      </c>
      <c r="I405" s="83" t="s">
        <v>3818</v>
      </c>
    </row>
    <row r="406" spans="1:9">
      <c r="A406">
        <v>28034</v>
      </c>
      <c r="B406">
        <v>18057110101</v>
      </c>
      <c r="C406">
        <v>18</v>
      </c>
      <c r="D406" t="s">
        <v>155</v>
      </c>
      <c r="E406" t="s">
        <v>2878</v>
      </c>
      <c r="F406" t="s">
        <v>2805</v>
      </c>
      <c r="G406" t="s">
        <v>3819</v>
      </c>
      <c r="H406" s="82">
        <v>0</v>
      </c>
      <c r="I406" s="83" t="s">
        <v>3820</v>
      </c>
    </row>
    <row r="407" spans="1:9">
      <c r="A407">
        <v>28035</v>
      </c>
      <c r="B407">
        <v>18057110102</v>
      </c>
      <c r="C407">
        <v>18</v>
      </c>
      <c r="D407" t="s">
        <v>155</v>
      </c>
      <c r="E407" t="s">
        <v>2878</v>
      </c>
      <c r="F407" t="s">
        <v>2805</v>
      </c>
      <c r="G407" t="s">
        <v>3821</v>
      </c>
      <c r="H407" s="83" t="s">
        <v>2977</v>
      </c>
      <c r="I407" s="83" t="s">
        <v>3822</v>
      </c>
    </row>
    <row r="408" spans="1:9">
      <c r="A408">
        <v>28036</v>
      </c>
      <c r="B408">
        <v>18057110201</v>
      </c>
      <c r="C408">
        <v>18</v>
      </c>
      <c r="D408" t="s">
        <v>155</v>
      </c>
      <c r="E408" t="s">
        <v>2878</v>
      </c>
      <c r="F408" t="s">
        <v>2805</v>
      </c>
      <c r="G408" t="s">
        <v>3823</v>
      </c>
      <c r="H408" s="83" t="s">
        <v>3634</v>
      </c>
      <c r="I408" s="83" t="s">
        <v>3386</v>
      </c>
    </row>
    <row r="409" spans="1:9">
      <c r="A409">
        <v>28037</v>
      </c>
      <c r="B409">
        <v>18057110202</v>
      </c>
      <c r="C409">
        <v>18</v>
      </c>
      <c r="D409" t="s">
        <v>155</v>
      </c>
      <c r="E409" t="s">
        <v>2878</v>
      </c>
      <c r="F409" t="s">
        <v>2805</v>
      </c>
      <c r="G409" t="s">
        <v>3824</v>
      </c>
      <c r="H409" s="83" t="s">
        <v>3035</v>
      </c>
      <c r="I409" s="83" t="s">
        <v>3825</v>
      </c>
    </row>
    <row r="410" spans="1:9">
      <c r="A410">
        <v>28038</v>
      </c>
      <c r="B410">
        <v>18057110301</v>
      </c>
      <c r="C410">
        <v>18</v>
      </c>
      <c r="D410" t="s">
        <v>155</v>
      </c>
      <c r="E410" t="s">
        <v>2878</v>
      </c>
      <c r="F410" t="s">
        <v>2805</v>
      </c>
      <c r="G410" t="s">
        <v>3826</v>
      </c>
      <c r="H410" s="82">
        <v>0</v>
      </c>
      <c r="I410" s="83" t="s">
        <v>3827</v>
      </c>
    </row>
    <row r="411" spans="1:9">
      <c r="A411">
        <v>28039</v>
      </c>
      <c r="B411">
        <v>18057110302</v>
      </c>
      <c r="C411">
        <v>18</v>
      </c>
      <c r="D411" t="s">
        <v>155</v>
      </c>
      <c r="E411" t="s">
        <v>2878</v>
      </c>
      <c r="F411" t="s">
        <v>2805</v>
      </c>
      <c r="G411" t="s">
        <v>3828</v>
      </c>
      <c r="H411" s="82">
        <v>0</v>
      </c>
      <c r="I411" s="83" t="s">
        <v>3829</v>
      </c>
    </row>
    <row r="412" spans="1:9">
      <c r="A412">
        <v>28040</v>
      </c>
      <c r="B412">
        <v>18057110303</v>
      </c>
      <c r="C412">
        <v>18</v>
      </c>
      <c r="D412" t="s">
        <v>155</v>
      </c>
      <c r="E412" t="s">
        <v>2878</v>
      </c>
      <c r="F412" t="s">
        <v>2805</v>
      </c>
      <c r="G412" t="s">
        <v>3830</v>
      </c>
      <c r="H412" s="83" t="s">
        <v>3174</v>
      </c>
      <c r="I412" s="83" t="s">
        <v>3831</v>
      </c>
    </row>
    <row r="413" spans="1:9">
      <c r="A413">
        <v>28041</v>
      </c>
      <c r="B413">
        <v>18057110401</v>
      </c>
      <c r="C413">
        <v>18</v>
      </c>
      <c r="D413" t="s">
        <v>155</v>
      </c>
      <c r="E413" t="s">
        <v>2878</v>
      </c>
      <c r="F413" t="s">
        <v>2805</v>
      </c>
      <c r="G413" t="s">
        <v>3832</v>
      </c>
      <c r="H413" s="83" t="s">
        <v>3783</v>
      </c>
      <c r="I413" s="83" t="s">
        <v>3833</v>
      </c>
    </row>
    <row r="414" spans="1:9">
      <c r="A414">
        <v>28042</v>
      </c>
      <c r="B414">
        <v>18057110404</v>
      </c>
      <c r="C414">
        <v>18</v>
      </c>
      <c r="D414" t="s">
        <v>155</v>
      </c>
      <c r="E414" t="s">
        <v>2878</v>
      </c>
      <c r="F414" t="s">
        <v>2805</v>
      </c>
      <c r="G414" t="s">
        <v>3834</v>
      </c>
      <c r="H414" s="82">
        <v>0</v>
      </c>
      <c r="I414" s="83" t="s">
        <v>3835</v>
      </c>
    </row>
    <row r="415" spans="1:9">
      <c r="A415">
        <v>28043</v>
      </c>
      <c r="B415">
        <v>18057110405</v>
      </c>
      <c r="C415">
        <v>18</v>
      </c>
      <c r="D415" t="s">
        <v>155</v>
      </c>
      <c r="E415" t="s">
        <v>2878</v>
      </c>
      <c r="F415" t="s">
        <v>2805</v>
      </c>
      <c r="G415" t="s">
        <v>3836</v>
      </c>
      <c r="H415" s="83" t="s">
        <v>3052</v>
      </c>
      <c r="I415" s="83" t="s">
        <v>3837</v>
      </c>
    </row>
    <row r="416" spans="1:9">
      <c r="A416">
        <v>28044</v>
      </c>
      <c r="B416">
        <v>18057110406</v>
      </c>
      <c r="C416">
        <v>18</v>
      </c>
      <c r="D416" t="s">
        <v>155</v>
      </c>
      <c r="E416" t="s">
        <v>2878</v>
      </c>
      <c r="F416" t="s">
        <v>2805</v>
      </c>
      <c r="G416" t="s">
        <v>3838</v>
      </c>
      <c r="H416" s="83" t="s">
        <v>3171</v>
      </c>
      <c r="I416" s="83" t="s">
        <v>3839</v>
      </c>
    </row>
    <row r="417" spans="1:9">
      <c r="A417">
        <v>28045</v>
      </c>
      <c r="B417">
        <v>18057110505</v>
      </c>
      <c r="C417">
        <v>18</v>
      </c>
      <c r="D417" t="s">
        <v>155</v>
      </c>
      <c r="E417" t="s">
        <v>2878</v>
      </c>
      <c r="F417" t="s">
        <v>2805</v>
      </c>
      <c r="G417" t="s">
        <v>3840</v>
      </c>
      <c r="H417" s="82">
        <v>0.6</v>
      </c>
      <c r="I417" s="83" t="s">
        <v>3841</v>
      </c>
    </row>
    <row r="418" spans="1:9">
      <c r="A418">
        <v>28046</v>
      </c>
      <c r="B418">
        <v>18057110509</v>
      </c>
      <c r="C418">
        <v>18</v>
      </c>
      <c r="D418" t="s">
        <v>155</v>
      </c>
      <c r="E418" t="s">
        <v>2878</v>
      </c>
      <c r="F418" t="s">
        <v>2805</v>
      </c>
      <c r="G418" t="s">
        <v>3842</v>
      </c>
      <c r="H418" s="82">
        <v>0</v>
      </c>
      <c r="I418" s="83" t="s">
        <v>3843</v>
      </c>
    </row>
    <row r="419" spans="1:9">
      <c r="A419">
        <v>28047</v>
      </c>
      <c r="B419">
        <v>18057110511</v>
      </c>
      <c r="C419">
        <v>18</v>
      </c>
      <c r="D419" t="s">
        <v>155</v>
      </c>
      <c r="E419" t="s">
        <v>2878</v>
      </c>
      <c r="F419" t="s">
        <v>2805</v>
      </c>
      <c r="G419" t="s">
        <v>3844</v>
      </c>
      <c r="H419" s="82">
        <v>0.4</v>
      </c>
      <c r="I419" s="83" t="s">
        <v>3845</v>
      </c>
    </row>
    <row r="420" spans="1:9">
      <c r="A420">
        <v>28048</v>
      </c>
      <c r="B420">
        <v>18057110512</v>
      </c>
      <c r="C420">
        <v>18</v>
      </c>
      <c r="D420" t="s">
        <v>155</v>
      </c>
      <c r="E420" t="s">
        <v>2878</v>
      </c>
      <c r="F420" t="s">
        <v>2805</v>
      </c>
      <c r="G420" t="s">
        <v>3846</v>
      </c>
      <c r="H420" s="82">
        <v>0.7</v>
      </c>
      <c r="I420" s="83" t="s">
        <v>3847</v>
      </c>
    </row>
    <row r="421" spans="1:9">
      <c r="A421">
        <v>28049</v>
      </c>
      <c r="B421">
        <v>18057110513</v>
      </c>
      <c r="C421">
        <v>18</v>
      </c>
      <c r="D421" t="s">
        <v>155</v>
      </c>
      <c r="E421" t="s">
        <v>2878</v>
      </c>
      <c r="F421" t="s">
        <v>2805</v>
      </c>
      <c r="G421" t="s">
        <v>3848</v>
      </c>
      <c r="H421" s="82">
        <v>0</v>
      </c>
      <c r="I421" s="83" t="s">
        <v>3849</v>
      </c>
    </row>
    <row r="422" spans="1:9">
      <c r="A422">
        <v>28050</v>
      </c>
      <c r="B422">
        <v>18057110514</v>
      </c>
      <c r="C422">
        <v>18</v>
      </c>
      <c r="D422" t="s">
        <v>155</v>
      </c>
      <c r="E422" t="s">
        <v>2878</v>
      </c>
      <c r="F422" t="s">
        <v>2805</v>
      </c>
      <c r="G422" t="s">
        <v>3850</v>
      </c>
      <c r="H422" s="82">
        <v>0</v>
      </c>
      <c r="I422" s="83" t="s">
        <v>3851</v>
      </c>
    </row>
    <row r="423" spans="1:9">
      <c r="A423">
        <v>28051</v>
      </c>
      <c r="B423">
        <v>18057110515</v>
      </c>
      <c r="C423">
        <v>18</v>
      </c>
      <c r="D423" t="s">
        <v>155</v>
      </c>
      <c r="E423" t="s">
        <v>2878</v>
      </c>
      <c r="F423" t="s">
        <v>2805</v>
      </c>
      <c r="G423" t="s">
        <v>3852</v>
      </c>
      <c r="H423" s="83" t="s">
        <v>3019</v>
      </c>
      <c r="I423" s="83" t="s">
        <v>3853</v>
      </c>
    </row>
    <row r="424" spans="1:9">
      <c r="A424">
        <v>28052</v>
      </c>
      <c r="B424">
        <v>18057110516</v>
      </c>
      <c r="C424">
        <v>18</v>
      </c>
      <c r="D424" t="s">
        <v>155</v>
      </c>
      <c r="E424" t="s">
        <v>2878</v>
      </c>
      <c r="F424" t="s">
        <v>2805</v>
      </c>
      <c r="G424" t="s">
        <v>3854</v>
      </c>
      <c r="H424" s="83" t="s">
        <v>3728</v>
      </c>
      <c r="I424" s="83" t="s">
        <v>3855</v>
      </c>
    </row>
    <row r="425" spans="1:9">
      <c r="A425">
        <v>28053</v>
      </c>
      <c r="B425">
        <v>18057110517</v>
      </c>
      <c r="C425">
        <v>18</v>
      </c>
      <c r="D425" t="s">
        <v>155</v>
      </c>
      <c r="E425" t="s">
        <v>2878</v>
      </c>
      <c r="F425" t="s">
        <v>2805</v>
      </c>
      <c r="G425" t="s">
        <v>3856</v>
      </c>
      <c r="H425" s="83" t="s">
        <v>3323</v>
      </c>
      <c r="I425" s="83" t="s">
        <v>3857</v>
      </c>
    </row>
    <row r="426" spans="1:9">
      <c r="A426">
        <v>28054</v>
      </c>
      <c r="B426">
        <v>18057110518</v>
      </c>
      <c r="C426">
        <v>18</v>
      </c>
      <c r="D426" t="s">
        <v>155</v>
      </c>
      <c r="E426" t="s">
        <v>2878</v>
      </c>
      <c r="F426" t="s">
        <v>2805</v>
      </c>
      <c r="G426" t="s">
        <v>3858</v>
      </c>
      <c r="H426" s="83" t="s">
        <v>3069</v>
      </c>
      <c r="I426" s="83" t="s">
        <v>3859</v>
      </c>
    </row>
    <row r="427" spans="1:9">
      <c r="A427">
        <v>28055</v>
      </c>
      <c r="B427">
        <v>18057110600</v>
      </c>
      <c r="C427">
        <v>18</v>
      </c>
      <c r="D427" t="s">
        <v>155</v>
      </c>
      <c r="E427" t="s">
        <v>2878</v>
      </c>
      <c r="F427" t="s">
        <v>2805</v>
      </c>
      <c r="G427" t="s">
        <v>3860</v>
      </c>
      <c r="H427" s="83" t="s">
        <v>3861</v>
      </c>
      <c r="I427" s="83" t="s">
        <v>3862</v>
      </c>
    </row>
    <row r="428" spans="1:9">
      <c r="A428">
        <v>28056</v>
      </c>
      <c r="B428">
        <v>18057110700</v>
      </c>
      <c r="C428">
        <v>18</v>
      </c>
      <c r="D428" t="s">
        <v>155</v>
      </c>
      <c r="E428" t="s">
        <v>2878</v>
      </c>
      <c r="F428" t="s">
        <v>2805</v>
      </c>
      <c r="G428" t="s">
        <v>3863</v>
      </c>
      <c r="H428" s="83" t="s">
        <v>3864</v>
      </c>
      <c r="I428" s="83" t="s">
        <v>3781</v>
      </c>
    </row>
    <row r="429" spans="1:9">
      <c r="A429">
        <v>28057</v>
      </c>
      <c r="B429">
        <v>18057110805</v>
      </c>
      <c r="C429">
        <v>18</v>
      </c>
      <c r="D429" t="s">
        <v>155</v>
      </c>
      <c r="E429" t="s">
        <v>2878</v>
      </c>
      <c r="F429" t="s">
        <v>2805</v>
      </c>
      <c r="G429" t="s">
        <v>3865</v>
      </c>
      <c r="H429" s="83" t="s">
        <v>3171</v>
      </c>
      <c r="I429" s="83" t="s">
        <v>3866</v>
      </c>
    </row>
    <row r="430" spans="1:9">
      <c r="A430">
        <v>28058</v>
      </c>
      <c r="B430">
        <v>18057110807</v>
      </c>
      <c r="C430">
        <v>18</v>
      </c>
      <c r="D430" t="s">
        <v>155</v>
      </c>
      <c r="E430" t="s">
        <v>2878</v>
      </c>
      <c r="F430" t="s">
        <v>2805</v>
      </c>
      <c r="G430" t="s">
        <v>3867</v>
      </c>
      <c r="H430" s="82">
        <v>0.5</v>
      </c>
      <c r="I430" s="83" t="s">
        <v>3868</v>
      </c>
    </row>
    <row r="431" spans="1:9">
      <c r="A431">
        <v>28059</v>
      </c>
      <c r="B431">
        <v>18057110810</v>
      </c>
      <c r="C431">
        <v>18</v>
      </c>
      <c r="D431" t="s">
        <v>155</v>
      </c>
      <c r="E431" t="s">
        <v>2878</v>
      </c>
      <c r="F431" t="s">
        <v>2805</v>
      </c>
      <c r="G431" t="s">
        <v>3869</v>
      </c>
      <c r="H431" s="83" t="s">
        <v>3212</v>
      </c>
      <c r="I431" s="83" t="s">
        <v>3870</v>
      </c>
    </row>
    <row r="432" spans="1:9">
      <c r="A432">
        <v>28060</v>
      </c>
      <c r="B432">
        <v>18057110811</v>
      </c>
      <c r="C432">
        <v>18</v>
      </c>
      <c r="D432" t="s">
        <v>155</v>
      </c>
      <c r="E432" t="s">
        <v>2878</v>
      </c>
      <c r="F432" t="s">
        <v>2805</v>
      </c>
      <c r="G432" t="s">
        <v>3871</v>
      </c>
      <c r="H432" s="83" t="s">
        <v>2894</v>
      </c>
      <c r="I432" s="83" t="s">
        <v>3872</v>
      </c>
    </row>
    <row r="433" spans="1:9">
      <c r="A433">
        <v>28061</v>
      </c>
      <c r="B433">
        <v>18057110812</v>
      </c>
      <c r="C433">
        <v>18</v>
      </c>
      <c r="D433" t="s">
        <v>155</v>
      </c>
      <c r="E433" t="s">
        <v>2878</v>
      </c>
      <c r="F433" t="s">
        <v>2805</v>
      </c>
      <c r="G433" t="s">
        <v>3873</v>
      </c>
      <c r="H433" s="83" t="s">
        <v>3040</v>
      </c>
      <c r="I433" s="83" t="s">
        <v>3874</v>
      </c>
    </row>
    <row r="434" spans="1:9">
      <c r="A434">
        <v>28062</v>
      </c>
      <c r="B434">
        <v>18057110813</v>
      </c>
      <c r="C434">
        <v>18</v>
      </c>
      <c r="D434" t="s">
        <v>155</v>
      </c>
      <c r="E434" t="s">
        <v>2878</v>
      </c>
      <c r="F434" t="s">
        <v>2805</v>
      </c>
      <c r="G434" t="s">
        <v>3875</v>
      </c>
      <c r="H434" s="82">
        <v>0</v>
      </c>
      <c r="I434" s="83" t="s">
        <v>3876</v>
      </c>
    </row>
    <row r="435" spans="1:9">
      <c r="A435">
        <v>28063</v>
      </c>
      <c r="B435">
        <v>18057110814</v>
      </c>
      <c r="C435">
        <v>18</v>
      </c>
      <c r="D435" t="s">
        <v>155</v>
      </c>
      <c r="E435" t="s">
        <v>2878</v>
      </c>
      <c r="F435" t="s">
        <v>2805</v>
      </c>
      <c r="G435" t="s">
        <v>3877</v>
      </c>
      <c r="H435" s="82">
        <v>0</v>
      </c>
      <c r="I435" s="83" t="s">
        <v>3878</v>
      </c>
    </row>
    <row r="436" spans="1:9">
      <c r="A436">
        <v>28064</v>
      </c>
      <c r="B436">
        <v>18057110815</v>
      </c>
      <c r="C436">
        <v>18</v>
      </c>
      <c r="D436" t="s">
        <v>155</v>
      </c>
      <c r="E436" t="s">
        <v>2878</v>
      </c>
      <c r="F436" t="s">
        <v>2805</v>
      </c>
      <c r="G436" t="s">
        <v>3879</v>
      </c>
      <c r="H436" s="82">
        <v>0</v>
      </c>
      <c r="I436" s="83" t="s">
        <v>3880</v>
      </c>
    </row>
    <row r="437" spans="1:9">
      <c r="A437">
        <v>28065</v>
      </c>
      <c r="B437">
        <v>18057110816</v>
      </c>
      <c r="C437">
        <v>18</v>
      </c>
      <c r="D437" t="s">
        <v>155</v>
      </c>
      <c r="E437" t="s">
        <v>2878</v>
      </c>
      <c r="F437" t="s">
        <v>2805</v>
      </c>
      <c r="G437" t="s">
        <v>3881</v>
      </c>
      <c r="H437" s="83" t="s">
        <v>3115</v>
      </c>
      <c r="I437" s="83" t="s">
        <v>3882</v>
      </c>
    </row>
    <row r="438" spans="1:9">
      <c r="A438">
        <v>28066</v>
      </c>
      <c r="B438">
        <v>18057110817</v>
      </c>
      <c r="C438">
        <v>18</v>
      </c>
      <c r="D438" t="s">
        <v>155</v>
      </c>
      <c r="E438" t="s">
        <v>2878</v>
      </c>
      <c r="F438" t="s">
        <v>2805</v>
      </c>
      <c r="G438" t="s">
        <v>3883</v>
      </c>
      <c r="H438" s="82">
        <v>0.7</v>
      </c>
      <c r="I438" s="83" t="s">
        <v>3884</v>
      </c>
    </row>
    <row r="439" spans="1:9">
      <c r="A439">
        <v>28067</v>
      </c>
      <c r="B439">
        <v>18057110818</v>
      </c>
      <c r="C439">
        <v>18</v>
      </c>
      <c r="D439" t="s">
        <v>155</v>
      </c>
      <c r="E439" t="s">
        <v>2878</v>
      </c>
      <c r="F439" t="s">
        <v>2805</v>
      </c>
      <c r="G439" t="s">
        <v>3885</v>
      </c>
      <c r="H439" s="83" t="s">
        <v>2960</v>
      </c>
      <c r="I439" s="83" t="s">
        <v>3886</v>
      </c>
    </row>
    <row r="440" spans="1:9">
      <c r="A440">
        <v>28068</v>
      </c>
      <c r="B440">
        <v>18057110819</v>
      </c>
      <c r="C440">
        <v>18</v>
      </c>
      <c r="D440" t="s">
        <v>155</v>
      </c>
      <c r="E440" t="s">
        <v>2878</v>
      </c>
      <c r="F440" t="s">
        <v>2805</v>
      </c>
      <c r="G440" t="s">
        <v>3887</v>
      </c>
      <c r="H440" s="82">
        <v>0.2</v>
      </c>
      <c r="I440" s="83" t="s">
        <v>3888</v>
      </c>
    </row>
    <row r="441" spans="1:9">
      <c r="A441">
        <v>28069</v>
      </c>
      <c r="B441">
        <v>18057110820</v>
      </c>
      <c r="C441">
        <v>18</v>
      </c>
      <c r="D441" t="s">
        <v>155</v>
      </c>
      <c r="E441" t="s">
        <v>2878</v>
      </c>
      <c r="F441" t="s">
        <v>2805</v>
      </c>
      <c r="G441" t="s">
        <v>3889</v>
      </c>
      <c r="H441" s="83" t="s">
        <v>2977</v>
      </c>
      <c r="I441" s="83" t="s">
        <v>3890</v>
      </c>
    </row>
    <row r="442" spans="1:9">
      <c r="A442">
        <v>28070</v>
      </c>
      <c r="B442">
        <v>18057110821</v>
      </c>
      <c r="C442">
        <v>18</v>
      </c>
      <c r="D442" t="s">
        <v>155</v>
      </c>
      <c r="E442" t="s">
        <v>2878</v>
      </c>
      <c r="F442" t="s">
        <v>2805</v>
      </c>
      <c r="G442" t="s">
        <v>3891</v>
      </c>
      <c r="H442" s="83" t="s">
        <v>3128</v>
      </c>
      <c r="I442" s="83" t="s">
        <v>3892</v>
      </c>
    </row>
    <row r="443" spans="1:9">
      <c r="A443">
        <v>28071</v>
      </c>
      <c r="B443">
        <v>18057110822</v>
      </c>
      <c r="C443">
        <v>18</v>
      </c>
      <c r="D443" t="s">
        <v>155</v>
      </c>
      <c r="E443" t="s">
        <v>2878</v>
      </c>
      <c r="F443" t="s">
        <v>2805</v>
      </c>
      <c r="G443" t="s">
        <v>3893</v>
      </c>
      <c r="H443" s="83" t="s">
        <v>2930</v>
      </c>
      <c r="I443" s="83" t="s">
        <v>3894</v>
      </c>
    </row>
    <row r="444" spans="1:9">
      <c r="A444">
        <v>28072</v>
      </c>
      <c r="B444">
        <v>18057110904</v>
      </c>
      <c r="C444">
        <v>18</v>
      </c>
      <c r="D444" t="s">
        <v>155</v>
      </c>
      <c r="E444" t="s">
        <v>2878</v>
      </c>
      <c r="F444" t="s">
        <v>2805</v>
      </c>
      <c r="G444" t="s">
        <v>3895</v>
      </c>
      <c r="H444" s="83" t="s">
        <v>3128</v>
      </c>
      <c r="I444" s="83" t="s">
        <v>3896</v>
      </c>
    </row>
    <row r="445" spans="1:9">
      <c r="A445">
        <v>28073</v>
      </c>
      <c r="B445">
        <v>18057110905</v>
      </c>
      <c r="C445">
        <v>18</v>
      </c>
      <c r="D445" t="s">
        <v>155</v>
      </c>
      <c r="E445" t="s">
        <v>2878</v>
      </c>
      <c r="F445" t="s">
        <v>2805</v>
      </c>
      <c r="G445" t="s">
        <v>3897</v>
      </c>
      <c r="H445" s="83" t="s">
        <v>3047</v>
      </c>
      <c r="I445" s="83" t="s">
        <v>3898</v>
      </c>
    </row>
    <row r="446" spans="1:9">
      <c r="A446">
        <v>28074</v>
      </c>
      <c r="B446">
        <v>18057110906</v>
      </c>
      <c r="C446">
        <v>18</v>
      </c>
      <c r="D446" t="s">
        <v>155</v>
      </c>
      <c r="E446" t="s">
        <v>2878</v>
      </c>
      <c r="F446" t="s">
        <v>2805</v>
      </c>
      <c r="G446" t="s">
        <v>3899</v>
      </c>
      <c r="H446" s="83" t="s">
        <v>3180</v>
      </c>
      <c r="I446" s="83" t="s">
        <v>3900</v>
      </c>
    </row>
    <row r="447" spans="1:9">
      <c r="A447">
        <v>28075</v>
      </c>
      <c r="B447">
        <v>18057110907</v>
      </c>
      <c r="C447">
        <v>18</v>
      </c>
      <c r="D447" t="s">
        <v>155</v>
      </c>
      <c r="E447" t="s">
        <v>2878</v>
      </c>
      <c r="F447" t="s">
        <v>2805</v>
      </c>
      <c r="G447" t="s">
        <v>3901</v>
      </c>
      <c r="H447" s="83" t="s">
        <v>3128</v>
      </c>
      <c r="I447" s="83" t="s">
        <v>3902</v>
      </c>
    </row>
    <row r="448" spans="1:9">
      <c r="A448">
        <v>28076</v>
      </c>
      <c r="B448">
        <v>18057110909</v>
      </c>
      <c r="C448">
        <v>18</v>
      </c>
      <c r="D448" t="s">
        <v>155</v>
      </c>
      <c r="E448" t="s">
        <v>2878</v>
      </c>
      <c r="F448" t="s">
        <v>2805</v>
      </c>
      <c r="G448" t="s">
        <v>3903</v>
      </c>
      <c r="H448" s="82">
        <v>0</v>
      </c>
      <c r="I448" s="83" t="s">
        <v>3904</v>
      </c>
    </row>
    <row r="449" spans="1:9">
      <c r="A449">
        <v>28077</v>
      </c>
      <c r="B449">
        <v>18057110910</v>
      </c>
      <c r="C449">
        <v>18</v>
      </c>
      <c r="D449" t="s">
        <v>155</v>
      </c>
      <c r="E449" t="s">
        <v>2878</v>
      </c>
      <c r="F449" t="s">
        <v>2805</v>
      </c>
      <c r="G449" t="s">
        <v>3905</v>
      </c>
      <c r="H449" s="82">
        <v>0.5</v>
      </c>
      <c r="I449" s="83" t="s">
        <v>3906</v>
      </c>
    </row>
    <row r="450" spans="1:9">
      <c r="A450">
        <v>28078</v>
      </c>
      <c r="B450">
        <v>18057110911</v>
      </c>
      <c r="C450">
        <v>18</v>
      </c>
      <c r="D450" t="s">
        <v>155</v>
      </c>
      <c r="E450" t="s">
        <v>2878</v>
      </c>
      <c r="F450" t="s">
        <v>2805</v>
      </c>
      <c r="G450" t="s">
        <v>3907</v>
      </c>
      <c r="H450" s="82">
        <v>0</v>
      </c>
      <c r="I450" s="83" t="s">
        <v>3908</v>
      </c>
    </row>
    <row r="451" spans="1:9">
      <c r="A451">
        <v>28079</v>
      </c>
      <c r="B451">
        <v>18057110912</v>
      </c>
      <c r="C451">
        <v>18</v>
      </c>
      <c r="D451" t="s">
        <v>155</v>
      </c>
      <c r="E451" t="s">
        <v>2878</v>
      </c>
      <c r="F451" t="s">
        <v>2805</v>
      </c>
      <c r="G451" t="s">
        <v>3909</v>
      </c>
      <c r="H451" s="83" t="s">
        <v>3634</v>
      </c>
      <c r="I451" s="83" t="s">
        <v>3910</v>
      </c>
    </row>
    <row r="452" spans="1:9">
      <c r="A452">
        <v>28080</v>
      </c>
      <c r="B452">
        <v>18057111003</v>
      </c>
      <c r="C452">
        <v>18</v>
      </c>
      <c r="D452" t="s">
        <v>155</v>
      </c>
      <c r="E452" t="s">
        <v>2878</v>
      </c>
      <c r="F452" t="s">
        <v>2805</v>
      </c>
      <c r="G452" t="s">
        <v>3911</v>
      </c>
      <c r="H452" s="82">
        <v>0</v>
      </c>
      <c r="I452" s="83" t="s">
        <v>3912</v>
      </c>
    </row>
    <row r="453" spans="1:9">
      <c r="A453">
        <v>28081</v>
      </c>
      <c r="B453">
        <v>18057111004</v>
      </c>
      <c r="C453">
        <v>18</v>
      </c>
      <c r="D453" t="s">
        <v>155</v>
      </c>
      <c r="E453" t="s">
        <v>2878</v>
      </c>
      <c r="F453" t="s">
        <v>2805</v>
      </c>
      <c r="G453" t="s">
        <v>3913</v>
      </c>
      <c r="H453" s="83" t="s">
        <v>3052</v>
      </c>
      <c r="I453" s="83" t="s">
        <v>3914</v>
      </c>
    </row>
    <row r="454" spans="1:9">
      <c r="A454">
        <v>28082</v>
      </c>
      <c r="B454">
        <v>18057111006</v>
      </c>
      <c r="C454">
        <v>18</v>
      </c>
      <c r="D454" t="s">
        <v>155</v>
      </c>
      <c r="E454" t="s">
        <v>2878</v>
      </c>
      <c r="F454" t="s">
        <v>2805</v>
      </c>
      <c r="G454" t="s">
        <v>3915</v>
      </c>
      <c r="H454" s="82">
        <v>0</v>
      </c>
      <c r="I454" s="83" t="s">
        <v>3916</v>
      </c>
    </row>
    <row r="455" spans="1:9">
      <c r="A455">
        <v>28083</v>
      </c>
      <c r="B455">
        <v>18057111007</v>
      </c>
      <c r="C455">
        <v>18</v>
      </c>
      <c r="D455" t="s">
        <v>155</v>
      </c>
      <c r="E455" t="s">
        <v>2878</v>
      </c>
      <c r="F455" t="s">
        <v>2805</v>
      </c>
      <c r="G455" t="s">
        <v>3917</v>
      </c>
      <c r="H455" s="83" t="s">
        <v>3191</v>
      </c>
      <c r="I455" s="83" t="s">
        <v>3918</v>
      </c>
    </row>
    <row r="456" spans="1:9">
      <c r="A456">
        <v>28084</v>
      </c>
      <c r="B456">
        <v>18057111009</v>
      </c>
      <c r="C456">
        <v>18</v>
      </c>
      <c r="D456" t="s">
        <v>155</v>
      </c>
      <c r="E456" t="s">
        <v>2878</v>
      </c>
      <c r="F456" t="s">
        <v>2805</v>
      </c>
      <c r="G456" t="s">
        <v>3919</v>
      </c>
      <c r="H456" s="83" t="s">
        <v>3128</v>
      </c>
      <c r="I456" s="83" t="s">
        <v>3920</v>
      </c>
    </row>
    <row r="457" spans="1:9">
      <c r="A457">
        <v>28085</v>
      </c>
      <c r="B457">
        <v>18057111010</v>
      </c>
      <c r="C457">
        <v>18</v>
      </c>
      <c r="D457" t="s">
        <v>155</v>
      </c>
      <c r="E457" t="s">
        <v>2878</v>
      </c>
      <c r="F457" t="s">
        <v>2805</v>
      </c>
      <c r="G457" t="s">
        <v>3921</v>
      </c>
      <c r="H457" s="83" t="s">
        <v>3492</v>
      </c>
      <c r="I457" s="83" t="s">
        <v>3922</v>
      </c>
    </row>
    <row r="458" spans="1:9">
      <c r="A458">
        <v>28086</v>
      </c>
      <c r="B458">
        <v>18057111011</v>
      </c>
      <c r="C458">
        <v>18</v>
      </c>
      <c r="D458" t="s">
        <v>155</v>
      </c>
      <c r="E458" t="s">
        <v>2878</v>
      </c>
      <c r="F458" t="s">
        <v>2805</v>
      </c>
      <c r="G458" t="s">
        <v>3923</v>
      </c>
      <c r="H458" s="83" t="s">
        <v>2957</v>
      </c>
      <c r="I458" s="83" t="s">
        <v>3924</v>
      </c>
    </row>
    <row r="459" spans="1:9">
      <c r="A459">
        <v>28087</v>
      </c>
      <c r="B459">
        <v>18057111012</v>
      </c>
      <c r="C459">
        <v>18</v>
      </c>
      <c r="D459" t="s">
        <v>155</v>
      </c>
      <c r="E459" t="s">
        <v>2878</v>
      </c>
      <c r="F459" t="s">
        <v>2805</v>
      </c>
      <c r="G459" t="s">
        <v>3925</v>
      </c>
      <c r="H459" s="83" t="s">
        <v>3926</v>
      </c>
      <c r="I459" s="83" t="s">
        <v>3927</v>
      </c>
    </row>
    <row r="460" spans="1:9">
      <c r="A460">
        <v>28088</v>
      </c>
      <c r="B460">
        <v>18057111101</v>
      </c>
      <c r="C460">
        <v>18</v>
      </c>
      <c r="D460" t="s">
        <v>155</v>
      </c>
      <c r="E460" t="s">
        <v>2878</v>
      </c>
      <c r="F460" t="s">
        <v>2805</v>
      </c>
      <c r="G460" t="s">
        <v>3928</v>
      </c>
      <c r="H460" s="83" t="s">
        <v>2983</v>
      </c>
      <c r="I460" s="83" t="s">
        <v>3929</v>
      </c>
    </row>
    <row r="461" spans="1:9">
      <c r="A461">
        <v>28089</v>
      </c>
      <c r="B461">
        <v>18057111103</v>
      </c>
      <c r="C461">
        <v>18</v>
      </c>
      <c r="D461" t="s">
        <v>155</v>
      </c>
      <c r="E461" t="s">
        <v>2878</v>
      </c>
      <c r="F461" t="s">
        <v>2805</v>
      </c>
      <c r="G461" t="s">
        <v>3930</v>
      </c>
      <c r="H461" s="82">
        <v>0</v>
      </c>
      <c r="I461" s="83" t="s">
        <v>3931</v>
      </c>
    </row>
    <row r="462" spans="1:9">
      <c r="A462">
        <v>28090</v>
      </c>
      <c r="B462">
        <v>18057111104</v>
      </c>
      <c r="C462">
        <v>18</v>
      </c>
      <c r="D462" t="s">
        <v>155</v>
      </c>
      <c r="E462" t="s">
        <v>2878</v>
      </c>
      <c r="F462" t="s">
        <v>2805</v>
      </c>
      <c r="G462" t="s">
        <v>3932</v>
      </c>
      <c r="H462" s="82">
        <v>0.4</v>
      </c>
      <c r="I462" s="83" t="s">
        <v>3933</v>
      </c>
    </row>
    <row r="463" spans="1:9">
      <c r="A463">
        <v>28091</v>
      </c>
      <c r="B463">
        <v>18059410100</v>
      </c>
      <c r="C463">
        <v>18</v>
      </c>
      <c r="D463" t="s">
        <v>155</v>
      </c>
      <c r="E463" t="s">
        <v>2878</v>
      </c>
      <c r="F463" t="s">
        <v>2806</v>
      </c>
      <c r="G463" t="s">
        <v>3934</v>
      </c>
      <c r="H463" s="83" t="s">
        <v>3171</v>
      </c>
      <c r="I463" s="83" t="s">
        <v>3935</v>
      </c>
    </row>
    <row r="464" spans="1:9">
      <c r="A464">
        <v>28092</v>
      </c>
      <c r="B464">
        <v>18059410201</v>
      </c>
      <c r="C464">
        <v>18</v>
      </c>
      <c r="D464" t="s">
        <v>155</v>
      </c>
      <c r="E464" t="s">
        <v>2878</v>
      </c>
      <c r="F464" t="s">
        <v>2806</v>
      </c>
      <c r="G464" t="s">
        <v>3936</v>
      </c>
      <c r="H464" s="83" t="s">
        <v>3128</v>
      </c>
      <c r="I464" s="83" t="s">
        <v>3937</v>
      </c>
    </row>
    <row r="465" spans="1:9">
      <c r="A465">
        <v>28093</v>
      </c>
      <c r="B465">
        <v>18059410202</v>
      </c>
      <c r="C465">
        <v>18</v>
      </c>
      <c r="D465" t="s">
        <v>155</v>
      </c>
      <c r="E465" t="s">
        <v>2878</v>
      </c>
      <c r="F465" t="s">
        <v>2806</v>
      </c>
      <c r="G465" t="s">
        <v>3938</v>
      </c>
      <c r="H465" s="83" t="s">
        <v>3939</v>
      </c>
      <c r="I465" s="83" t="s">
        <v>3940</v>
      </c>
    </row>
    <row r="466" spans="1:9">
      <c r="A466">
        <v>28094</v>
      </c>
      <c r="B466">
        <v>18059410301</v>
      </c>
      <c r="C466">
        <v>18</v>
      </c>
      <c r="D466" t="s">
        <v>155</v>
      </c>
      <c r="E466" t="s">
        <v>2878</v>
      </c>
      <c r="F466" t="s">
        <v>2806</v>
      </c>
      <c r="G466" t="s">
        <v>3941</v>
      </c>
      <c r="H466" s="83" t="s">
        <v>3140</v>
      </c>
      <c r="I466" s="83" t="s">
        <v>3942</v>
      </c>
    </row>
    <row r="467" spans="1:9">
      <c r="A467">
        <v>28095</v>
      </c>
      <c r="B467">
        <v>18059410302</v>
      </c>
      <c r="C467">
        <v>18</v>
      </c>
      <c r="D467" t="s">
        <v>155</v>
      </c>
      <c r="E467" t="s">
        <v>2878</v>
      </c>
      <c r="F467" t="s">
        <v>2806</v>
      </c>
      <c r="G467" t="s">
        <v>3943</v>
      </c>
      <c r="H467" s="82">
        <v>0</v>
      </c>
      <c r="I467" s="83" t="s">
        <v>3038</v>
      </c>
    </row>
    <row r="468" spans="1:9">
      <c r="A468">
        <v>28096</v>
      </c>
      <c r="B468">
        <v>18059410401</v>
      </c>
      <c r="C468">
        <v>18</v>
      </c>
      <c r="D468" t="s">
        <v>155</v>
      </c>
      <c r="E468" t="s">
        <v>2878</v>
      </c>
      <c r="F468" t="s">
        <v>2806</v>
      </c>
      <c r="G468" t="s">
        <v>3944</v>
      </c>
      <c r="H468" s="83" t="s">
        <v>3945</v>
      </c>
      <c r="I468" s="83" t="s">
        <v>3946</v>
      </c>
    </row>
    <row r="469" spans="1:9">
      <c r="A469">
        <v>28097</v>
      </c>
      <c r="B469">
        <v>18059410402</v>
      </c>
      <c r="C469">
        <v>18</v>
      </c>
      <c r="D469" t="s">
        <v>155</v>
      </c>
      <c r="E469" t="s">
        <v>2878</v>
      </c>
      <c r="F469" t="s">
        <v>2806</v>
      </c>
      <c r="G469" t="s">
        <v>3947</v>
      </c>
      <c r="H469" s="82">
        <v>0</v>
      </c>
      <c r="I469" s="83" t="s">
        <v>3948</v>
      </c>
    </row>
    <row r="470" spans="1:9">
      <c r="A470">
        <v>28098</v>
      </c>
      <c r="B470">
        <v>18059410500</v>
      </c>
      <c r="C470">
        <v>18</v>
      </c>
      <c r="D470" t="s">
        <v>155</v>
      </c>
      <c r="E470" t="s">
        <v>2878</v>
      </c>
      <c r="F470" t="s">
        <v>2806</v>
      </c>
      <c r="G470" t="s">
        <v>3949</v>
      </c>
      <c r="H470" s="83" t="s">
        <v>2903</v>
      </c>
      <c r="I470" s="83" t="s">
        <v>3950</v>
      </c>
    </row>
    <row r="471" spans="1:9">
      <c r="A471">
        <v>28099</v>
      </c>
      <c r="B471">
        <v>18059410600</v>
      </c>
      <c r="C471">
        <v>18</v>
      </c>
      <c r="D471" t="s">
        <v>155</v>
      </c>
      <c r="E471" t="s">
        <v>2878</v>
      </c>
      <c r="F471" t="s">
        <v>2806</v>
      </c>
      <c r="G471" t="s">
        <v>3951</v>
      </c>
      <c r="H471" s="83" t="s">
        <v>3008</v>
      </c>
      <c r="I471" s="83" t="s">
        <v>3952</v>
      </c>
    </row>
    <row r="472" spans="1:9">
      <c r="A472">
        <v>28100</v>
      </c>
      <c r="B472">
        <v>18059410700</v>
      </c>
      <c r="C472">
        <v>18</v>
      </c>
      <c r="D472" t="s">
        <v>155</v>
      </c>
      <c r="E472" t="s">
        <v>2878</v>
      </c>
      <c r="F472" t="s">
        <v>2806</v>
      </c>
      <c r="G472" t="s">
        <v>3953</v>
      </c>
      <c r="H472" s="83" t="s">
        <v>3470</v>
      </c>
      <c r="I472" s="83" t="s">
        <v>3954</v>
      </c>
    </row>
    <row r="473" spans="1:9">
      <c r="A473">
        <v>28101</v>
      </c>
      <c r="B473">
        <v>18059410801</v>
      </c>
      <c r="C473">
        <v>18</v>
      </c>
      <c r="D473" t="s">
        <v>155</v>
      </c>
      <c r="E473" t="s">
        <v>2878</v>
      </c>
      <c r="F473" t="s">
        <v>2806</v>
      </c>
      <c r="G473" t="s">
        <v>3955</v>
      </c>
      <c r="H473" s="82">
        <v>0.9</v>
      </c>
      <c r="I473" s="83" t="s">
        <v>3956</v>
      </c>
    </row>
    <row r="474" spans="1:9">
      <c r="A474">
        <v>28102</v>
      </c>
      <c r="B474">
        <v>18059410802</v>
      </c>
      <c r="C474">
        <v>18</v>
      </c>
      <c r="D474" t="s">
        <v>155</v>
      </c>
      <c r="E474" t="s">
        <v>2878</v>
      </c>
      <c r="F474" t="s">
        <v>2806</v>
      </c>
      <c r="G474" t="s">
        <v>3957</v>
      </c>
      <c r="H474" s="82">
        <v>0.9</v>
      </c>
      <c r="I474" s="83" t="s">
        <v>3958</v>
      </c>
    </row>
    <row r="475" spans="1:9">
      <c r="A475">
        <v>28103</v>
      </c>
      <c r="B475">
        <v>18059410901</v>
      </c>
      <c r="C475">
        <v>18</v>
      </c>
      <c r="D475" t="s">
        <v>155</v>
      </c>
      <c r="E475" t="s">
        <v>2878</v>
      </c>
      <c r="F475" t="s">
        <v>2806</v>
      </c>
      <c r="G475" t="s">
        <v>3959</v>
      </c>
      <c r="H475" s="82">
        <v>0</v>
      </c>
      <c r="I475" s="83" t="s">
        <v>3960</v>
      </c>
    </row>
    <row r="476" spans="1:9">
      <c r="A476">
        <v>28104</v>
      </c>
      <c r="B476">
        <v>18059410902</v>
      </c>
      <c r="C476">
        <v>18</v>
      </c>
      <c r="D476" t="s">
        <v>155</v>
      </c>
      <c r="E476" t="s">
        <v>2878</v>
      </c>
      <c r="F476" t="s">
        <v>2806</v>
      </c>
      <c r="G476" t="s">
        <v>3961</v>
      </c>
      <c r="H476" s="82">
        <v>0</v>
      </c>
      <c r="I476" s="83" t="s">
        <v>3962</v>
      </c>
    </row>
    <row r="477" spans="1:9">
      <c r="A477">
        <v>28105</v>
      </c>
      <c r="B477">
        <v>18059411000</v>
      </c>
      <c r="C477">
        <v>18</v>
      </c>
      <c r="D477" t="s">
        <v>155</v>
      </c>
      <c r="E477" t="s">
        <v>2878</v>
      </c>
      <c r="F477" t="s">
        <v>2806</v>
      </c>
      <c r="G477" t="s">
        <v>3963</v>
      </c>
      <c r="H477" s="83" t="s">
        <v>3205</v>
      </c>
      <c r="I477" s="83" t="s">
        <v>3964</v>
      </c>
    </row>
    <row r="478" spans="1:9">
      <c r="A478">
        <v>28106</v>
      </c>
      <c r="B478">
        <v>18061060100</v>
      </c>
      <c r="C478">
        <v>18</v>
      </c>
      <c r="D478" t="s">
        <v>155</v>
      </c>
      <c r="E478" t="s">
        <v>2878</v>
      </c>
      <c r="F478" t="s">
        <v>2807</v>
      </c>
      <c r="G478" t="s">
        <v>3965</v>
      </c>
      <c r="H478" s="83" t="s">
        <v>3174</v>
      </c>
      <c r="I478" s="83" t="s">
        <v>3966</v>
      </c>
    </row>
    <row r="479" spans="1:9">
      <c r="A479">
        <v>28107</v>
      </c>
      <c r="B479">
        <v>18061060201</v>
      </c>
      <c r="C479">
        <v>18</v>
      </c>
      <c r="D479" t="s">
        <v>155</v>
      </c>
      <c r="E479" t="s">
        <v>2878</v>
      </c>
      <c r="F479" t="s">
        <v>2807</v>
      </c>
      <c r="G479" t="s">
        <v>3967</v>
      </c>
      <c r="H479" s="83" t="s">
        <v>3082</v>
      </c>
      <c r="I479" s="83" t="s">
        <v>3968</v>
      </c>
    </row>
    <row r="480" spans="1:9">
      <c r="A480">
        <v>28108</v>
      </c>
      <c r="B480">
        <v>18061060202</v>
      </c>
      <c r="C480">
        <v>18</v>
      </c>
      <c r="D480" t="s">
        <v>155</v>
      </c>
      <c r="E480" t="s">
        <v>2878</v>
      </c>
      <c r="F480" t="s">
        <v>2807</v>
      </c>
      <c r="G480" t="s">
        <v>3969</v>
      </c>
      <c r="H480" s="83" t="s">
        <v>3970</v>
      </c>
      <c r="I480" s="83" t="s">
        <v>3971</v>
      </c>
    </row>
    <row r="481" spans="1:9">
      <c r="A481">
        <v>28109</v>
      </c>
      <c r="B481">
        <v>18061060300</v>
      </c>
      <c r="C481">
        <v>18</v>
      </c>
      <c r="D481" t="s">
        <v>155</v>
      </c>
      <c r="E481" t="s">
        <v>2878</v>
      </c>
      <c r="F481" t="s">
        <v>2807</v>
      </c>
      <c r="G481" t="s">
        <v>3972</v>
      </c>
      <c r="H481" s="83" t="s">
        <v>2883</v>
      </c>
      <c r="I481" s="83" t="s">
        <v>3973</v>
      </c>
    </row>
    <row r="482" spans="1:9">
      <c r="A482">
        <v>28110</v>
      </c>
      <c r="B482">
        <v>18061060401</v>
      </c>
      <c r="C482">
        <v>18</v>
      </c>
      <c r="D482" t="s">
        <v>155</v>
      </c>
      <c r="E482" t="s">
        <v>2878</v>
      </c>
      <c r="F482" t="s">
        <v>2807</v>
      </c>
      <c r="G482" t="s">
        <v>3974</v>
      </c>
      <c r="H482" s="83" t="s">
        <v>3939</v>
      </c>
      <c r="I482" s="83" t="s">
        <v>3975</v>
      </c>
    </row>
    <row r="483" spans="1:9">
      <c r="A483">
        <v>28111</v>
      </c>
      <c r="B483">
        <v>18061060402</v>
      </c>
      <c r="C483">
        <v>18</v>
      </c>
      <c r="D483" t="s">
        <v>155</v>
      </c>
      <c r="E483" t="s">
        <v>2878</v>
      </c>
      <c r="F483" t="s">
        <v>2807</v>
      </c>
      <c r="G483" t="s">
        <v>3976</v>
      </c>
      <c r="H483" s="83" t="s">
        <v>3728</v>
      </c>
      <c r="I483" s="83" t="s">
        <v>3977</v>
      </c>
    </row>
    <row r="484" spans="1:9">
      <c r="A484">
        <v>28112</v>
      </c>
      <c r="B484">
        <v>18061060500</v>
      </c>
      <c r="C484">
        <v>18</v>
      </c>
      <c r="D484" t="s">
        <v>155</v>
      </c>
      <c r="E484" t="s">
        <v>2878</v>
      </c>
      <c r="F484" t="s">
        <v>2807</v>
      </c>
      <c r="G484" t="s">
        <v>3978</v>
      </c>
      <c r="H484" s="83" t="s">
        <v>3492</v>
      </c>
      <c r="I484" s="83" t="s">
        <v>3979</v>
      </c>
    </row>
    <row r="485" spans="1:9">
      <c r="A485">
        <v>28113</v>
      </c>
      <c r="B485">
        <v>18061060601</v>
      </c>
      <c r="C485">
        <v>18</v>
      </c>
      <c r="D485" t="s">
        <v>155</v>
      </c>
      <c r="E485" t="s">
        <v>2878</v>
      </c>
      <c r="F485" t="s">
        <v>2807</v>
      </c>
      <c r="G485" t="s">
        <v>3980</v>
      </c>
      <c r="H485" s="83" t="s">
        <v>2930</v>
      </c>
      <c r="I485" s="83" t="s">
        <v>3981</v>
      </c>
    </row>
    <row r="486" spans="1:9">
      <c r="A486">
        <v>28114</v>
      </c>
      <c r="B486">
        <v>18061060602</v>
      </c>
      <c r="C486">
        <v>18</v>
      </c>
      <c r="D486" t="s">
        <v>155</v>
      </c>
      <c r="E486" t="s">
        <v>2878</v>
      </c>
      <c r="F486" t="s">
        <v>2807</v>
      </c>
      <c r="G486" t="s">
        <v>3982</v>
      </c>
      <c r="H486" s="83" t="s">
        <v>3137</v>
      </c>
      <c r="I486" s="83" t="s">
        <v>3983</v>
      </c>
    </row>
    <row r="487" spans="1:9">
      <c r="A487">
        <v>28115</v>
      </c>
      <c r="B487">
        <v>18063210103</v>
      </c>
      <c r="C487">
        <v>18</v>
      </c>
      <c r="D487" t="s">
        <v>155</v>
      </c>
      <c r="E487" t="s">
        <v>2878</v>
      </c>
      <c r="F487" t="s">
        <v>2808</v>
      </c>
      <c r="G487" t="s">
        <v>3984</v>
      </c>
      <c r="H487" s="82">
        <v>0</v>
      </c>
      <c r="I487" s="83" t="s">
        <v>3985</v>
      </c>
    </row>
    <row r="488" spans="1:9">
      <c r="A488">
        <v>28116</v>
      </c>
      <c r="B488">
        <v>18063210105</v>
      </c>
      <c r="C488">
        <v>18</v>
      </c>
      <c r="D488" t="s">
        <v>155</v>
      </c>
      <c r="E488" t="s">
        <v>2878</v>
      </c>
      <c r="F488" t="s">
        <v>2808</v>
      </c>
      <c r="G488" t="s">
        <v>3986</v>
      </c>
      <c r="H488" s="82">
        <v>0</v>
      </c>
      <c r="I488" s="83" t="s">
        <v>3987</v>
      </c>
    </row>
    <row r="489" spans="1:9">
      <c r="A489">
        <v>28117</v>
      </c>
      <c r="B489">
        <v>18063210106</v>
      </c>
      <c r="C489">
        <v>18</v>
      </c>
      <c r="D489" t="s">
        <v>155</v>
      </c>
      <c r="E489" t="s">
        <v>2878</v>
      </c>
      <c r="F489" t="s">
        <v>2808</v>
      </c>
      <c r="G489" t="s">
        <v>3988</v>
      </c>
      <c r="H489" s="82">
        <v>0.4</v>
      </c>
      <c r="I489" s="83" t="s">
        <v>3989</v>
      </c>
    </row>
    <row r="490" spans="1:9">
      <c r="A490">
        <v>28118</v>
      </c>
      <c r="B490">
        <v>18063210107</v>
      </c>
      <c r="C490">
        <v>18</v>
      </c>
      <c r="D490" t="s">
        <v>155</v>
      </c>
      <c r="E490" t="s">
        <v>2878</v>
      </c>
      <c r="F490" t="s">
        <v>2808</v>
      </c>
      <c r="G490" t="s">
        <v>3990</v>
      </c>
      <c r="H490" s="83" t="s">
        <v>3171</v>
      </c>
      <c r="I490" s="83" t="s">
        <v>3991</v>
      </c>
    </row>
    <row r="491" spans="1:9">
      <c r="A491">
        <v>28119</v>
      </c>
      <c r="B491">
        <v>18063210108</v>
      </c>
      <c r="C491">
        <v>18</v>
      </c>
      <c r="D491" t="s">
        <v>155</v>
      </c>
      <c r="E491" t="s">
        <v>2878</v>
      </c>
      <c r="F491" t="s">
        <v>2808</v>
      </c>
      <c r="G491" t="s">
        <v>3992</v>
      </c>
      <c r="H491" s="82">
        <v>0.9</v>
      </c>
      <c r="I491" s="83" t="s">
        <v>3993</v>
      </c>
    </row>
    <row r="492" spans="1:9">
      <c r="A492">
        <v>28120</v>
      </c>
      <c r="B492">
        <v>18063210109</v>
      </c>
      <c r="C492">
        <v>18</v>
      </c>
      <c r="D492" t="s">
        <v>155</v>
      </c>
      <c r="E492" t="s">
        <v>2878</v>
      </c>
      <c r="F492" t="s">
        <v>2808</v>
      </c>
      <c r="G492" t="s">
        <v>3994</v>
      </c>
      <c r="H492" s="82">
        <v>0</v>
      </c>
      <c r="I492" s="83" t="s">
        <v>3995</v>
      </c>
    </row>
    <row r="493" spans="1:9">
      <c r="A493">
        <v>28121</v>
      </c>
      <c r="B493">
        <v>18063210201</v>
      </c>
      <c r="C493">
        <v>18</v>
      </c>
      <c r="D493" t="s">
        <v>155</v>
      </c>
      <c r="E493" t="s">
        <v>2878</v>
      </c>
      <c r="F493" t="s">
        <v>2808</v>
      </c>
      <c r="G493" t="s">
        <v>3996</v>
      </c>
      <c r="H493" s="83" t="s">
        <v>3098</v>
      </c>
      <c r="I493" s="83" t="s">
        <v>3997</v>
      </c>
    </row>
    <row r="494" spans="1:9">
      <c r="A494">
        <v>28122</v>
      </c>
      <c r="B494">
        <v>18063210203</v>
      </c>
      <c r="C494">
        <v>18</v>
      </c>
      <c r="D494" t="s">
        <v>155</v>
      </c>
      <c r="E494" t="s">
        <v>2878</v>
      </c>
      <c r="F494" t="s">
        <v>2808</v>
      </c>
      <c r="G494" t="s">
        <v>3998</v>
      </c>
      <c r="H494" s="83" t="s">
        <v>2980</v>
      </c>
      <c r="I494" s="83" t="s">
        <v>3999</v>
      </c>
    </row>
    <row r="495" spans="1:9">
      <c r="A495">
        <v>28123</v>
      </c>
      <c r="B495">
        <v>18063210204</v>
      </c>
      <c r="C495">
        <v>18</v>
      </c>
      <c r="D495" t="s">
        <v>155</v>
      </c>
      <c r="E495" t="s">
        <v>2878</v>
      </c>
      <c r="F495" t="s">
        <v>2808</v>
      </c>
      <c r="G495" t="s">
        <v>4000</v>
      </c>
      <c r="H495" s="82">
        <v>0</v>
      </c>
      <c r="I495" s="83" t="s">
        <v>4001</v>
      </c>
    </row>
    <row r="496" spans="1:9">
      <c r="A496">
        <v>28124</v>
      </c>
      <c r="B496">
        <v>18063210300</v>
      </c>
      <c r="C496">
        <v>18</v>
      </c>
      <c r="D496" t="s">
        <v>155</v>
      </c>
      <c r="E496" t="s">
        <v>2878</v>
      </c>
      <c r="F496" t="s">
        <v>2808</v>
      </c>
      <c r="G496" t="s">
        <v>4002</v>
      </c>
      <c r="H496" s="83" t="s">
        <v>2880</v>
      </c>
      <c r="I496" s="83" t="s">
        <v>4003</v>
      </c>
    </row>
    <row r="497" spans="1:9">
      <c r="A497">
        <v>28125</v>
      </c>
      <c r="B497">
        <v>18063210400</v>
      </c>
      <c r="C497">
        <v>18</v>
      </c>
      <c r="D497" t="s">
        <v>155</v>
      </c>
      <c r="E497" t="s">
        <v>2878</v>
      </c>
      <c r="F497" t="s">
        <v>2808</v>
      </c>
      <c r="G497" t="s">
        <v>4004</v>
      </c>
      <c r="H497" s="83" t="s">
        <v>3072</v>
      </c>
      <c r="I497" s="83" t="s">
        <v>4005</v>
      </c>
    </row>
    <row r="498" spans="1:9">
      <c r="A498">
        <v>28126</v>
      </c>
      <c r="B498">
        <v>18063210501</v>
      </c>
      <c r="C498">
        <v>18</v>
      </c>
      <c r="D498" t="s">
        <v>155</v>
      </c>
      <c r="E498" t="s">
        <v>2878</v>
      </c>
      <c r="F498" t="s">
        <v>2808</v>
      </c>
      <c r="G498" t="s">
        <v>4006</v>
      </c>
      <c r="H498" s="83" t="s">
        <v>3258</v>
      </c>
      <c r="I498" s="83" t="s">
        <v>4007</v>
      </c>
    </row>
    <row r="499" spans="1:9">
      <c r="A499">
        <v>28127</v>
      </c>
      <c r="B499">
        <v>18063210502</v>
      </c>
      <c r="C499">
        <v>18</v>
      </c>
      <c r="D499" t="s">
        <v>155</v>
      </c>
      <c r="E499" t="s">
        <v>2878</v>
      </c>
      <c r="F499" t="s">
        <v>2808</v>
      </c>
      <c r="G499" t="s">
        <v>4008</v>
      </c>
      <c r="H499" s="83" t="s">
        <v>2983</v>
      </c>
      <c r="I499" s="83" t="s">
        <v>4009</v>
      </c>
    </row>
    <row r="500" spans="1:9">
      <c r="A500">
        <v>28128</v>
      </c>
      <c r="B500">
        <v>18063210607</v>
      </c>
      <c r="C500">
        <v>18</v>
      </c>
      <c r="D500" t="s">
        <v>155</v>
      </c>
      <c r="E500" t="s">
        <v>2878</v>
      </c>
      <c r="F500" t="s">
        <v>2808</v>
      </c>
      <c r="G500" t="s">
        <v>4010</v>
      </c>
      <c r="H500" s="83" t="s">
        <v>3005</v>
      </c>
      <c r="I500" s="83" t="s">
        <v>4011</v>
      </c>
    </row>
    <row r="501" spans="1:9">
      <c r="A501">
        <v>28129</v>
      </c>
      <c r="B501">
        <v>18063210608</v>
      </c>
      <c r="C501">
        <v>18</v>
      </c>
      <c r="D501" t="s">
        <v>155</v>
      </c>
      <c r="E501" t="s">
        <v>2878</v>
      </c>
      <c r="F501" t="s">
        <v>2808</v>
      </c>
      <c r="G501" t="s">
        <v>4012</v>
      </c>
      <c r="H501" s="83" t="s">
        <v>3035</v>
      </c>
      <c r="I501" s="83" t="s">
        <v>4013</v>
      </c>
    </row>
    <row r="502" spans="1:9">
      <c r="A502">
        <v>28130</v>
      </c>
      <c r="B502">
        <v>18063210609</v>
      </c>
      <c r="C502">
        <v>18</v>
      </c>
      <c r="D502" t="s">
        <v>155</v>
      </c>
      <c r="E502" t="s">
        <v>2878</v>
      </c>
      <c r="F502" t="s">
        <v>2808</v>
      </c>
      <c r="G502" t="s">
        <v>4014</v>
      </c>
      <c r="H502" s="83" t="s">
        <v>3323</v>
      </c>
      <c r="I502" s="83" t="s">
        <v>4015</v>
      </c>
    </row>
    <row r="503" spans="1:9">
      <c r="A503">
        <v>28131</v>
      </c>
      <c r="B503">
        <v>18063210610</v>
      </c>
      <c r="C503">
        <v>18</v>
      </c>
      <c r="D503" t="s">
        <v>155</v>
      </c>
      <c r="E503" t="s">
        <v>2878</v>
      </c>
      <c r="F503" t="s">
        <v>2808</v>
      </c>
      <c r="G503" t="s">
        <v>4016</v>
      </c>
      <c r="H503" s="83" t="s">
        <v>3019</v>
      </c>
      <c r="I503" s="83" t="s">
        <v>4017</v>
      </c>
    </row>
    <row r="504" spans="1:9">
      <c r="A504">
        <v>28132</v>
      </c>
      <c r="B504">
        <v>18063210611</v>
      </c>
      <c r="C504">
        <v>18</v>
      </c>
      <c r="D504" t="s">
        <v>155</v>
      </c>
      <c r="E504" t="s">
        <v>2878</v>
      </c>
      <c r="F504" t="s">
        <v>2808</v>
      </c>
      <c r="G504" t="s">
        <v>4018</v>
      </c>
      <c r="H504" s="82">
        <v>0</v>
      </c>
      <c r="I504" s="83" t="s">
        <v>4019</v>
      </c>
    </row>
    <row r="505" spans="1:9">
      <c r="A505">
        <v>28133</v>
      </c>
      <c r="B505">
        <v>18063210612</v>
      </c>
      <c r="C505">
        <v>18</v>
      </c>
      <c r="D505" t="s">
        <v>155</v>
      </c>
      <c r="E505" t="s">
        <v>2878</v>
      </c>
      <c r="F505" t="s">
        <v>2808</v>
      </c>
      <c r="G505" t="s">
        <v>4020</v>
      </c>
      <c r="H505" s="83" t="s">
        <v>3098</v>
      </c>
      <c r="I505" s="83" t="s">
        <v>4021</v>
      </c>
    </row>
    <row r="506" spans="1:9">
      <c r="A506">
        <v>28134</v>
      </c>
      <c r="B506">
        <v>18063210613</v>
      </c>
      <c r="C506">
        <v>18</v>
      </c>
      <c r="D506" t="s">
        <v>155</v>
      </c>
      <c r="E506" t="s">
        <v>2878</v>
      </c>
      <c r="F506" t="s">
        <v>2808</v>
      </c>
      <c r="G506" t="s">
        <v>4022</v>
      </c>
      <c r="H506" s="82">
        <v>0.7</v>
      </c>
      <c r="I506" s="83" t="s">
        <v>4023</v>
      </c>
    </row>
    <row r="507" spans="1:9">
      <c r="A507">
        <v>28135</v>
      </c>
      <c r="B507">
        <v>18063210614</v>
      </c>
      <c r="C507">
        <v>18</v>
      </c>
      <c r="D507" t="s">
        <v>155</v>
      </c>
      <c r="E507" t="s">
        <v>2878</v>
      </c>
      <c r="F507" t="s">
        <v>2808</v>
      </c>
      <c r="G507" t="s">
        <v>4024</v>
      </c>
      <c r="H507" s="83" t="s">
        <v>3098</v>
      </c>
      <c r="I507" s="83" t="s">
        <v>4025</v>
      </c>
    </row>
    <row r="508" spans="1:9">
      <c r="A508">
        <v>28136</v>
      </c>
      <c r="B508">
        <v>18063210615</v>
      </c>
      <c r="C508">
        <v>18</v>
      </c>
      <c r="D508" t="s">
        <v>155</v>
      </c>
      <c r="E508" t="s">
        <v>2878</v>
      </c>
      <c r="F508" t="s">
        <v>2808</v>
      </c>
      <c r="G508" t="s">
        <v>4026</v>
      </c>
      <c r="H508" s="82">
        <v>0</v>
      </c>
      <c r="I508" s="83" t="s">
        <v>3031</v>
      </c>
    </row>
    <row r="509" spans="1:9">
      <c r="A509">
        <v>28137</v>
      </c>
      <c r="B509">
        <v>18063210616</v>
      </c>
      <c r="C509">
        <v>18</v>
      </c>
      <c r="D509" t="s">
        <v>155</v>
      </c>
      <c r="E509" t="s">
        <v>2878</v>
      </c>
      <c r="F509" t="s">
        <v>2808</v>
      </c>
      <c r="G509" t="s">
        <v>4027</v>
      </c>
      <c r="H509" s="83" t="s">
        <v>4028</v>
      </c>
      <c r="I509" s="83" t="s">
        <v>4029</v>
      </c>
    </row>
    <row r="510" spans="1:9">
      <c r="A510">
        <v>28138</v>
      </c>
      <c r="B510">
        <v>18063210617</v>
      </c>
      <c r="C510">
        <v>18</v>
      </c>
      <c r="D510" t="s">
        <v>155</v>
      </c>
      <c r="E510" t="s">
        <v>2878</v>
      </c>
      <c r="F510" t="s">
        <v>2808</v>
      </c>
      <c r="G510" t="s">
        <v>4030</v>
      </c>
      <c r="H510" s="82">
        <v>0</v>
      </c>
      <c r="I510" s="83" t="s">
        <v>4031</v>
      </c>
    </row>
    <row r="511" spans="1:9">
      <c r="A511">
        <v>28139</v>
      </c>
      <c r="B511">
        <v>18063210701</v>
      </c>
      <c r="C511">
        <v>18</v>
      </c>
      <c r="D511" t="s">
        <v>155</v>
      </c>
      <c r="E511" t="s">
        <v>2878</v>
      </c>
      <c r="F511" t="s">
        <v>2808</v>
      </c>
      <c r="G511" t="s">
        <v>4032</v>
      </c>
      <c r="H511" s="83" t="s">
        <v>3115</v>
      </c>
      <c r="I511" s="83" t="s">
        <v>4033</v>
      </c>
    </row>
    <row r="512" spans="1:9">
      <c r="A512">
        <v>28140</v>
      </c>
      <c r="B512">
        <v>18063210702</v>
      </c>
      <c r="C512">
        <v>18</v>
      </c>
      <c r="D512" t="s">
        <v>155</v>
      </c>
      <c r="E512" t="s">
        <v>2878</v>
      </c>
      <c r="F512" t="s">
        <v>2808</v>
      </c>
      <c r="G512" t="s">
        <v>4034</v>
      </c>
      <c r="H512" s="82">
        <v>0.6</v>
      </c>
      <c r="I512" s="83" t="s">
        <v>4035</v>
      </c>
    </row>
    <row r="513" spans="1:9">
      <c r="A513">
        <v>28141</v>
      </c>
      <c r="B513">
        <v>18063210801</v>
      </c>
      <c r="C513">
        <v>18</v>
      </c>
      <c r="D513" t="s">
        <v>155</v>
      </c>
      <c r="E513" t="s">
        <v>2878</v>
      </c>
      <c r="F513" t="s">
        <v>2808</v>
      </c>
      <c r="G513" t="s">
        <v>4036</v>
      </c>
      <c r="H513" s="83" t="s">
        <v>2960</v>
      </c>
      <c r="I513" s="83" t="s">
        <v>4037</v>
      </c>
    </row>
    <row r="514" spans="1:9">
      <c r="A514">
        <v>28142</v>
      </c>
      <c r="B514">
        <v>18063210802</v>
      </c>
      <c r="C514">
        <v>18</v>
      </c>
      <c r="D514" t="s">
        <v>155</v>
      </c>
      <c r="E514" t="s">
        <v>2878</v>
      </c>
      <c r="F514" t="s">
        <v>2808</v>
      </c>
      <c r="G514" t="s">
        <v>4038</v>
      </c>
      <c r="H514" s="83" t="s">
        <v>4039</v>
      </c>
      <c r="I514" s="83" t="s">
        <v>4040</v>
      </c>
    </row>
    <row r="515" spans="1:9">
      <c r="A515">
        <v>28143</v>
      </c>
      <c r="B515">
        <v>18063210900</v>
      </c>
      <c r="C515">
        <v>18</v>
      </c>
      <c r="D515" t="s">
        <v>155</v>
      </c>
      <c r="E515" t="s">
        <v>2878</v>
      </c>
      <c r="F515" t="s">
        <v>2808</v>
      </c>
      <c r="G515" t="s">
        <v>4041</v>
      </c>
      <c r="H515" s="83" t="s">
        <v>4042</v>
      </c>
      <c r="I515" s="83" t="s">
        <v>4043</v>
      </c>
    </row>
    <row r="516" spans="1:9">
      <c r="A516">
        <v>28144</v>
      </c>
      <c r="B516">
        <v>18063211000</v>
      </c>
      <c r="C516">
        <v>18</v>
      </c>
      <c r="D516" t="s">
        <v>155</v>
      </c>
      <c r="E516" t="s">
        <v>2878</v>
      </c>
      <c r="F516" t="s">
        <v>2808</v>
      </c>
      <c r="G516" t="s">
        <v>4044</v>
      </c>
      <c r="H516" s="83" t="s">
        <v>2983</v>
      </c>
      <c r="I516" s="83" t="s">
        <v>4045</v>
      </c>
    </row>
    <row r="517" spans="1:9">
      <c r="A517">
        <v>28145</v>
      </c>
      <c r="B517">
        <v>18063211100</v>
      </c>
      <c r="C517">
        <v>18</v>
      </c>
      <c r="D517" t="s">
        <v>155</v>
      </c>
      <c r="E517" t="s">
        <v>2878</v>
      </c>
      <c r="F517" t="s">
        <v>2808</v>
      </c>
      <c r="G517" t="s">
        <v>4046</v>
      </c>
      <c r="H517" s="83" t="s">
        <v>3128</v>
      </c>
      <c r="I517" s="83" t="s">
        <v>4047</v>
      </c>
    </row>
    <row r="518" spans="1:9">
      <c r="A518">
        <v>28146</v>
      </c>
      <c r="B518">
        <v>18065975500</v>
      </c>
      <c r="C518">
        <v>18</v>
      </c>
      <c r="D518" t="s">
        <v>155</v>
      </c>
      <c r="E518" t="s">
        <v>2878</v>
      </c>
      <c r="F518" t="s">
        <v>2809</v>
      </c>
      <c r="G518" t="s">
        <v>4048</v>
      </c>
      <c r="H518" s="83" t="s">
        <v>3140</v>
      </c>
      <c r="I518" s="83" t="s">
        <v>4049</v>
      </c>
    </row>
    <row r="519" spans="1:9">
      <c r="A519">
        <v>28147</v>
      </c>
      <c r="B519">
        <v>18065975600</v>
      </c>
      <c r="C519">
        <v>18</v>
      </c>
      <c r="D519" t="s">
        <v>155</v>
      </c>
      <c r="E519" t="s">
        <v>2878</v>
      </c>
      <c r="F519" t="s">
        <v>2809</v>
      </c>
      <c r="G519" t="s">
        <v>4050</v>
      </c>
      <c r="H519" s="83" t="s">
        <v>3180</v>
      </c>
      <c r="I519" s="83" t="s">
        <v>4051</v>
      </c>
    </row>
    <row r="520" spans="1:9">
      <c r="A520">
        <v>28148</v>
      </c>
      <c r="B520">
        <v>18065975700</v>
      </c>
      <c r="C520">
        <v>18</v>
      </c>
      <c r="D520" t="s">
        <v>155</v>
      </c>
      <c r="E520" t="s">
        <v>2878</v>
      </c>
      <c r="F520" t="s">
        <v>2809</v>
      </c>
      <c r="G520" t="s">
        <v>4052</v>
      </c>
      <c r="H520" s="83" t="s">
        <v>3128</v>
      </c>
      <c r="I520" s="83" t="s">
        <v>4053</v>
      </c>
    </row>
    <row r="521" spans="1:9">
      <c r="A521">
        <v>28149</v>
      </c>
      <c r="B521">
        <v>18065975800</v>
      </c>
      <c r="C521">
        <v>18</v>
      </c>
      <c r="D521" t="s">
        <v>155</v>
      </c>
      <c r="E521" t="s">
        <v>2878</v>
      </c>
      <c r="F521" t="s">
        <v>2809</v>
      </c>
      <c r="G521" t="s">
        <v>4054</v>
      </c>
      <c r="H521" s="83" t="s">
        <v>2983</v>
      </c>
      <c r="I521" s="83" t="s">
        <v>3803</v>
      </c>
    </row>
    <row r="522" spans="1:9">
      <c r="A522">
        <v>28150</v>
      </c>
      <c r="B522">
        <v>18065975900</v>
      </c>
      <c r="C522">
        <v>18</v>
      </c>
      <c r="D522" t="s">
        <v>155</v>
      </c>
      <c r="E522" t="s">
        <v>2878</v>
      </c>
      <c r="F522" t="s">
        <v>2809</v>
      </c>
      <c r="G522" t="s">
        <v>4055</v>
      </c>
      <c r="H522" s="83" t="s">
        <v>2983</v>
      </c>
      <c r="I522" s="83" t="s">
        <v>4056</v>
      </c>
    </row>
    <row r="523" spans="1:9">
      <c r="A523">
        <v>28151</v>
      </c>
      <c r="B523">
        <v>18065976000</v>
      </c>
      <c r="C523">
        <v>18</v>
      </c>
      <c r="D523" t="s">
        <v>155</v>
      </c>
      <c r="E523" t="s">
        <v>2878</v>
      </c>
      <c r="F523" t="s">
        <v>2809</v>
      </c>
      <c r="G523" t="s">
        <v>4057</v>
      </c>
      <c r="H523" s="83" t="s">
        <v>2997</v>
      </c>
      <c r="I523" s="83" t="s">
        <v>4058</v>
      </c>
    </row>
    <row r="524" spans="1:9">
      <c r="A524">
        <v>28152</v>
      </c>
      <c r="B524">
        <v>18065976100</v>
      </c>
      <c r="C524">
        <v>18</v>
      </c>
      <c r="D524" t="s">
        <v>155</v>
      </c>
      <c r="E524" t="s">
        <v>2878</v>
      </c>
      <c r="F524" t="s">
        <v>2809</v>
      </c>
      <c r="G524" t="s">
        <v>4059</v>
      </c>
      <c r="H524" s="83" t="s">
        <v>2924</v>
      </c>
      <c r="I524" s="83" t="s">
        <v>4060</v>
      </c>
    </row>
    <row r="525" spans="1:9">
      <c r="A525">
        <v>28153</v>
      </c>
      <c r="B525">
        <v>18065976300</v>
      </c>
      <c r="C525">
        <v>18</v>
      </c>
      <c r="D525" t="s">
        <v>155</v>
      </c>
      <c r="E525" t="s">
        <v>2878</v>
      </c>
      <c r="F525" t="s">
        <v>2809</v>
      </c>
      <c r="G525" t="s">
        <v>4061</v>
      </c>
      <c r="H525" s="83" t="s">
        <v>4062</v>
      </c>
      <c r="I525" s="83" t="s">
        <v>4063</v>
      </c>
    </row>
    <row r="526" spans="1:9">
      <c r="A526">
        <v>28154</v>
      </c>
      <c r="B526">
        <v>18065976400</v>
      </c>
      <c r="C526">
        <v>18</v>
      </c>
      <c r="D526" t="s">
        <v>155</v>
      </c>
      <c r="E526" t="s">
        <v>2878</v>
      </c>
      <c r="F526" t="s">
        <v>2809</v>
      </c>
      <c r="G526" t="s">
        <v>4064</v>
      </c>
      <c r="H526" s="83" t="s">
        <v>2894</v>
      </c>
      <c r="I526" s="83" t="s">
        <v>4065</v>
      </c>
    </row>
    <row r="527" spans="1:9">
      <c r="A527">
        <v>28155</v>
      </c>
      <c r="B527">
        <v>18065976500</v>
      </c>
      <c r="C527">
        <v>18</v>
      </c>
      <c r="D527" t="s">
        <v>155</v>
      </c>
      <c r="E527" t="s">
        <v>2878</v>
      </c>
      <c r="F527" t="s">
        <v>2809</v>
      </c>
      <c r="G527" t="s">
        <v>4066</v>
      </c>
      <c r="H527" s="83" t="s">
        <v>2977</v>
      </c>
      <c r="I527" s="83" t="s">
        <v>4067</v>
      </c>
    </row>
    <row r="528" spans="1:9">
      <c r="A528">
        <v>28156</v>
      </c>
      <c r="B528">
        <v>18065976600</v>
      </c>
      <c r="C528">
        <v>18</v>
      </c>
      <c r="D528" t="s">
        <v>155</v>
      </c>
      <c r="E528" t="s">
        <v>2878</v>
      </c>
      <c r="F528" t="s">
        <v>2809</v>
      </c>
      <c r="G528" t="s">
        <v>4068</v>
      </c>
      <c r="H528" s="83" t="s">
        <v>3110</v>
      </c>
      <c r="I528" s="83" t="s">
        <v>4069</v>
      </c>
    </row>
    <row r="529" spans="1:9">
      <c r="A529">
        <v>28157</v>
      </c>
      <c r="B529">
        <v>18065976700</v>
      </c>
      <c r="C529">
        <v>18</v>
      </c>
      <c r="D529" t="s">
        <v>155</v>
      </c>
      <c r="E529" t="s">
        <v>2878</v>
      </c>
      <c r="F529" t="s">
        <v>2809</v>
      </c>
      <c r="G529" t="s">
        <v>4070</v>
      </c>
      <c r="H529" s="83" t="s">
        <v>3280</v>
      </c>
      <c r="I529" s="83" t="s">
        <v>4071</v>
      </c>
    </row>
    <row r="530" spans="1:9">
      <c r="A530">
        <v>28158</v>
      </c>
      <c r="B530">
        <v>18065976800</v>
      </c>
      <c r="C530">
        <v>18</v>
      </c>
      <c r="D530" t="s">
        <v>155</v>
      </c>
      <c r="E530" t="s">
        <v>2878</v>
      </c>
      <c r="F530" t="s">
        <v>2809</v>
      </c>
      <c r="G530" t="s">
        <v>4072</v>
      </c>
      <c r="H530" s="83" t="s">
        <v>3128</v>
      </c>
      <c r="I530" s="83" t="s">
        <v>4073</v>
      </c>
    </row>
    <row r="531" spans="1:9">
      <c r="A531">
        <v>28159</v>
      </c>
      <c r="B531">
        <v>18067000200</v>
      </c>
      <c r="C531">
        <v>18</v>
      </c>
      <c r="D531" t="s">
        <v>155</v>
      </c>
      <c r="E531" t="s">
        <v>2878</v>
      </c>
      <c r="F531" t="s">
        <v>2810</v>
      </c>
      <c r="G531" t="s">
        <v>4074</v>
      </c>
      <c r="H531" s="83" t="s">
        <v>4075</v>
      </c>
      <c r="I531" s="83" t="s">
        <v>4076</v>
      </c>
    </row>
    <row r="532" spans="1:9">
      <c r="A532">
        <v>28160</v>
      </c>
      <c r="B532">
        <v>18067000300</v>
      </c>
      <c r="C532">
        <v>18</v>
      </c>
      <c r="D532" t="s">
        <v>155</v>
      </c>
      <c r="E532" t="s">
        <v>2878</v>
      </c>
      <c r="F532" t="s">
        <v>2810</v>
      </c>
      <c r="G532" t="s">
        <v>4077</v>
      </c>
      <c r="H532" s="83" t="s">
        <v>2903</v>
      </c>
      <c r="I532" s="83" t="s">
        <v>4078</v>
      </c>
    </row>
    <row r="533" spans="1:9">
      <c r="A533">
        <v>28161</v>
      </c>
      <c r="B533">
        <v>18067000400</v>
      </c>
      <c r="C533">
        <v>18</v>
      </c>
      <c r="D533" t="s">
        <v>155</v>
      </c>
      <c r="E533" t="s">
        <v>2878</v>
      </c>
      <c r="F533" t="s">
        <v>2810</v>
      </c>
      <c r="G533" t="s">
        <v>4079</v>
      </c>
      <c r="H533" s="83" t="s">
        <v>2997</v>
      </c>
      <c r="I533" s="83" t="s">
        <v>4080</v>
      </c>
    </row>
    <row r="534" spans="1:9">
      <c r="A534">
        <v>28162</v>
      </c>
      <c r="B534">
        <v>18067000500</v>
      </c>
      <c r="C534">
        <v>18</v>
      </c>
      <c r="D534" t="s">
        <v>155</v>
      </c>
      <c r="E534" t="s">
        <v>2878</v>
      </c>
      <c r="F534" t="s">
        <v>2810</v>
      </c>
      <c r="G534" t="s">
        <v>4081</v>
      </c>
      <c r="H534" s="83" t="s">
        <v>2972</v>
      </c>
      <c r="I534" s="83" t="s">
        <v>4082</v>
      </c>
    </row>
    <row r="535" spans="1:9">
      <c r="A535">
        <v>28163</v>
      </c>
      <c r="B535">
        <v>18067000600</v>
      </c>
      <c r="C535">
        <v>18</v>
      </c>
      <c r="D535" t="s">
        <v>155</v>
      </c>
      <c r="E535" t="s">
        <v>2878</v>
      </c>
      <c r="F535" t="s">
        <v>2810</v>
      </c>
      <c r="G535" t="s">
        <v>4083</v>
      </c>
      <c r="H535" s="83" t="s">
        <v>4084</v>
      </c>
      <c r="I535" s="83" t="s">
        <v>3086</v>
      </c>
    </row>
    <row r="536" spans="1:9">
      <c r="A536">
        <v>28164</v>
      </c>
      <c r="B536">
        <v>18067000700</v>
      </c>
      <c r="C536">
        <v>18</v>
      </c>
      <c r="D536" t="s">
        <v>155</v>
      </c>
      <c r="E536" t="s">
        <v>2878</v>
      </c>
      <c r="F536" t="s">
        <v>2810</v>
      </c>
      <c r="G536" t="s">
        <v>4085</v>
      </c>
      <c r="H536" s="83" t="s">
        <v>3545</v>
      </c>
      <c r="I536" s="83" t="s">
        <v>4086</v>
      </c>
    </row>
    <row r="537" spans="1:9">
      <c r="A537">
        <v>28165</v>
      </c>
      <c r="B537">
        <v>18067000800</v>
      </c>
      <c r="C537">
        <v>18</v>
      </c>
      <c r="D537" t="s">
        <v>155</v>
      </c>
      <c r="E537" t="s">
        <v>2878</v>
      </c>
      <c r="F537" t="s">
        <v>2810</v>
      </c>
      <c r="G537" t="s">
        <v>4087</v>
      </c>
      <c r="H537" s="83" t="s">
        <v>3473</v>
      </c>
      <c r="I537" s="83" t="s">
        <v>4088</v>
      </c>
    </row>
    <row r="538" spans="1:9">
      <c r="A538">
        <v>28166</v>
      </c>
      <c r="B538">
        <v>18067000900</v>
      </c>
      <c r="C538">
        <v>18</v>
      </c>
      <c r="D538" t="s">
        <v>155</v>
      </c>
      <c r="E538" t="s">
        <v>2878</v>
      </c>
      <c r="F538" t="s">
        <v>2810</v>
      </c>
      <c r="G538" t="s">
        <v>4089</v>
      </c>
      <c r="H538" s="83" t="s">
        <v>3085</v>
      </c>
      <c r="I538" s="83" t="s">
        <v>4090</v>
      </c>
    </row>
    <row r="539" spans="1:9">
      <c r="A539">
        <v>28167</v>
      </c>
      <c r="B539">
        <v>18067001000</v>
      </c>
      <c r="C539">
        <v>18</v>
      </c>
      <c r="D539" t="s">
        <v>155</v>
      </c>
      <c r="E539" t="s">
        <v>2878</v>
      </c>
      <c r="F539" t="s">
        <v>2810</v>
      </c>
      <c r="G539" t="s">
        <v>4091</v>
      </c>
      <c r="H539" s="83" t="s">
        <v>3072</v>
      </c>
      <c r="I539" s="83" t="s">
        <v>4092</v>
      </c>
    </row>
    <row r="540" spans="1:9">
      <c r="A540">
        <v>28168</v>
      </c>
      <c r="B540">
        <v>18067001100</v>
      </c>
      <c r="C540">
        <v>18</v>
      </c>
      <c r="D540" t="s">
        <v>155</v>
      </c>
      <c r="E540" t="s">
        <v>2878</v>
      </c>
      <c r="F540" t="s">
        <v>2810</v>
      </c>
      <c r="G540" t="s">
        <v>4093</v>
      </c>
      <c r="H540" s="83" t="s">
        <v>4042</v>
      </c>
      <c r="I540" s="83" t="s">
        <v>4094</v>
      </c>
    </row>
    <row r="541" spans="1:9">
      <c r="A541">
        <v>28169</v>
      </c>
      <c r="B541">
        <v>18067001200</v>
      </c>
      <c r="C541">
        <v>18</v>
      </c>
      <c r="D541" t="s">
        <v>155</v>
      </c>
      <c r="E541" t="s">
        <v>2878</v>
      </c>
      <c r="F541" t="s">
        <v>2810</v>
      </c>
      <c r="G541" t="s">
        <v>4095</v>
      </c>
      <c r="H541" s="83" t="s">
        <v>3002</v>
      </c>
      <c r="I541" s="83" t="s">
        <v>4096</v>
      </c>
    </row>
    <row r="542" spans="1:9">
      <c r="A542">
        <v>28170</v>
      </c>
      <c r="B542">
        <v>18067001300</v>
      </c>
      <c r="C542">
        <v>18</v>
      </c>
      <c r="D542" t="s">
        <v>155</v>
      </c>
      <c r="E542" t="s">
        <v>2878</v>
      </c>
      <c r="F542" t="s">
        <v>2810</v>
      </c>
      <c r="G542" t="s">
        <v>4097</v>
      </c>
      <c r="H542" s="83" t="s">
        <v>3359</v>
      </c>
      <c r="I542" s="83" t="s">
        <v>4098</v>
      </c>
    </row>
    <row r="543" spans="1:9">
      <c r="A543">
        <v>28171</v>
      </c>
      <c r="B543">
        <v>18067001400</v>
      </c>
      <c r="C543">
        <v>18</v>
      </c>
      <c r="D543" t="s">
        <v>155</v>
      </c>
      <c r="E543" t="s">
        <v>2878</v>
      </c>
      <c r="F543" t="s">
        <v>2810</v>
      </c>
      <c r="G543" t="s">
        <v>4099</v>
      </c>
      <c r="H543" s="83" t="s">
        <v>2954</v>
      </c>
      <c r="I543" s="83" t="s">
        <v>4100</v>
      </c>
    </row>
    <row r="544" spans="1:9">
      <c r="A544">
        <v>28172</v>
      </c>
      <c r="B544">
        <v>18067001500</v>
      </c>
      <c r="C544">
        <v>18</v>
      </c>
      <c r="D544" t="s">
        <v>155</v>
      </c>
      <c r="E544" t="s">
        <v>2878</v>
      </c>
      <c r="F544" t="s">
        <v>2810</v>
      </c>
      <c r="G544" t="s">
        <v>4101</v>
      </c>
      <c r="H544" s="83" t="s">
        <v>3470</v>
      </c>
      <c r="I544" s="83" t="s">
        <v>4102</v>
      </c>
    </row>
    <row r="545" spans="1:9">
      <c r="A545">
        <v>28173</v>
      </c>
      <c r="B545">
        <v>18067010100</v>
      </c>
      <c r="C545">
        <v>18</v>
      </c>
      <c r="D545" t="s">
        <v>155</v>
      </c>
      <c r="E545" t="s">
        <v>2878</v>
      </c>
      <c r="F545" t="s">
        <v>2810</v>
      </c>
      <c r="G545" t="s">
        <v>4103</v>
      </c>
      <c r="H545" s="83" t="s">
        <v>3342</v>
      </c>
      <c r="I545" s="83" t="s">
        <v>4104</v>
      </c>
    </row>
    <row r="546" spans="1:9">
      <c r="A546">
        <v>28174</v>
      </c>
      <c r="B546">
        <v>18067010201</v>
      </c>
      <c r="C546">
        <v>18</v>
      </c>
      <c r="D546" t="s">
        <v>155</v>
      </c>
      <c r="E546" t="s">
        <v>2878</v>
      </c>
      <c r="F546" t="s">
        <v>2810</v>
      </c>
      <c r="G546" t="s">
        <v>4105</v>
      </c>
      <c r="H546" s="83" t="s">
        <v>3072</v>
      </c>
      <c r="I546" s="83" t="s">
        <v>4106</v>
      </c>
    </row>
    <row r="547" spans="1:9">
      <c r="A547">
        <v>28175</v>
      </c>
      <c r="B547">
        <v>18067010202</v>
      </c>
      <c r="C547">
        <v>18</v>
      </c>
      <c r="D547" t="s">
        <v>155</v>
      </c>
      <c r="E547" t="s">
        <v>2878</v>
      </c>
      <c r="F547" t="s">
        <v>2810</v>
      </c>
      <c r="G547" t="s">
        <v>4107</v>
      </c>
      <c r="H547" s="83" t="s">
        <v>3077</v>
      </c>
      <c r="I547" s="83" t="s">
        <v>4108</v>
      </c>
    </row>
    <row r="548" spans="1:9">
      <c r="A548">
        <v>28176</v>
      </c>
      <c r="B548">
        <v>18067010300</v>
      </c>
      <c r="C548">
        <v>18</v>
      </c>
      <c r="D548" t="s">
        <v>155</v>
      </c>
      <c r="E548" t="s">
        <v>2878</v>
      </c>
      <c r="F548" t="s">
        <v>2810</v>
      </c>
      <c r="G548" t="s">
        <v>4109</v>
      </c>
      <c r="H548" s="83" t="s">
        <v>3524</v>
      </c>
      <c r="I548" s="83" t="s">
        <v>4110</v>
      </c>
    </row>
    <row r="549" spans="1:9">
      <c r="A549">
        <v>28177</v>
      </c>
      <c r="B549">
        <v>18067010400</v>
      </c>
      <c r="C549">
        <v>18</v>
      </c>
      <c r="D549" t="s">
        <v>155</v>
      </c>
      <c r="E549" t="s">
        <v>2878</v>
      </c>
      <c r="F549" t="s">
        <v>2810</v>
      </c>
      <c r="G549" t="s">
        <v>4111</v>
      </c>
      <c r="H549" s="82">
        <v>0</v>
      </c>
      <c r="I549" s="83" t="s">
        <v>4112</v>
      </c>
    </row>
    <row r="550" spans="1:9">
      <c r="A550">
        <v>28178</v>
      </c>
      <c r="B550">
        <v>18067010500</v>
      </c>
      <c r="C550">
        <v>18</v>
      </c>
      <c r="D550" t="s">
        <v>155</v>
      </c>
      <c r="E550" t="s">
        <v>2878</v>
      </c>
      <c r="F550" t="s">
        <v>2810</v>
      </c>
      <c r="G550" t="s">
        <v>4113</v>
      </c>
      <c r="H550" s="83" t="s">
        <v>2960</v>
      </c>
      <c r="I550" s="83" t="s">
        <v>4114</v>
      </c>
    </row>
    <row r="551" spans="1:9">
      <c r="A551">
        <v>28179</v>
      </c>
      <c r="B551">
        <v>18067010600</v>
      </c>
      <c r="C551">
        <v>18</v>
      </c>
      <c r="D551" t="s">
        <v>155</v>
      </c>
      <c r="E551" t="s">
        <v>2878</v>
      </c>
      <c r="F551" t="s">
        <v>2810</v>
      </c>
      <c r="G551" t="s">
        <v>4115</v>
      </c>
      <c r="H551" s="83" t="s">
        <v>3115</v>
      </c>
      <c r="I551" s="83" t="s">
        <v>4116</v>
      </c>
    </row>
    <row r="552" spans="1:9">
      <c r="A552">
        <v>28180</v>
      </c>
      <c r="B552">
        <v>18069961300</v>
      </c>
      <c r="C552">
        <v>18</v>
      </c>
      <c r="D552" t="s">
        <v>155</v>
      </c>
      <c r="E552" t="s">
        <v>2878</v>
      </c>
      <c r="F552" t="s">
        <v>2811</v>
      </c>
      <c r="G552" t="s">
        <v>4117</v>
      </c>
      <c r="H552" s="82">
        <v>0.4</v>
      </c>
      <c r="I552" s="83" t="s">
        <v>4047</v>
      </c>
    </row>
    <row r="553" spans="1:9">
      <c r="A553">
        <v>28181</v>
      </c>
      <c r="B553">
        <v>18069961400</v>
      </c>
      <c r="C553">
        <v>18</v>
      </c>
      <c r="D553" t="s">
        <v>155</v>
      </c>
      <c r="E553" t="s">
        <v>2878</v>
      </c>
      <c r="F553" t="s">
        <v>2811</v>
      </c>
      <c r="G553" t="s">
        <v>4118</v>
      </c>
      <c r="H553" s="83" t="s">
        <v>3605</v>
      </c>
      <c r="I553" s="83" t="s">
        <v>4119</v>
      </c>
    </row>
    <row r="554" spans="1:9">
      <c r="A554">
        <v>28182</v>
      </c>
      <c r="B554">
        <v>18069961500</v>
      </c>
      <c r="C554">
        <v>18</v>
      </c>
      <c r="D554" t="s">
        <v>155</v>
      </c>
      <c r="E554" t="s">
        <v>2878</v>
      </c>
      <c r="F554" t="s">
        <v>2811</v>
      </c>
      <c r="G554" t="s">
        <v>4120</v>
      </c>
      <c r="H554" s="83" t="s">
        <v>3342</v>
      </c>
      <c r="I554" s="83" t="s">
        <v>4121</v>
      </c>
    </row>
    <row r="555" spans="1:9">
      <c r="A555">
        <v>28183</v>
      </c>
      <c r="B555">
        <v>18069961600</v>
      </c>
      <c r="C555">
        <v>18</v>
      </c>
      <c r="D555" t="s">
        <v>155</v>
      </c>
      <c r="E555" t="s">
        <v>2878</v>
      </c>
      <c r="F555" t="s">
        <v>2811</v>
      </c>
      <c r="G555" t="s">
        <v>4122</v>
      </c>
      <c r="H555" s="83" t="s">
        <v>3005</v>
      </c>
      <c r="I555" s="83" t="s">
        <v>4123</v>
      </c>
    </row>
    <row r="556" spans="1:9">
      <c r="A556">
        <v>28184</v>
      </c>
      <c r="B556">
        <v>18069961700</v>
      </c>
      <c r="C556">
        <v>18</v>
      </c>
      <c r="D556" t="s">
        <v>155</v>
      </c>
      <c r="E556" t="s">
        <v>2878</v>
      </c>
      <c r="F556" t="s">
        <v>2811</v>
      </c>
      <c r="G556" t="s">
        <v>4124</v>
      </c>
      <c r="H556" s="82">
        <v>0.9</v>
      </c>
      <c r="I556" s="83" t="s">
        <v>4125</v>
      </c>
    </row>
    <row r="557" spans="1:9">
      <c r="A557">
        <v>28185</v>
      </c>
      <c r="B557">
        <v>18069961800</v>
      </c>
      <c r="C557">
        <v>18</v>
      </c>
      <c r="D557" t="s">
        <v>155</v>
      </c>
      <c r="E557" t="s">
        <v>2878</v>
      </c>
      <c r="F557" t="s">
        <v>2811</v>
      </c>
      <c r="G557" t="s">
        <v>4126</v>
      </c>
      <c r="H557" s="83" t="s">
        <v>4127</v>
      </c>
      <c r="I557" s="83" t="s">
        <v>4128</v>
      </c>
    </row>
    <row r="558" spans="1:9">
      <c r="A558">
        <v>28186</v>
      </c>
      <c r="B558">
        <v>18069961900</v>
      </c>
      <c r="C558">
        <v>18</v>
      </c>
      <c r="D558" t="s">
        <v>155</v>
      </c>
      <c r="E558" t="s">
        <v>2878</v>
      </c>
      <c r="F558" t="s">
        <v>2811</v>
      </c>
      <c r="G558" t="s">
        <v>4129</v>
      </c>
      <c r="H558" s="83" t="s">
        <v>3125</v>
      </c>
      <c r="I558" s="83" t="s">
        <v>4130</v>
      </c>
    </row>
    <row r="559" spans="1:9">
      <c r="A559">
        <v>28187</v>
      </c>
      <c r="B559">
        <v>18069962000</v>
      </c>
      <c r="C559">
        <v>18</v>
      </c>
      <c r="D559" t="s">
        <v>155</v>
      </c>
      <c r="E559" t="s">
        <v>2878</v>
      </c>
      <c r="F559" t="s">
        <v>2811</v>
      </c>
      <c r="G559" t="s">
        <v>4131</v>
      </c>
      <c r="H559" s="83" t="s">
        <v>2915</v>
      </c>
      <c r="I559" s="83" t="s">
        <v>4132</v>
      </c>
    </row>
    <row r="560" spans="1:9">
      <c r="A560">
        <v>28188</v>
      </c>
      <c r="B560">
        <v>18069962100</v>
      </c>
      <c r="C560">
        <v>18</v>
      </c>
      <c r="D560" t="s">
        <v>155</v>
      </c>
      <c r="E560" t="s">
        <v>2878</v>
      </c>
      <c r="F560" t="s">
        <v>2811</v>
      </c>
      <c r="G560" t="s">
        <v>4133</v>
      </c>
      <c r="H560" s="83" t="s">
        <v>3171</v>
      </c>
      <c r="I560" s="83" t="s">
        <v>4134</v>
      </c>
    </row>
    <row r="561" spans="1:9">
      <c r="A561">
        <v>28189</v>
      </c>
      <c r="B561">
        <v>18071967501</v>
      </c>
      <c r="C561">
        <v>18</v>
      </c>
      <c r="D561" t="s">
        <v>155</v>
      </c>
      <c r="E561" t="s">
        <v>2878</v>
      </c>
      <c r="F561" t="s">
        <v>2812</v>
      </c>
      <c r="G561" t="s">
        <v>4135</v>
      </c>
      <c r="H561" s="82">
        <v>0</v>
      </c>
      <c r="I561" s="83" t="s">
        <v>4136</v>
      </c>
    </row>
    <row r="562" spans="1:9">
      <c r="A562">
        <v>28190</v>
      </c>
      <c r="B562">
        <v>18071967502</v>
      </c>
      <c r="C562">
        <v>18</v>
      </c>
      <c r="D562" t="s">
        <v>155</v>
      </c>
      <c r="E562" t="s">
        <v>2878</v>
      </c>
      <c r="F562" t="s">
        <v>2812</v>
      </c>
      <c r="G562" t="s">
        <v>4137</v>
      </c>
      <c r="H562" s="82">
        <v>0.6</v>
      </c>
      <c r="I562" s="83" t="s">
        <v>4138</v>
      </c>
    </row>
    <row r="563" spans="1:9">
      <c r="A563">
        <v>28191</v>
      </c>
      <c r="B563">
        <v>18071967600</v>
      </c>
      <c r="C563">
        <v>18</v>
      </c>
      <c r="D563" t="s">
        <v>155</v>
      </c>
      <c r="E563" t="s">
        <v>2878</v>
      </c>
      <c r="F563" t="s">
        <v>2812</v>
      </c>
      <c r="G563" t="s">
        <v>4139</v>
      </c>
      <c r="H563" s="83" t="s">
        <v>2918</v>
      </c>
      <c r="I563" s="83" t="s">
        <v>4140</v>
      </c>
    </row>
    <row r="564" spans="1:9">
      <c r="A564">
        <v>28192</v>
      </c>
      <c r="B564">
        <v>18071967700</v>
      </c>
      <c r="C564">
        <v>18</v>
      </c>
      <c r="D564" t="s">
        <v>155</v>
      </c>
      <c r="E564" t="s">
        <v>2878</v>
      </c>
      <c r="F564" t="s">
        <v>2812</v>
      </c>
      <c r="G564" t="s">
        <v>4141</v>
      </c>
      <c r="H564" s="83" t="s">
        <v>3970</v>
      </c>
      <c r="I564" s="83" t="s">
        <v>4142</v>
      </c>
    </row>
    <row r="565" spans="1:9">
      <c r="A565">
        <v>28193</v>
      </c>
      <c r="B565">
        <v>18071967800</v>
      </c>
      <c r="C565">
        <v>18</v>
      </c>
      <c r="D565" t="s">
        <v>155</v>
      </c>
      <c r="E565" t="s">
        <v>2878</v>
      </c>
      <c r="F565" t="s">
        <v>2812</v>
      </c>
      <c r="G565" t="s">
        <v>4143</v>
      </c>
      <c r="H565" s="83" t="s">
        <v>4144</v>
      </c>
      <c r="I565" s="83" t="s">
        <v>4145</v>
      </c>
    </row>
    <row r="566" spans="1:9">
      <c r="A566">
        <v>28194</v>
      </c>
      <c r="B566">
        <v>18071967901</v>
      </c>
      <c r="C566">
        <v>18</v>
      </c>
      <c r="D566" t="s">
        <v>155</v>
      </c>
      <c r="E566" t="s">
        <v>2878</v>
      </c>
      <c r="F566" t="s">
        <v>2812</v>
      </c>
      <c r="G566" t="s">
        <v>4146</v>
      </c>
      <c r="H566" s="83" t="s">
        <v>3105</v>
      </c>
      <c r="I566" s="83" t="s">
        <v>4147</v>
      </c>
    </row>
    <row r="567" spans="1:9">
      <c r="A567">
        <v>28195</v>
      </c>
      <c r="B567">
        <v>18071967902</v>
      </c>
      <c r="C567">
        <v>18</v>
      </c>
      <c r="D567" t="s">
        <v>155</v>
      </c>
      <c r="E567" t="s">
        <v>2878</v>
      </c>
      <c r="F567" t="s">
        <v>2812</v>
      </c>
      <c r="G567" t="s">
        <v>4148</v>
      </c>
      <c r="H567" s="83" t="s">
        <v>4149</v>
      </c>
      <c r="I567" s="83" t="s">
        <v>4150</v>
      </c>
    </row>
    <row r="568" spans="1:9">
      <c r="A568">
        <v>28196</v>
      </c>
      <c r="B568">
        <v>18071968000</v>
      </c>
      <c r="C568">
        <v>18</v>
      </c>
      <c r="D568" t="s">
        <v>155</v>
      </c>
      <c r="E568" t="s">
        <v>2878</v>
      </c>
      <c r="F568" t="s">
        <v>2812</v>
      </c>
      <c r="G568" t="s">
        <v>4151</v>
      </c>
      <c r="H568" s="83" t="s">
        <v>3069</v>
      </c>
      <c r="I568" s="83" t="s">
        <v>4152</v>
      </c>
    </row>
    <row r="569" spans="1:9">
      <c r="A569">
        <v>28197</v>
      </c>
      <c r="B569">
        <v>18071968100</v>
      </c>
      <c r="C569">
        <v>18</v>
      </c>
      <c r="D569" t="s">
        <v>155</v>
      </c>
      <c r="E569" t="s">
        <v>2878</v>
      </c>
      <c r="F569" t="s">
        <v>2812</v>
      </c>
      <c r="G569" t="s">
        <v>4153</v>
      </c>
      <c r="H569" s="83" t="s">
        <v>3939</v>
      </c>
      <c r="I569" s="83" t="s">
        <v>4154</v>
      </c>
    </row>
    <row r="570" spans="1:9">
      <c r="A570">
        <v>28198</v>
      </c>
      <c r="B570">
        <v>18071968200</v>
      </c>
      <c r="C570">
        <v>18</v>
      </c>
      <c r="D570" t="s">
        <v>155</v>
      </c>
      <c r="E570" t="s">
        <v>2878</v>
      </c>
      <c r="F570" t="s">
        <v>2812</v>
      </c>
      <c r="G570" t="s">
        <v>4155</v>
      </c>
      <c r="H570" s="83" t="s">
        <v>3040</v>
      </c>
      <c r="I570" s="83" t="s">
        <v>4156</v>
      </c>
    </row>
    <row r="571" spans="1:9">
      <c r="A571">
        <v>28199</v>
      </c>
      <c r="B571">
        <v>18071968300</v>
      </c>
      <c r="C571">
        <v>18</v>
      </c>
      <c r="D571" t="s">
        <v>155</v>
      </c>
      <c r="E571" t="s">
        <v>2878</v>
      </c>
      <c r="F571" t="s">
        <v>2812</v>
      </c>
      <c r="G571" t="s">
        <v>4157</v>
      </c>
      <c r="H571" s="83" t="s">
        <v>3125</v>
      </c>
      <c r="I571" s="83" t="s">
        <v>4158</v>
      </c>
    </row>
    <row r="572" spans="1:9">
      <c r="A572">
        <v>28200</v>
      </c>
      <c r="B572">
        <v>18073100400</v>
      </c>
      <c r="C572">
        <v>18</v>
      </c>
      <c r="D572" t="s">
        <v>155</v>
      </c>
      <c r="E572" t="s">
        <v>2878</v>
      </c>
      <c r="F572" t="s">
        <v>2813</v>
      </c>
      <c r="G572" t="s">
        <v>4159</v>
      </c>
      <c r="H572" s="83" t="s">
        <v>3122</v>
      </c>
      <c r="I572" s="83" t="s">
        <v>4160</v>
      </c>
    </row>
    <row r="573" spans="1:9">
      <c r="A573">
        <v>28201</v>
      </c>
      <c r="B573">
        <v>18073100800</v>
      </c>
      <c r="C573">
        <v>18</v>
      </c>
      <c r="D573" t="s">
        <v>155</v>
      </c>
      <c r="E573" t="s">
        <v>2878</v>
      </c>
      <c r="F573" t="s">
        <v>2813</v>
      </c>
      <c r="G573" t="s">
        <v>4161</v>
      </c>
      <c r="H573" s="83" t="s">
        <v>2903</v>
      </c>
      <c r="I573" s="83" t="s">
        <v>4162</v>
      </c>
    </row>
    <row r="574" spans="1:9">
      <c r="A574">
        <v>28202</v>
      </c>
      <c r="B574">
        <v>18073100901</v>
      </c>
      <c r="C574">
        <v>18</v>
      </c>
      <c r="D574" t="s">
        <v>155</v>
      </c>
      <c r="E574" t="s">
        <v>2878</v>
      </c>
      <c r="F574" t="s">
        <v>2813</v>
      </c>
      <c r="G574" t="s">
        <v>4163</v>
      </c>
      <c r="H574" s="83" t="s">
        <v>2977</v>
      </c>
      <c r="I574" s="83" t="s">
        <v>4164</v>
      </c>
    </row>
    <row r="575" spans="1:9">
      <c r="A575">
        <v>28203</v>
      </c>
      <c r="B575">
        <v>18073100902</v>
      </c>
      <c r="C575">
        <v>18</v>
      </c>
      <c r="D575" t="s">
        <v>155</v>
      </c>
      <c r="E575" t="s">
        <v>2878</v>
      </c>
      <c r="F575" t="s">
        <v>2813</v>
      </c>
      <c r="G575" t="s">
        <v>4165</v>
      </c>
      <c r="H575" s="83" t="s">
        <v>3212</v>
      </c>
      <c r="I575" s="83" t="s">
        <v>4166</v>
      </c>
    </row>
    <row r="576" spans="1:9">
      <c r="A576">
        <v>28204</v>
      </c>
      <c r="B576">
        <v>18073101000</v>
      </c>
      <c r="C576">
        <v>18</v>
      </c>
      <c r="D576" t="s">
        <v>155</v>
      </c>
      <c r="E576" t="s">
        <v>2878</v>
      </c>
      <c r="F576" t="s">
        <v>2813</v>
      </c>
      <c r="G576" t="s">
        <v>4167</v>
      </c>
      <c r="H576" s="83" t="s">
        <v>3072</v>
      </c>
      <c r="I576" s="83" t="s">
        <v>4168</v>
      </c>
    </row>
    <row r="577" spans="1:9">
      <c r="A577">
        <v>28205</v>
      </c>
      <c r="B577">
        <v>18073101100</v>
      </c>
      <c r="C577">
        <v>18</v>
      </c>
      <c r="D577" t="s">
        <v>155</v>
      </c>
      <c r="E577" t="s">
        <v>2878</v>
      </c>
      <c r="F577" t="s">
        <v>2813</v>
      </c>
      <c r="G577" t="s">
        <v>4169</v>
      </c>
      <c r="H577" s="83" t="s">
        <v>3052</v>
      </c>
      <c r="I577" s="83" t="s">
        <v>4170</v>
      </c>
    </row>
    <row r="578" spans="1:9">
      <c r="A578">
        <v>28206</v>
      </c>
      <c r="B578">
        <v>18073101200</v>
      </c>
      <c r="C578">
        <v>18</v>
      </c>
      <c r="D578" t="s">
        <v>155</v>
      </c>
      <c r="E578" t="s">
        <v>2878</v>
      </c>
      <c r="F578" t="s">
        <v>2813</v>
      </c>
      <c r="G578" t="s">
        <v>4171</v>
      </c>
      <c r="H578" s="83" t="s">
        <v>2997</v>
      </c>
      <c r="I578" s="83" t="s">
        <v>4047</v>
      </c>
    </row>
    <row r="579" spans="1:9">
      <c r="A579">
        <v>28207</v>
      </c>
      <c r="B579">
        <v>18073101300</v>
      </c>
      <c r="C579">
        <v>18</v>
      </c>
      <c r="D579" t="s">
        <v>155</v>
      </c>
      <c r="E579" t="s">
        <v>2878</v>
      </c>
      <c r="F579" t="s">
        <v>2813</v>
      </c>
      <c r="G579" t="s">
        <v>4172</v>
      </c>
      <c r="H579" s="83" t="s">
        <v>2930</v>
      </c>
      <c r="I579" s="83" t="s">
        <v>4173</v>
      </c>
    </row>
    <row r="580" spans="1:9">
      <c r="A580">
        <v>28208</v>
      </c>
      <c r="B580">
        <v>18075962700</v>
      </c>
      <c r="C580">
        <v>18</v>
      </c>
      <c r="D580" t="s">
        <v>155</v>
      </c>
      <c r="E580" t="s">
        <v>2878</v>
      </c>
      <c r="F580" t="s">
        <v>2814</v>
      </c>
      <c r="G580" t="s">
        <v>4174</v>
      </c>
      <c r="H580" s="83" t="s">
        <v>3587</v>
      </c>
      <c r="I580" s="83" t="s">
        <v>4175</v>
      </c>
    </row>
    <row r="581" spans="1:9">
      <c r="A581">
        <v>28209</v>
      </c>
      <c r="B581">
        <v>18075962800</v>
      </c>
      <c r="C581">
        <v>18</v>
      </c>
      <c r="D581" t="s">
        <v>155</v>
      </c>
      <c r="E581" t="s">
        <v>2878</v>
      </c>
      <c r="F581" t="s">
        <v>2814</v>
      </c>
      <c r="G581" t="s">
        <v>4176</v>
      </c>
      <c r="H581" s="83" t="s">
        <v>3368</v>
      </c>
      <c r="I581" s="83" t="s">
        <v>4177</v>
      </c>
    </row>
    <row r="582" spans="1:9">
      <c r="A582">
        <v>28210</v>
      </c>
      <c r="B582">
        <v>18075962900</v>
      </c>
      <c r="C582">
        <v>18</v>
      </c>
      <c r="D582" t="s">
        <v>155</v>
      </c>
      <c r="E582" t="s">
        <v>2878</v>
      </c>
      <c r="F582" t="s">
        <v>2814</v>
      </c>
      <c r="G582" t="s">
        <v>4178</v>
      </c>
      <c r="H582" s="83" t="s">
        <v>3137</v>
      </c>
      <c r="I582" s="83" t="s">
        <v>4179</v>
      </c>
    </row>
    <row r="583" spans="1:9">
      <c r="A583">
        <v>28211</v>
      </c>
      <c r="B583">
        <v>18075963000</v>
      </c>
      <c r="C583">
        <v>18</v>
      </c>
      <c r="D583" t="s">
        <v>155</v>
      </c>
      <c r="E583" t="s">
        <v>2878</v>
      </c>
      <c r="F583" t="s">
        <v>2814</v>
      </c>
      <c r="G583" t="s">
        <v>4180</v>
      </c>
      <c r="H583" s="83" t="s">
        <v>3342</v>
      </c>
      <c r="I583" s="83" t="s">
        <v>4181</v>
      </c>
    </row>
    <row r="584" spans="1:9">
      <c r="A584">
        <v>28212</v>
      </c>
      <c r="B584">
        <v>18075963100</v>
      </c>
      <c r="C584">
        <v>18</v>
      </c>
      <c r="D584" t="s">
        <v>155</v>
      </c>
      <c r="E584" t="s">
        <v>2878</v>
      </c>
      <c r="F584" t="s">
        <v>2814</v>
      </c>
      <c r="G584" t="s">
        <v>4182</v>
      </c>
      <c r="H584" s="83" t="s">
        <v>4183</v>
      </c>
      <c r="I584" s="83" t="s">
        <v>4184</v>
      </c>
    </row>
    <row r="585" spans="1:9">
      <c r="A585">
        <v>28213</v>
      </c>
      <c r="B585">
        <v>18075963200</v>
      </c>
      <c r="C585">
        <v>18</v>
      </c>
      <c r="D585" t="s">
        <v>155</v>
      </c>
      <c r="E585" t="s">
        <v>2878</v>
      </c>
      <c r="F585" t="s">
        <v>2814</v>
      </c>
      <c r="G585" t="s">
        <v>4185</v>
      </c>
      <c r="H585" s="83" t="s">
        <v>3563</v>
      </c>
      <c r="I585" s="83" t="s">
        <v>4186</v>
      </c>
    </row>
    <row r="586" spans="1:9">
      <c r="A586">
        <v>28214</v>
      </c>
      <c r="B586">
        <v>18075963300</v>
      </c>
      <c r="C586">
        <v>18</v>
      </c>
      <c r="D586" t="s">
        <v>155</v>
      </c>
      <c r="E586" t="s">
        <v>2878</v>
      </c>
      <c r="F586" t="s">
        <v>2814</v>
      </c>
      <c r="G586" t="s">
        <v>4187</v>
      </c>
      <c r="H586" s="83" t="s">
        <v>3939</v>
      </c>
      <c r="I586" s="83" t="s">
        <v>4188</v>
      </c>
    </row>
    <row r="587" spans="1:9">
      <c r="A587">
        <v>28215</v>
      </c>
      <c r="B587">
        <v>18077966000</v>
      </c>
      <c r="C587">
        <v>18</v>
      </c>
      <c r="D587" t="s">
        <v>155</v>
      </c>
      <c r="E587" t="s">
        <v>2878</v>
      </c>
      <c r="F587" t="s">
        <v>2815</v>
      </c>
      <c r="G587" t="s">
        <v>4189</v>
      </c>
      <c r="H587" s="83" t="s">
        <v>3137</v>
      </c>
      <c r="I587" s="83" t="s">
        <v>4190</v>
      </c>
    </row>
    <row r="588" spans="1:9">
      <c r="A588">
        <v>28216</v>
      </c>
      <c r="B588">
        <v>18077966100</v>
      </c>
      <c r="C588">
        <v>18</v>
      </c>
      <c r="D588" t="s">
        <v>155</v>
      </c>
      <c r="E588" t="s">
        <v>2878</v>
      </c>
      <c r="F588" t="s">
        <v>2815</v>
      </c>
      <c r="G588" t="s">
        <v>4191</v>
      </c>
      <c r="H588" s="82">
        <v>0.8</v>
      </c>
      <c r="I588" s="83" t="s">
        <v>4192</v>
      </c>
    </row>
    <row r="589" spans="1:9">
      <c r="A589">
        <v>28217</v>
      </c>
      <c r="B589">
        <v>18077966200</v>
      </c>
      <c r="C589">
        <v>18</v>
      </c>
      <c r="D589" t="s">
        <v>155</v>
      </c>
      <c r="E589" t="s">
        <v>2878</v>
      </c>
      <c r="F589" t="s">
        <v>2815</v>
      </c>
      <c r="G589" t="s">
        <v>4193</v>
      </c>
      <c r="H589" s="83" t="s">
        <v>3323</v>
      </c>
      <c r="I589" s="83" t="s">
        <v>4194</v>
      </c>
    </row>
    <row r="590" spans="1:9">
      <c r="A590">
        <v>28218</v>
      </c>
      <c r="B590">
        <v>18077966300</v>
      </c>
      <c r="C590">
        <v>18</v>
      </c>
      <c r="D590" t="s">
        <v>155</v>
      </c>
      <c r="E590" t="s">
        <v>2878</v>
      </c>
      <c r="F590" t="s">
        <v>2815</v>
      </c>
      <c r="G590" t="s">
        <v>4195</v>
      </c>
      <c r="H590" s="83" t="s">
        <v>3470</v>
      </c>
      <c r="I590" s="83" t="s">
        <v>4196</v>
      </c>
    </row>
    <row r="591" spans="1:9">
      <c r="A591">
        <v>28219</v>
      </c>
      <c r="B591">
        <v>18077966400</v>
      </c>
      <c r="C591">
        <v>18</v>
      </c>
      <c r="D591" t="s">
        <v>155</v>
      </c>
      <c r="E591" t="s">
        <v>2878</v>
      </c>
      <c r="F591" t="s">
        <v>2815</v>
      </c>
      <c r="G591" t="s">
        <v>4197</v>
      </c>
      <c r="H591" s="83" t="s">
        <v>3379</v>
      </c>
      <c r="I591" s="83" t="s">
        <v>4198</v>
      </c>
    </row>
    <row r="592" spans="1:9">
      <c r="A592">
        <v>28220</v>
      </c>
      <c r="B592">
        <v>18077966500</v>
      </c>
      <c r="C592">
        <v>18</v>
      </c>
      <c r="D592" t="s">
        <v>155</v>
      </c>
      <c r="E592" t="s">
        <v>2878</v>
      </c>
      <c r="F592" t="s">
        <v>2815</v>
      </c>
      <c r="G592" t="s">
        <v>4199</v>
      </c>
      <c r="H592" s="83" t="s">
        <v>3545</v>
      </c>
      <c r="I592" s="83" t="s">
        <v>4200</v>
      </c>
    </row>
    <row r="593" spans="1:9">
      <c r="A593">
        <v>28221</v>
      </c>
      <c r="B593">
        <v>18077966600</v>
      </c>
      <c r="C593">
        <v>18</v>
      </c>
      <c r="D593" t="s">
        <v>155</v>
      </c>
      <c r="E593" t="s">
        <v>2878</v>
      </c>
      <c r="F593" t="s">
        <v>2815</v>
      </c>
      <c r="G593" t="s">
        <v>4201</v>
      </c>
      <c r="H593" s="83" t="s">
        <v>3002</v>
      </c>
      <c r="I593" s="83" t="s">
        <v>4202</v>
      </c>
    </row>
    <row r="594" spans="1:9">
      <c r="A594">
        <v>28222</v>
      </c>
      <c r="B594">
        <v>18079960200</v>
      </c>
      <c r="C594">
        <v>18</v>
      </c>
      <c r="D594" t="s">
        <v>155</v>
      </c>
      <c r="E594" t="s">
        <v>2878</v>
      </c>
      <c r="F594" t="s">
        <v>2816</v>
      </c>
      <c r="G594" t="s">
        <v>4203</v>
      </c>
      <c r="H594" s="83" t="s">
        <v>3128</v>
      </c>
      <c r="I594" s="83" t="s">
        <v>4204</v>
      </c>
    </row>
    <row r="595" spans="1:9">
      <c r="A595">
        <v>28223</v>
      </c>
      <c r="B595">
        <v>18079960301</v>
      </c>
      <c r="C595">
        <v>18</v>
      </c>
      <c r="D595" t="s">
        <v>155</v>
      </c>
      <c r="E595" t="s">
        <v>2878</v>
      </c>
      <c r="F595" t="s">
        <v>2816</v>
      </c>
      <c r="G595" t="s">
        <v>4205</v>
      </c>
      <c r="H595" s="82">
        <v>0</v>
      </c>
      <c r="I595" s="83" t="s">
        <v>4206</v>
      </c>
    </row>
    <row r="596" spans="1:9">
      <c r="A596">
        <v>28224</v>
      </c>
      <c r="B596">
        <v>18079960302</v>
      </c>
      <c r="C596">
        <v>18</v>
      </c>
      <c r="D596" t="s">
        <v>155</v>
      </c>
      <c r="E596" t="s">
        <v>2878</v>
      </c>
      <c r="F596" t="s">
        <v>2816</v>
      </c>
      <c r="G596" t="s">
        <v>4207</v>
      </c>
      <c r="H596" s="83" t="s">
        <v>3047</v>
      </c>
      <c r="I596" s="83" t="s">
        <v>4208</v>
      </c>
    </row>
    <row r="597" spans="1:9">
      <c r="A597">
        <v>28225</v>
      </c>
      <c r="B597">
        <v>18079960400</v>
      </c>
      <c r="C597">
        <v>18</v>
      </c>
      <c r="D597" t="s">
        <v>155</v>
      </c>
      <c r="E597" t="s">
        <v>2878</v>
      </c>
      <c r="F597" t="s">
        <v>2816</v>
      </c>
      <c r="G597" t="s">
        <v>4209</v>
      </c>
      <c r="H597" s="83" t="s">
        <v>3077</v>
      </c>
      <c r="I597" s="83" t="s">
        <v>4210</v>
      </c>
    </row>
    <row r="598" spans="1:9">
      <c r="A598">
        <v>28226</v>
      </c>
      <c r="B598">
        <v>18079960500</v>
      </c>
      <c r="C598">
        <v>18</v>
      </c>
      <c r="D598" t="s">
        <v>155</v>
      </c>
      <c r="E598" t="s">
        <v>2878</v>
      </c>
      <c r="F598" t="s">
        <v>2816</v>
      </c>
      <c r="G598" t="s">
        <v>4211</v>
      </c>
      <c r="H598" s="83" t="s">
        <v>3470</v>
      </c>
      <c r="I598" s="83" t="s">
        <v>4212</v>
      </c>
    </row>
    <row r="599" spans="1:9">
      <c r="A599">
        <v>28227</v>
      </c>
      <c r="B599">
        <v>18079960600</v>
      </c>
      <c r="C599">
        <v>18</v>
      </c>
      <c r="D599" t="s">
        <v>155</v>
      </c>
      <c r="E599" t="s">
        <v>2878</v>
      </c>
      <c r="F599" t="s">
        <v>2816</v>
      </c>
      <c r="G599" t="s">
        <v>4213</v>
      </c>
      <c r="H599" s="83" t="s">
        <v>3072</v>
      </c>
      <c r="I599" s="83" t="s">
        <v>4214</v>
      </c>
    </row>
    <row r="600" spans="1:9">
      <c r="A600">
        <v>28228</v>
      </c>
      <c r="B600">
        <v>18081610101</v>
      </c>
      <c r="C600">
        <v>18</v>
      </c>
      <c r="D600" t="s">
        <v>155</v>
      </c>
      <c r="E600" t="s">
        <v>2878</v>
      </c>
      <c r="F600" t="s">
        <v>2817</v>
      </c>
      <c r="G600" t="s">
        <v>4215</v>
      </c>
      <c r="H600" s="83" t="s">
        <v>3171</v>
      </c>
      <c r="I600" s="83" t="s">
        <v>4216</v>
      </c>
    </row>
    <row r="601" spans="1:9">
      <c r="A601">
        <v>28229</v>
      </c>
      <c r="B601">
        <v>18081610102</v>
      </c>
      <c r="C601">
        <v>18</v>
      </c>
      <c r="D601" t="s">
        <v>155</v>
      </c>
      <c r="E601" t="s">
        <v>2878</v>
      </c>
      <c r="F601" t="s">
        <v>2817</v>
      </c>
      <c r="G601" t="s">
        <v>4217</v>
      </c>
      <c r="H601" s="82">
        <v>0</v>
      </c>
      <c r="I601" s="83" t="s">
        <v>4218</v>
      </c>
    </row>
    <row r="602" spans="1:9">
      <c r="A602">
        <v>28230</v>
      </c>
      <c r="B602">
        <v>18081610201</v>
      </c>
      <c r="C602">
        <v>18</v>
      </c>
      <c r="D602" t="s">
        <v>155</v>
      </c>
      <c r="E602" t="s">
        <v>2878</v>
      </c>
      <c r="F602" t="s">
        <v>2817</v>
      </c>
      <c r="G602" t="s">
        <v>4219</v>
      </c>
      <c r="H602" s="83" t="s">
        <v>2915</v>
      </c>
      <c r="I602" s="83" t="s">
        <v>4220</v>
      </c>
    </row>
    <row r="603" spans="1:9">
      <c r="A603">
        <v>28231</v>
      </c>
      <c r="B603">
        <v>18081610203</v>
      </c>
      <c r="C603">
        <v>18</v>
      </c>
      <c r="D603" t="s">
        <v>155</v>
      </c>
      <c r="E603" t="s">
        <v>2878</v>
      </c>
      <c r="F603" t="s">
        <v>2817</v>
      </c>
      <c r="G603" t="s">
        <v>4221</v>
      </c>
      <c r="H603" s="83" t="s">
        <v>2977</v>
      </c>
      <c r="I603" s="83" t="s">
        <v>4222</v>
      </c>
    </row>
    <row r="604" spans="1:9">
      <c r="A604">
        <v>28232</v>
      </c>
      <c r="B604">
        <v>18081610204</v>
      </c>
      <c r="C604">
        <v>18</v>
      </c>
      <c r="D604" t="s">
        <v>155</v>
      </c>
      <c r="E604" t="s">
        <v>2878</v>
      </c>
      <c r="F604" t="s">
        <v>2817</v>
      </c>
      <c r="G604" t="s">
        <v>4223</v>
      </c>
      <c r="H604" s="83" t="s">
        <v>2994</v>
      </c>
      <c r="I604" s="83" t="s">
        <v>4224</v>
      </c>
    </row>
    <row r="605" spans="1:9">
      <c r="A605">
        <v>28233</v>
      </c>
      <c r="B605">
        <v>18081610300</v>
      </c>
      <c r="C605">
        <v>18</v>
      </c>
      <c r="D605" t="s">
        <v>155</v>
      </c>
      <c r="E605" t="s">
        <v>2878</v>
      </c>
      <c r="F605" t="s">
        <v>2817</v>
      </c>
      <c r="G605" t="s">
        <v>4225</v>
      </c>
      <c r="H605" s="83" t="s">
        <v>3095</v>
      </c>
      <c r="I605" s="83" t="s">
        <v>4226</v>
      </c>
    </row>
    <row r="606" spans="1:9">
      <c r="A606">
        <v>28234</v>
      </c>
      <c r="B606">
        <v>18081610401</v>
      </c>
      <c r="C606">
        <v>18</v>
      </c>
      <c r="D606" t="s">
        <v>155</v>
      </c>
      <c r="E606" t="s">
        <v>2878</v>
      </c>
      <c r="F606" t="s">
        <v>2817</v>
      </c>
      <c r="G606" t="s">
        <v>4227</v>
      </c>
      <c r="H606" s="83" t="s">
        <v>3171</v>
      </c>
      <c r="I606" s="83" t="s">
        <v>4228</v>
      </c>
    </row>
    <row r="607" spans="1:9">
      <c r="A607">
        <v>28235</v>
      </c>
      <c r="B607">
        <v>18081610403</v>
      </c>
      <c r="C607">
        <v>18</v>
      </c>
      <c r="D607" t="s">
        <v>155</v>
      </c>
      <c r="E607" t="s">
        <v>2878</v>
      </c>
      <c r="F607" t="s">
        <v>2817</v>
      </c>
      <c r="G607" t="s">
        <v>4229</v>
      </c>
      <c r="H607" s="83" t="s">
        <v>3140</v>
      </c>
      <c r="I607" s="83" t="s">
        <v>4230</v>
      </c>
    </row>
    <row r="608" spans="1:9">
      <c r="A608">
        <v>28236</v>
      </c>
      <c r="B608">
        <v>18081610404</v>
      </c>
      <c r="C608">
        <v>18</v>
      </c>
      <c r="D608" t="s">
        <v>155</v>
      </c>
      <c r="E608" t="s">
        <v>2878</v>
      </c>
      <c r="F608" t="s">
        <v>2817</v>
      </c>
      <c r="G608" t="s">
        <v>4231</v>
      </c>
      <c r="H608" s="83" t="s">
        <v>3140</v>
      </c>
      <c r="I608" s="83" t="s">
        <v>4232</v>
      </c>
    </row>
    <row r="609" spans="1:9">
      <c r="A609">
        <v>28237</v>
      </c>
      <c r="B609">
        <v>18081610501</v>
      </c>
      <c r="C609">
        <v>18</v>
      </c>
      <c r="D609" t="s">
        <v>155</v>
      </c>
      <c r="E609" t="s">
        <v>2878</v>
      </c>
      <c r="F609" t="s">
        <v>2817</v>
      </c>
      <c r="G609" t="s">
        <v>4233</v>
      </c>
      <c r="H609" s="82">
        <v>0</v>
      </c>
      <c r="I609" s="83" t="s">
        <v>4234</v>
      </c>
    </row>
    <row r="610" spans="1:9">
      <c r="A610">
        <v>28238</v>
      </c>
      <c r="B610">
        <v>18081610502</v>
      </c>
      <c r="C610">
        <v>18</v>
      </c>
      <c r="D610" t="s">
        <v>155</v>
      </c>
      <c r="E610" t="s">
        <v>2878</v>
      </c>
      <c r="F610" t="s">
        <v>2817</v>
      </c>
      <c r="G610" t="s">
        <v>4235</v>
      </c>
      <c r="H610" s="83" t="s">
        <v>2960</v>
      </c>
      <c r="I610" s="83" t="s">
        <v>4236</v>
      </c>
    </row>
    <row r="611" spans="1:9">
      <c r="A611">
        <v>28239</v>
      </c>
      <c r="B611">
        <v>18081610603</v>
      </c>
      <c r="C611">
        <v>18</v>
      </c>
      <c r="D611" t="s">
        <v>155</v>
      </c>
      <c r="E611" t="s">
        <v>2878</v>
      </c>
      <c r="F611" t="s">
        <v>2817</v>
      </c>
      <c r="G611" t="s">
        <v>4237</v>
      </c>
      <c r="H611" s="82">
        <v>0.6</v>
      </c>
      <c r="I611" s="83" t="s">
        <v>4238</v>
      </c>
    </row>
    <row r="612" spans="1:9">
      <c r="A612">
        <v>28240</v>
      </c>
      <c r="B612">
        <v>18081610605</v>
      </c>
      <c r="C612">
        <v>18</v>
      </c>
      <c r="D612" t="s">
        <v>155</v>
      </c>
      <c r="E612" t="s">
        <v>2878</v>
      </c>
      <c r="F612" t="s">
        <v>2817</v>
      </c>
      <c r="G612" t="s">
        <v>4239</v>
      </c>
      <c r="H612" s="83" t="s">
        <v>2977</v>
      </c>
      <c r="I612" s="83" t="s">
        <v>4240</v>
      </c>
    </row>
    <row r="613" spans="1:9">
      <c r="A613">
        <v>28241</v>
      </c>
      <c r="B613">
        <v>18081610606</v>
      </c>
      <c r="C613">
        <v>18</v>
      </c>
      <c r="D613" t="s">
        <v>155</v>
      </c>
      <c r="E613" t="s">
        <v>2878</v>
      </c>
      <c r="F613" t="s">
        <v>2817</v>
      </c>
      <c r="G613" t="s">
        <v>4241</v>
      </c>
      <c r="H613" s="83" t="s">
        <v>3323</v>
      </c>
      <c r="I613" s="83" t="s">
        <v>4242</v>
      </c>
    </row>
    <row r="614" spans="1:9">
      <c r="A614">
        <v>28242</v>
      </c>
      <c r="B614">
        <v>18081610607</v>
      </c>
      <c r="C614">
        <v>18</v>
      </c>
      <c r="D614" t="s">
        <v>155</v>
      </c>
      <c r="E614" t="s">
        <v>2878</v>
      </c>
      <c r="F614" t="s">
        <v>2817</v>
      </c>
      <c r="G614" t="s">
        <v>4243</v>
      </c>
      <c r="H614" s="83" t="s">
        <v>3171</v>
      </c>
      <c r="I614" s="83" t="s">
        <v>4244</v>
      </c>
    </row>
    <row r="615" spans="1:9">
      <c r="A615">
        <v>28243</v>
      </c>
      <c r="B615">
        <v>18081610608</v>
      </c>
      <c r="C615">
        <v>18</v>
      </c>
      <c r="D615" t="s">
        <v>155</v>
      </c>
      <c r="E615" t="s">
        <v>2878</v>
      </c>
      <c r="F615" t="s">
        <v>2817</v>
      </c>
      <c r="G615" t="s">
        <v>4245</v>
      </c>
      <c r="H615" s="83" t="s">
        <v>3728</v>
      </c>
      <c r="I615" s="83" t="s">
        <v>4246</v>
      </c>
    </row>
    <row r="616" spans="1:9">
      <c r="A616">
        <v>28244</v>
      </c>
      <c r="B616">
        <v>18081610703</v>
      </c>
      <c r="C616">
        <v>18</v>
      </c>
      <c r="D616" t="s">
        <v>155</v>
      </c>
      <c r="E616" t="s">
        <v>2878</v>
      </c>
      <c r="F616" t="s">
        <v>2817</v>
      </c>
      <c r="G616" t="s">
        <v>4247</v>
      </c>
      <c r="H616" s="83" t="s">
        <v>3137</v>
      </c>
      <c r="I616" s="83" t="s">
        <v>4248</v>
      </c>
    </row>
    <row r="617" spans="1:9">
      <c r="A617">
        <v>28245</v>
      </c>
      <c r="B617">
        <v>18081610704</v>
      </c>
      <c r="C617">
        <v>18</v>
      </c>
      <c r="D617" t="s">
        <v>155</v>
      </c>
      <c r="E617" t="s">
        <v>2878</v>
      </c>
      <c r="F617" t="s">
        <v>2817</v>
      </c>
      <c r="G617" t="s">
        <v>4249</v>
      </c>
      <c r="H617" s="83" t="s">
        <v>3125</v>
      </c>
      <c r="I617" s="83" t="s">
        <v>4250</v>
      </c>
    </row>
    <row r="618" spans="1:9">
      <c r="A618">
        <v>28246</v>
      </c>
      <c r="B618">
        <v>18081610705</v>
      </c>
      <c r="C618">
        <v>18</v>
      </c>
      <c r="D618" t="s">
        <v>155</v>
      </c>
      <c r="E618" t="s">
        <v>2878</v>
      </c>
      <c r="F618" t="s">
        <v>2817</v>
      </c>
      <c r="G618" t="s">
        <v>4251</v>
      </c>
      <c r="H618" s="82">
        <v>0</v>
      </c>
      <c r="I618" s="83" t="s">
        <v>4252</v>
      </c>
    </row>
    <row r="619" spans="1:9">
      <c r="A619">
        <v>28247</v>
      </c>
      <c r="B619">
        <v>18081610706</v>
      </c>
      <c r="C619">
        <v>18</v>
      </c>
      <c r="D619" t="s">
        <v>155</v>
      </c>
      <c r="E619" t="s">
        <v>2878</v>
      </c>
      <c r="F619" t="s">
        <v>2817</v>
      </c>
      <c r="G619" t="s">
        <v>4253</v>
      </c>
      <c r="H619" s="83" t="s">
        <v>3728</v>
      </c>
      <c r="I619" s="83" t="s">
        <v>4254</v>
      </c>
    </row>
    <row r="620" spans="1:9">
      <c r="A620">
        <v>28248</v>
      </c>
      <c r="B620">
        <v>18081610801</v>
      </c>
      <c r="C620">
        <v>18</v>
      </c>
      <c r="D620" t="s">
        <v>155</v>
      </c>
      <c r="E620" t="s">
        <v>2878</v>
      </c>
      <c r="F620" t="s">
        <v>2817</v>
      </c>
      <c r="G620" t="s">
        <v>4255</v>
      </c>
      <c r="H620" s="82">
        <v>0.7</v>
      </c>
      <c r="I620" s="83" t="s">
        <v>4256</v>
      </c>
    </row>
    <row r="621" spans="1:9">
      <c r="A621">
        <v>28249</v>
      </c>
      <c r="B621">
        <v>18081610802</v>
      </c>
      <c r="C621">
        <v>18</v>
      </c>
      <c r="D621" t="s">
        <v>155</v>
      </c>
      <c r="E621" t="s">
        <v>2878</v>
      </c>
      <c r="F621" t="s">
        <v>2817</v>
      </c>
      <c r="G621" t="s">
        <v>4257</v>
      </c>
      <c r="H621" s="83" t="s">
        <v>3125</v>
      </c>
      <c r="I621" s="83" t="s">
        <v>4258</v>
      </c>
    </row>
    <row r="622" spans="1:9">
      <c r="A622">
        <v>28250</v>
      </c>
      <c r="B622">
        <v>18081610900</v>
      </c>
      <c r="C622">
        <v>18</v>
      </c>
      <c r="D622" t="s">
        <v>155</v>
      </c>
      <c r="E622" t="s">
        <v>2878</v>
      </c>
      <c r="F622" t="s">
        <v>2817</v>
      </c>
      <c r="G622" t="s">
        <v>4259</v>
      </c>
      <c r="H622" s="83" t="s">
        <v>3655</v>
      </c>
      <c r="I622" s="83" t="s">
        <v>4260</v>
      </c>
    </row>
    <row r="623" spans="1:9">
      <c r="A623">
        <v>28251</v>
      </c>
      <c r="B623">
        <v>18081611000</v>
      </c>
      <c r="C623">
        <v>18</v>
      </c>
      <c r="D623" t="s">
        <v>155</v>
      </c>
      <c r="E623" t="s">
        <v>2878</v>
      </c>
      <c r="F623" t="s">
        <v>2817</v>
      </c>
      <c r="G623" t="s">
        <v>4261</v>
      </c>
      <c r="H623" s="83" t="s">
        <v>3052</v>
      </c>
      <c r="I623" s="83" t="s">
        <v>4262</v>
      </c>
    </row>
    <row r="624" spans="1:9">
      <c r="A624">
        <v>28252</v>
      </c>
      <c r="B624">
        <v>18081611100</v>
      </c>
      <c r="C624">
        <v>18</v>
      </c>
      <c r="D624" t="s">
        <v>155</v>
      </c>
      <c r="E624" t="s">
        <v>2878</v>
      </c>
      <c r="F624" t="s">
        <v>2817</v>
      </c>
      <c r="G624" t="s">
        <v>4263</v>
      </c>
      <c r="H624" s="83" t="s">
        <v>3323</v>
      </c>
      <c r="I624" s="83" t="s">
        <v>4264</v>
      </c>
    </row>
    <row r="625" spans="1:9">
      <c r="A625">
        <v>28253</v>
      </c>
      <c r="B625">
        <v>18081611200</v>
      </c>
      <c r="C625">
        <v>18</v>
      </c>
      <c r="D625" t="s">
        <v>155</v>
      </c>
      <c r="E625" t="s">
        <v>2878</v>
      </c>
      <c r="F625" t="s">
        <v>2817</v>
      </c>
      <c r="G625" t="s">
        <v>4265</v>
      </c>
      <c r="H625" s="83" t="s">
        <v>3128</v>
      </c>
      <c r="I625" s="83" t="s">
        <v>4266</v>
      </c>
    </row>
    <row r="626" spans="1:9">
      <c r="A626">
        <v>28254</v>
      </c>
      <c r="B626">
        <v>18081611300</v>
      </c>
      <c r="C626">
        <v>18</v>
      </c>
      <c r="D626" t="s">
        <v>155</v>
      </c>
      <c r="E626" t="s">
        <v>2878</v>
      </c>
      <c r="F626" t="s">
        <v>2817</v>
      </c>
      <c r="G626" t="s">
        <v>4267</v>
      </c>
      <c r="H626" s="83" t="s">
        <v>3605</v>
      </c>
      <c r="I626" s="83" t="s">
        <v>4268</v>
      </c>
    </row>
    <row r="627" spans="1:9">
      <c r="A627">
        <v>28255</v>
      </c>
      <c r="B627">
        <v>18081611400</v>
      </c>
      <c r="C627">
        <v>18</v>
      </c>
      <c r="D627" t="s">
        <v>155</v>
      </c>
      <c r="E627" t="s">
        <v>2878</v>
      </c>
      <c r="F627" t="s">
        <v>2817</v>
      </c>
      <c r="G627" t="s">
        <v>4269</v>
      </c>
      <c r="H627" s="83" t="s">
        <v>2930</v>
      </c>
      <c r="I627" s="83" t="s">
        <v>4270</v>
      </c>
    </row>
    <row r="628" spans="1:9">
      <c r="A628">
        <v>28256</v>
      </c>
      <c r="B628">
        <v>18083955000</v>
      </c>
      <c r="C628">
        <v>18</v>
      </c>
      <c r="D628" t="s">
        <v>155</v>
      </c>
      <c r="E628" t="s">
        <v>2878</v>
      </c>
      <c r="F628" t="s">
        <v>2818</v>
      </c>
      <c r="G628" t="s">
        <v>4271</v>
      </c>
      <c r="H628" s="83" t="s">
        <v>3242</v>
      </c>
      <c r="I628" s="83" t="s">
        <v>4272</v>
      </c>
    </row>
    <row r="629" spans="1:9">
      <c r="A629">
        <v>28257</v>
      </c>
      <c r="B629">
        <v>18083955100</v>
      </c>
      <c r="C629">
        <v>18</v>
      </c>
      <c r="D629" t="s">
        <v>155</v>
      </c>
      <c r="E629" t="s">
        <v>2878</v>
      </c>
      <c r="F629" t="s">
        <v>2818</v>
      </c>
      <c r="G629" t="s">
        <v>4273</v>
      </c>
      <c r="H629" s="83" t="s">
        <v>3052</v>
      </c>
      <c r="I629" s="83" t="s">
        <v>4274</v>
      </c>
    </row>
    <row r="630" spans="1:9">
      <c r="A630">
        <v>28258</v>
      </c>
      <c r="B630">
        <v>18083955201</v>
      </c>
      <c r="C630">
        <v>18</v>
      </c>
      <c r="D630" t="s">
        <v>155</v>
      </c>
      <c r="E630" t="s">
        <v>2878</v>
      </c>
      <c r="F630" t="s">
        <v>2818</v>
      </c>
      <c r="G630" t="s">
        <v>4275</v>
      </c>
      <c r="H630" s="83" t="s">
        <v>3587</v>
      </c>
      <c r="I630" s="83" t="s">
        <v>4276</v>
      </c>
    </row>
    <row r="631" spans="1:9">
      <c r="A631">
        <v>28259</v>
      </c>
      <c r="B631">
        <v>18083955202</v>
      </c>
      <c r="C631">
        <v>18</v>
      </c>
      <c r="D631" t="s">
        <v>155</v>
      </c>
      <c r="E631" t="s">
        <v>2878</v>
      </c>
      <c r="F631" t="s">
        <v>2818</v>
      </c>
      <c r="G631" t="s">
        <v>4277</v>
      </c>
      <c r="H631" s="82">
        <v>0</v>
      </c>
      <c r="I631" s="83" t="s">
        <v>4278</v>
      </c>
    </row>
    <row r="632" spans="1:9">
      <c r="A632">
        <v>28260</v>
      </c>
      <c r="B632">
        <v>18083955300</v>
      </c>
      <c r="C632">
        <v>18</v>
      </c>
      <c r="D632" t="s">
        <v>155</v>
      </c>
      <c r="E632" t="s">
        <v>2878</v>
      </c>
      <c r="F632" t="s">
        <v>2818</v>
      </c>
      <c r="G632" t="s">
        <v>4279</v>
      </c>
      <c r="H632" s="83" t="s">
        <v>3780</v>
      </c>
      <c r="I632" s="83" t="s">
        <v>4280</v>
      </c>
    </row>
    <row r="633" spans="1:9">
      <c r="A633">
        <v>28261</v>
      </c>
      <c r="B633">
        <v>18083955400</v>
      </c>
      <c r="C633">
        <v>18</v>
      </c>
      <c r="D633" t="s">
        <v>155</v>
      </c>
      <c r="E633" t="s">
        <v>2878</v>
      </c>
      <c r="F633" t="s">
        <v>2818</v>
      </c>
      <c r="G633" t="s">
        <v>4281</v>
      </c>
      <c r="H633" s="83" t="s">
        <v>4282</v>
      </c>
      <c r="I633" s="83" t="s">
        <v>4283</v>
      </c>
    </row>
    <row r="634" spans="1:9">
      <c r="A634">
        <v>28262</v>
      </c>
      <c r="B634">
        <v>18083955500</v>
      </c>
      <c r="C634">
        <v>18</v>
      </c>
      <c r="D634" t="s">
        <v>155</v>
      </c>
      <c r="E634" t="s">
        <v>2878</v>
      </c>
      <c r="F634" t="s">
        <v>2818</v>
      </c>
      <c r="G634" t="s">
        <v>4284</v>
      </c>
      <c r="H634" s="83" t="s">
        <v>3342</v>
      </c>
      <c r="I634" s="83" t="s">
        <v>4285</v>
      </c>
    </row>
    <row r="635" spans="1:9">
      <c r="A635">
        <v>28263</v>
      </c>
      <c r="B635">
        <v>18083955600</v>
      </c>
      <c r="C635">
        <v>18</v>
      </c>
      <c r="D635" t="s">
        <v>155</v>
      </c>
      <c r="E635" t="s">
        <v>2878</v>
      </c>
      <c r="F635" t="s">
        <v>2818</v>
      </c>
      <c r="G635" t="s">
        <v>4286</v>
      </c>
      <c r="H635" s="83" t="s">
        <v>3085</v>
      </c>
      <c r="I635" s="83" t="s">
        <v>4287</v>
      </c>
    </row>
    <row r="636" spans="1:9">
      <c r="A636">
        <v>28264</v>
      </c>
      <c r="B636">
        <v>18083955700</v>
      </c>
      <c r="C636">
        <v>18</v>
      </c>
      <c r="D636" t="s">
        <v>155</v>
      </c>
      <c r="E636" t="s">
        <v>2878</v>
      </c>
      <c r="F636" t="s">
        <v>2818</v>
      </c>
      <c r="G636" t="s">
        <v>4288</v>
      </c>
      <c r="H636" s="83" t="s">
        <v>3180</v>
      </c>
      <c r="I636" s="83" t="s">
        <v>4289</v>
      </c>
    </row>
    <row r="637" spans="1:9">
      <c r="A637">
        <v>28265</v>
      </c>
      <c r="B637">
        <v>18083955800</v>
      </c>
      <c r="C637">
        <v>18</v>
      </c>
      <c r="D637" t="s">
        <v>155</v>
      </c>
      <c r="E637" t="s">
        <v>2878</v>
      </c>
      <c r="F637" t="s">
        <v>2818</v>
      </c>
      <c r="G637" t="s">
        <v>4290</v>
      </c>
      <c r="H637" s="83" t="s">
        <v>2977</v>
      </c>
      <c r="I637" s="83" t="s">
        <v>4291</v>
      </c>
    </row>
    <row r="638" spans="1:9">
      <c r="A638">
        <v>28266</v>
      </c>
      <c r="B638">
        <v>18083955900</v>
      </c>
      <c r="C638">
        <v>18</v>
      </c>
      <c r="D638" t="s">
        <v>155</v>
      </c>
      <c r="E638" t="s">
        <v>2878</v>
      </c>
      <c r="F638" t="s">
        <v>2818</v>
      </c>
      <c r="G638" t="s">
        <v>4292</v>
      </c>
      <c r="H638" s="83" t="s">
        <v>4293</v>
      </c>
      <c r="I638" s="83" t="s">
        <v>4294</v>
      </c>
    </row>
    <row r="639" spans="1:9">
      <c r="A639">
        <v>28267</v>
      </c>
      <c r="B639">
        <v>18085960900</v>
      </c>
      <c r="C639">
        <v>18</v>
      </c>
      <c r="D639" t="s">
        <v>155</v>
      </c>
      <c r="E639" t="s">
        <v>2878</v>
      </c>
      <c r="F639" t="s">
        <v>2819</v>
      </c>
      <c r="G639" t="s">
        <v>4295</v>
      </c>
      <c r="H639" s="83" t="s">
        <v>3072</v>
      </c>
      <c r="I639" s="83" t="s">
        <v>4296</v>
      </c>
    </row>
    <row r="640" spans="1:9">
      <c r="A640">
        <v>28268</v>
      </c>
      <c r="B640">
        <v>18085961001</v>
      </c>
      <c r="C640">
        <v>18</v>
      </c>
      <c r="D640" t="s">
        <v>155</v>
      </c>
      <c r="E640" t="s">
        <v>2878</v>
      </c>
      <c r="F640" t="s">
        <v>2819</v>
      </c>
      <c r="G640" t="s">
        <v>4297</v>
      </c>
      <c r="H640" s="83" t="s">
        <v>3634</v>
      </c>
      <c r="I640" s="83" t="s">
        <v>4298</v>
      </c>
    </row>
    <row r="641" spans="1:9">
      <c r="A641">
        <v>28269</v>
      </c>
      <c r="B641">
        <v>18085961002</v>
      </c>
      <c r="C641">
        <v>18</v>
      </c>
      <c r="D641" t="s">
        <v>155</v>
      </c>
      <c r="E641" t="s">
        <v>2878</v>
      </c>
      <c r="F641" t="s">
        <v>2819</v>
      </c>
      <c r="G641" t="s">
        <v>4299</v>
      </c>
      <c r="H641" s="83" t="s">
        <v>3434</v>
      </c>
      <c r="I641" s="83" t="s">
        <v>4300</v>
      </c>
    </row>
    <row r="642" spans="1:9">
      <c r="A642">
        <v>28270</v>
      </c>
      <c r="B642">
        <v>18085961100</v>
      </c>
      <c r="C642">
        <v>18</v>
      </c>
      <c r="D642" t="s">
        <v>155</v>
      </c>
      <c r="E642" t="s">
        <v>2878</v>
      </c>
      <c r="F642" t="s">
        <v>2819</v>
      </c>
      <c r="G642" t="s">
        <v>4301</v>
      </c>
      <c r="H642" s="83" t="s">
        <v>2989</v>
      </c>
      <c r="I642" s="83" t="s">
        <v>4302</v>
      </c>
    </row>
    <row r="643" spans="1:9">
      <c r="A643">
        <v>28271</v>
      </c>
      <c r="B643">
        <v>18085961200</v>
      </c>
      <c r="C643">
        <v>18</v>
      </c>
      <c r="D643" t="s">
        <v>155</v>
      </c>
      <c r="E643" t="s">
        <v>2878</v>
      </c>
      <c r="F643" t="s">
        <v>2819</v>
      </c>
      <c r="G643" t="s">
        <v>4303</v>
      </c>
      <c r="H643" s="83" t="s">
        <v>4304</v>
      </c>
      <c r="I643" s="83" t="s">
        <v>4305</v>
      </c>
    </row>
    <row r="644" spans="1:9">
      <c r="A644">
        <v>28272</v>
      </c>
      <c r="B644">
        <v>18085961300</v>
      </c>
      <c r="C644">
        <v>18</v>
      </c>
      <c r="D644" t="s">
        <v>155</v>
      </c>
      <c r="E644" t="s">
        <v>2878</v>
      </c>
      <c r="F644" t="s">
        <v>2819</v>
      </c>
      <c r="G644" t="s">
        <v>4306</v>
      </c>
      <c r="H644" s="82">
        <v>0.5</v>
      </c>
      <c r="I644" s="83" t="s">
        <v>4307</v>
      </c>
    </row>
    <row r="645" spans="1:9">
      <c r="A645">
        <v>28273</v>
      </c>
      <c r="B645">
        <v>18085961400</v>
      </c>
      <c r="C645">
        <v>18</v>
      </c>
      <c r="D645" t="s">
        <v>155</v>
      </c>
      <c r="E645" t="s">
        <v>2878</v>
      </c>
      <c r="F645" t="s">
        <v>2819</v>
      </c>
      <c r="G645" t="s">
        <v>4308</v>
      </c>
      <c r="H645" s="83" t="s">
        <v>3728</v>
      </c>
      <c r="I645" s="83" t="s">
        <v>4309</v>
      </c>
    </row>
    <row r="646" spans="1:9">
      <c r="A646">
        <v>28274</v>
      </c>
      <c r="B646">
        <v>18085961500</v>
      </c>
      <c r="C646">
        <v>18</v>
      </c>
      <c r="D646" t="s">
        <v>155</v>
      </c>
      <c r="E646" t="s">
        <v>2878</v>
      </c>
      <c r="F646" t="s">
        <v>2819</v>
      </c>
      <c r="G646" t="s">
        <v>4310</v>
      </c>
      <c r="H646" s="83" t="s">
        <v>3072</v>
      </c>
      <c r="I646" s="83" t="s">
        <v>4311</v>
      </c>
    </row>
    <row r="647" spans="1:9">
      <c r="A647">
        <v>28275</v>
      </c>
      <c r="B647">
        <v>18085961600</v>
      </c>
      <c r="C647">
        <v>18</v>
      </c>
      <c r="D647" t="s">
        <v>155</v>
      </c>
      <c r="E647" t="s">
        <v>2878</v>
      </c>
      <c r="F647" t="s">
        <v>2819</v>
      </c>
      <c r="G647" t="s">
        <v>4312</v>
      </c>
      <c r="H647" s="83" t="s">
        <v>2930</v>
      </c>
      <c r="I647" s="83" t="s">
        <v>4313</v>
      </c>
    </row>
    <row r="648" spans="1:9">
      <c r="A648">
        <v>28276</v>
      </c>
      <c r="B648">
        <v>18085961700</v>
      </c>
      <c r="C648">
        <v>18</v>
      </c>
      <c r="D648" t="s">
        <v>155</v>
      </c>
      <c r="E648" t="s">
        <v>2878</v>
      </c>
      <c r="F648" t="s">
        <v>2819</v>
      </c>
      <c r="G648" t="s">
        <v>4314</v>
      </c>
      <c r="H648" s="83" t="s">
        <v>3191</v>
      </c>
      <c r="I648" s="83" t="s">
        <v>4315</v>
      </c>
    </row>
    <row r="649" spans="1:9">
      <c r="A649">
        <v>28277</v>
      </c>
      <c r="B649">
        <v>18085961800</v>
      </c>
      <c r="C649">
        <v>18</v>
      </c>
      <c r="D649" t="s">
        <v>155</v>
      </c>
      <c r="E649" t="s">
        <v>2878</v>
      </c>
      <c r="F649" t="s">
        <v>2819</v>
      </c>
      <c r="G649" t="s">
        <v>4316</v>
      </c>
      <c r="H649" s="83" t="s">
        <v>3110</v>
      </c>
      <c r="I649" s="83" t="s">
        <v>4317</v>
      </c>
    </row>
    <row r="650" spans="1:9">
      <c r="A650">
        <v>28278</v>
      </c>
      <c r="B650">
        <v>18085961900</v>
      </c>
      <c r="C650">
        <v>18</v>
      </c>
      <c r="D650" t="s">
        <v>155</v>
      </c>
      <c r="E650" t="s">
        <v>2878</v>
      </c>
      <c r="F650" t="s">
        <v>2819</v>
      </c>
      <c r="G650" t="s">
        <v>4318</v>
      </c>
      <c r="H650" s="83" t="s">
        <v>3483</v>
      </c>
      <c r="I650" s="83" t="s">
        <v>4319</v>
      </c>
    </row>
    <row r="651" spans="1:9">
      <c r="A651">
        <v>28279</v>
      </c>
      <c r="B651">
        <v>18085962000</v>
      </c>
      <c r="C651">
        <v>18</v>
      </c>
      <c r="D651" t="s">
        <v>155</v>
      </c>
      <c r="E651" t="s">
        <v>2878</v>
      </c>
      <c r="F651" t="s">
        <v>2819</v>
      </c>
      <c r="G651" t="s">
        <v>4320</v>
      </c>
      <c r="H651" s="83" t="s">
        <v>4321</v>
      </c>
      <c r="I651" s="83" t="s">
        <v>4322</v>
      </c>
    </row>
    <row r="652" spans="1:9">
      <c r="A652">
        <v>28280</v>
      </c>
      <c r="B652">
        <v>18085962101</v>
      </c>
      <c r="C652">
        <v>18</v>
      </c>
      <c r="D652" t="s">
        <v>155</v>
      </c>
      <c r="E652" t="s">
        <v>2878</v>
      </c>
      <c r="F652" t="s">
        <v>2819</v>
      </c>
      <c r="G652" t="s">
        <v>4323</v>
      </c>
      <c r="H652" s="83" t="s">
        <v>3140</v>
      </c>
      <c r="I652" s="83" t="s">
        <v>4324</v>
      </c>
    </row>
    <row r="653" spans="1:9">
      <c r="A653">
        <v>28281</v>
      </c>
      <c r="B653">
        <v>18085962102</v>
      </c>
      <c r="C653">
        <v>18</v>
      </c>
      <c r="D653" t="s">
        <v>155</v>
      </c>
      <c r="E653" t="s">
        <v>2878</v>
      </c>
      <c r="F653" t="s">
        <v>2819</v>
      </c>
      <c r="G653" t="s">
        <v>4325</v>
      </c>
      <c r="H653" s="83" t="s">
        <v>2977</v>
      </c>
      <c r="I653" s="83" t="s">
        <v>4326</v>
      </c>
    </row>
    <row r="654" spans="1:9">
      <c r="A654">
        <v>28282</v>
      </c>
      <c r="B654">
        <v>18085962200</v>
      </c>
      <c r="C654">
        <v>18</v>
      </c>
      <c r="D654" t="s">
        <v>155</v>
      </c>
      <c r="E654" t="s">
        <v>2878</v>
      </c>
      <c r="F654" t="s">
        <v>2819</v>
      </c>
      <c r="G654" t="s">
        <v>4327</v>
      </c>
      <c r="H654" s="83" t="s">
        <v>3125</v>
      </c>
      <c r="I654" s="83" t="s">
        <v>4328</v>
      </c>
    </row>
    <row r="655" spans="1:9">
      <c r="A655">
        <v>28283</v>
      </c>
      <c r="B655">
        <v>18085962300</v>
      </c>
      <c r="C655">
        <v>18</v>
      </c>
      <c r="D655" t="s">
        <v>155</v>
      </c>
      <c r="E655" t="s">
        <v>2878</v>
      </c>
      <c r="F655" t="s">
        <v>2819</v>
      </c>
      <c r="G655" t="s">
        <v>4329</v>
      </c>
      <c r="H655" s="83" t="s">
        <v>3072</v>
      </c>
      <c r="I655" s="83" t="s">
        <v>4330</v>
      </c>
    </row>
    <row r="656" spans="1:9">
      <c r="A656">
        <v>28284</v>
      </c>
      <c r="B656">
        <v>18085962400</v>
      </c>
      <c r="C656">
        <v>18</v>
      </c>
      <c r="D656" t="s">
        <v>155</v>
      </c>
      <c r="E656" t="s">
        <v>2878</v>
      </c>
      <c r="F656" t="s">
        <v>2819</v>
      </c>
      <c r="G656" t="s">
        <v>4331</v>
      </c>
      <c r="H656" s="83" t="s">
        <v>3122</v>
      </c>
      <c r="I656" s="83" t="s">
        <v>4332</v>
      </c>
    </row>
    <row r="657" spans="1:9">
      <c r="A657">
        <v>28285</v>
      </c>
      <c r="B657">
        <v>18085962500</v>
      </c>
      <c r="C657">
        <v>18</v>
      </c>
      <c r="D657" t="s">
        <v>155</v>
      </c>
      <c r="E657" t="s">
        <v>2878</v>
      </c>
      <c r="F657" t="s">
        <v>2819</v>
      </c>
      <c r="G657" t="s">
        <v>4333</v>
      </c>
      <c r="H657" s="83" t="s">
        <v>3122</v>
      </c>
      <c r="I657" s="83" t="s">
        <v>4334</v>
      </c>
    </row>
    <row r="658" spans="1:9">
      <c r="A658">
        <v>28286</v>
      </c>
      <c r="B658">
        <v>18085962600</v>
      </c>
      <c r="C658">
        <v>18</v>
      </c>
      <c r="D658" t="s">
        <v>155</v>
      </c>
      <c r="E658" t="s">
        <v>2878</v>
      </c>
      <c r="F658" t="s">
        <v>2819</v>
      </c>
      <c r="G658" t="s">
        <v>4335</v>
      </c>
      <c r="H658" s="83" t="s">
        <v>2915</v>
      </c>
      <c r="I658" s="83" t="s">
        <v>4336</v>
      </c>
    </row>
    <row r="659" spans="1:9">
      <c r="A659">
        <v>28287</v>
      </c>
      <c r="B659">
        <v>18085962700</v>
      </c>
      <c r="C659">
        <v>18</v>
      </c>
      <c r="D659" t="s">
        <v>155</v>
      </c>
      <c r="E659" t="s">
        <v>2878</v>
      </c>
      <c r="F659" t="s">
        <v>2819</v>
      </c>
      <c r="G659" t="s">
        <v>4337</v>
      </c>
      <c r="H659" s="83" t="s">
        <v>3040</v>
      </c>
      <c r="I659" s="83" t="s">
        <v>4338</v>
      </c>
    </row>
    <row r="660" spans="1:9">
      <c r="A660">
        <v>28288</v>
      </c>
      <c r="B660">
        <v>18087970100</v>
      </c>
      <c r="C660">
        <v>18</v>
      </c>
      <c r="D660" t="s">
        <v>155</v>
      </c>
      <c r="E660" t="s">
        <v>2878</v>
      </c>
      <c r="F660" t="s">
        <v>2820</v>
      </c>
      <c r="G660" t="s">
        <v>4339</v>
      </c>
      <c r="H660" s="83" t="s">
        <v>4340</v>
      </c>
      <c r="I660" s="83" t="s">
        <v>4341</v>
      </c>
    </row>
    <row r="661" spans="1:9">
      <c r="A661">
        <v>28289</v>
      </c>
      <c r="B661">
        <v>18087970200</v>
      </c>
      <c r="C661">
        <v>18</v>
      </c>
      <c r="D661" t="s">
        <v>155</v>
      </c>
      <c r="E661" t="s">
        <v>2878</v>
      </c>
      <c r="F661" t="s">
        <v>2820</v>
      </c>
      <c r="G661" t="s">
        <v>4342</v>
      </c>
      <c r="H661" s="83" t="s">
        <v>3581</v>
      </c>
      <c r="I661" s="83" t="s">
        <v>4343</v>
      </c>
    </row>
    <row r="662" spans="1:9">
      <c r="A662">
        <v>28290</v>
      </c>
      <c r="B662">
        <v>18087970301</v>
      </c>
      <c r="C662">
        <v>18</v>
      </c>
      <c r="D662" t="s">
        <v>155</v>
      </c>
      <c r="E662" t="s">
        <v>2878</v>
      </c>
      <c r="F662" t="s">
        <v>2820</v>
      </c>
      <c r="G662" t="s">
        <v>4344</v>
      </c>
      <c r="H662" s="83" t="s">
        <v>4345</v>
      </c>
      <c r="I662" s="83" t="s">
        <v>4346</v>
      </c>
    </row>
    <row r="663" spans="1:9">
      <c r="A663">
        <v>28291</v>
      </c>
      <c r="B663">
        <v>18087970302</v>
      </c>
      <c r="C663">
        <v>18</v>
      </c>
      <c r="D663" t="s">
        <v>155</v>
      </c>
      <c r="E663" t="s">
        <v>2878</v>
      </c>
      <c r="F663" t="s">
        <v>2820</v>
      </c>
      <c r="G663" t="s">
        <v>4347</v>
      </c>
      <c r="H663" s="83" t="s">
        <v>4348</v>
      </c>
      <c r="I663" s="83" t="s">
        <v>4349</v>
      </c>
    </row>
    <row r="664" spans="1:9">
      <c r="A664">
        <v>28292</v>
      </c>
      <c r="B664">
        <v>18087970401</v>
      </c>
      <c r="C664">
        <v>18</v>
      </c>
      <c r="D664" t="s">
        <v>155</v>
      </c>
      <c r="E664" t="s">
        <v>2878</v>
      </c>
      <c r="F664" t="s">
        <v>2820</v>
      </c>
      <c r="G664" t="s">
        <v>4350</v>
      </c>
      <c r="H664" s="83" t="s">
        <v>4351</v>
      </c>
      <c r="I664" s="83" t="s">
        <v>4352</v>
      </c>
    </row>
    <row r="665" spans="1:9">
      <c r="A665">
        <v>28293</v>
      </c>
      <c r="B665">
        <v>18087970402</v>
      </c>
      <c r="C665">
        <v>18</v>
      </c>
      <c r="D665" t="s">
        <v>155</v>
      </c>
      <c r="E665" t="s">
        <v>2878</v>
      </c>
      <c r="F665" t="s">
        <v>2820</v>
      </c>
      <c r="G665" t="s">
        <v>4353</v>
      </c>
      <c r="H665" s="83" t="s">
        <v>4354</v>
      </c>
      <c r="I665" s="83" t="s">
        <v>4355</v>
      </c>
    </row>
    <row r="666" spans="1:9">
      <c r="A666">
        <v>28294</v>
      </c>
      <c r="B666">
        <v>18087970500</v>
      </c>
      <c r="C666">
        <v>18</v>
      </c>
      <c r="D666" t="s">
        <v>155</v>
      </c>
      <c r="E666" t="s">
        <v>2878</v>
      </c>
      <c r="F666" t="s">
        <v>2820</v>
      </c>
      <c r="G666" t="s">
        <v>4356</v>
      </c>
      <c r="H666" s="83" t="s">
        <v>3476</v>
      </c>
      <c r="I666" s="83" t="s">
        <v>4357</v>
      </c>
    </row>
    <row r="667" spans="1:9">
      <c r="A667">
        <v>28295</v>
      </c>
      <c r="B667">
        <v>18087970600</v>
      </c>
      <c r="C667">
        <v>18</v>
      </c>
      <c r="D667" t="s">
        <v>155</v>
      </c>
      <c r="E667" t="s">
        <v>2878</v>
      </c>
      <c r="F667" t="s">
        <v>2820</v>
      </c>
      <c r="G667" t="s">
        <v>4358</v>
      </c>
      <c r="H667" s="83" t="s">
        <v>3290</v>
      </c>
      <c r="I667" s="83" t="s">
        <v>4359</v>
      </c>
    </row>
    <row r="668" spans="1:9">
      <c r="A668">
        <v>28296</v>
      </c>
      <c r="B668">
        <v>18087970700</v>
      </c>
      <c r="C668">
        <v>18</v>
      </c>
      <c r="D668" t="s">
        <v>155</v>
      </c>
      <c r="E668" t="s">
        <v>2878</v>
      </c>
      <c r="F668" t="s">
        <v>2820</v>
      </c>
      <c r="G668" t="s">
        <v>4360</v>
      </c>
      <c r="H668" s="83" t="s">
        <v>3728</v>
      </c>
      <c r="I668" s="83" t="s">
        <v>4361</v>
      </c>
    </row>
    <row r="669" spans="1:9">
      <c r="A669">
        <v>28297</v>
      </c>
      <c r="B669">
        <v>18089010100</v>
      </c>
      <c r="C669">
        <v>18</v>
      </c>
      <c r="D669" t="s">
        <v>155</v>
      </c>
      <c r="E669" t="s">
        <v>2878</v>
      </c>
      <c r="F669" t="s">
        <v>2821</v>
      </c>
      <c r="G669" t="s">
        <v>4362</v>
      </c>
      <c r="H669" s="83" t="s">
        <v>3681</v>
      </c>
      <c r="I669" s="83" t="s">
        <v>4363</v>
      </c>
    </row>
    <row r="670" spans="1:9">
      <c r="A670">
        <v>28298</v>
      </c>
      <c r="B670">
        <v>18089010203</v>
      </c>
      <c r="C670">
        <v>18</v>
      </c>
      <c r="D670" t="s">
        <v>155</v>
      </c>
      <c r="E670" t="s">
        <v>2878</v>
      </c>
      <c r="F670" t="s">
        <v>2821</v>
      </c>
      <c r="G670" t="s">
        <v>4364</v>
      </c>
      <c r="H670" s="83" t="s">
        <v>3690</v>
      </c>
      <c r="I670" s="83" t="s">
        <v>4365</v>
      </c>
    </row>
    <row r="671" spans="1:9">
      <c r="A671">
        <v>28299</v>
      </c>
      <c r="B671">
        <v>18089010205</v>
      </c>
      <c r="C671">
        <v>18</v>
      </c>
      <c r="D671" t="s">
        <v>155</v>
      </c>
      <c r="E671" t="s">
        <v>2878</v>
      </c>
      <c r="F671" t="s">
        <v>2821</v>
      </c>
      <c r="G671" t="s">
        <v>4366</v>
      </c>
      <c r="H671" s="83" t="s">
        <v>4367</v>
      </c>
      <c r="I671" s="83" t="s">
        <v>4368</v>
      </c>
    </row>
    <row r="672" spans="1:9">
      <c r="A672">
        <v>28300</v>
      </c>
      <c r="B672">
        <v>18089010206</v>
      </c>
      <c r="C672">
        <v>18</v>
      </c>
      <c r="D672" t="s">
        <v>155</v>
      </c>
      <c r="E672" t="s">
        <v>2878</v>
      </c>
      <c r="F672" t="s">
        <v>2821</v>
      </c>
      <c r="G672" t="s">
        <v>4369</v>
      </c>
      <c r="H672" s="83" t="s">
        <v>4370</v>
      </c>
      <c r="I672" s="83" t="s">
        <v>4371</v>
      </c>
    </row>
    <row r="673" spans="1:9">
      <c r="A673">
        <v>28301</v>
      </c>
      <c r="B673">
        <v>18089010207</v>
      </c>
      <c r="C673">
        <v>18</v>
      </c>
      <c r="D673" t="s">
        <v>155</v>
      </c>
      <c r="E673" t="s">
        <v>2878</v>
      </c>
      <c r="F673" t="s">
        <v>2821</v>
      </c>
      <c r="G673" t="s">
        <v>4372</v>
      </c>
      <c r="H673" s="83" t="s">
        <v>4144</v>
      </c>
      <c r="I673" s="83" t="s">
        <v>4373</v>
      </c>
    </row>
    <row r="674" spans="1:9">
      <c r="A674">
        <v>28302</v>
      </c>
      <c r="B674">
        <v>18089010302</v>
      </c>
      <c r="C674">
        <v>18</v>
      </c>
      <c r="D674" t="s">
        <v>155</v>
      </c>
      <c r="E674" t="s">
        <v>2878</v>
      </c>
      <c r="F674" t="s">
        <v>2821</v>
      </c>
      <c r="G674" t="s">
        <v>4374</v>
      </c>
      <c r="H674" s="83" t="s">
        <v>3022</v>
      </c>
      <c r="I674" s="83" t="s">
        <v>4375</v>
      </c>
    </row>
    <row r="675" spans="1:9">
      <c r="A675">
        <v>28303</v>
      </c>
      <c r="B675">
        <v>18089010304</v>
      </c>
      <c r="C675">
        <v>18</v>
      </c>
      <c r="D675" t="s">
        <v>155</v>
      </c>
      <c r="E675" t="s">
        <v>2878</v>
      </c>
      <c r="F675" t="s">
        <v>2821</v>
      </c>
      <c r="G675" t="s">
        <v>4376</v>
      </c>
      <c r="H675" s="83" t="s">
        <v>3251</v>
      </c>
      <c r="I675" s="83" t="s">
        <v>4377</v>
      </c>
    </row>
    <row r="676" spans="1:9">
      <c r="A676">
        <v>28304</v>
      </c>
      <c r="B676">
        <v>18089010400</v>
      </c>
      <c r="C676">
        <v>18</v>
      </c>
      <c r="D676" t="s">
        <v>155</v>
      </c>
      <c r="E676" t="s">
        <v>2878</v>
      </c>
      <c r="F676" t="s">
        <v>2821</v>
      </c>
      <c r="G676" t="s">
        <v>4378</v>
      </c>
      <c r="H676" s="83" t="s">
        <v>4379</v>
      </c>
      <c r="I676" s="83" t="s">
        <v>4380</v>
      </c>
    </row>
    <row r="677" spans="1:9">
      <c r="A677">
        <v>28305</v>
      </c>
      <c r="B677">
        <v>18089010500</v>
      </c>
      <c r="C677">
        <v>18</v>
      </c>
      <c r="D677" t="s">
        <v>155</v>
      </c>
      <c r="E677" t="s">
        <v>2878</v>
      </c>
      <c r="F677" t="s">
        <v>2821</v>
      </c>
      <c r="G677" t="s">
        <v>4381</v>
      </c>
      <c r="H677" s="83" t="s">
        <v>2963</v>
      </c>
      <c r="I677" s="83" t="s">
        <v>4382</v>
      </c>
    </row>
    <row r="678" spans="1:9">
      <c r="A678">
        <v>28306</v>
      </c>
      <c r="B678">
        <v>18089010600</v>
      </c>
      <c r="C678">
        <v>18</v>
      </c>
      <c r="D678" t="s">
        <v>155</v>
      </c>
      <c r="E678" t="s">
        <v>2878</v>
      </c>
      <c r="F678" t="s">
        <v>2821</v>
      </c>
      <c r="G678" t="s">
        <v>4383</v>
      </c>
      <c r="H678" s="83" t="s">
        <v>3697</v>
      </c>
      <c r="I678" s="83" t="s">
        <v>4384</v>
      </c>
    </row>
    <row r="679" spans="1:9">
      <c r="A679">
        <v>28307</v>
      </c>
      <c r="B679">
        <v>18089010900</v>
      </c>
      <c r="C679">
        <v>18</v>
      </c>
      <c r="D679" t="s">
        <v>155</v>
      </c>
      <c r="E679" t="s">
        <v>2878</v>
      </c>
      <c r="F679" t="s">
        <v>2821</v>
      </c>
      <c r="G679" t="s">
        <v>4385</v>
      </c>
      <c r="H679" s="83" t="s">
        <v>4282</v>
      </c>
      <c r="I679" s="83" t="s">
        <v>4386</v>
      </c>
    </row>
    <row r="680" spans="1:9">
      <c r="A680">
        <v>28308</v>
      </c>
      <c r="B680">
        <v>18089011000</v>
      </c>
      <c r="C680">
        <v>18</v>
      </c>
      <c r="D680" t="s">
        <v>155</v>
      </c>
      <c r="E680" t="s">
        <v>2878</v>
      </c>
      <c r="F680" t="s">
        <v>2821</v>
      </c>
      <c r="G680" t="s">
        <v>4387</v>
      </c>
      <c r="H680" s="83" t="s">
        <v>4388</v>
      </c>
      <c r="I680" s="83" t="s">
        <v>4389</v>
      </c>
    </row>
    <row r="681" spans="1:9">
      <c r="A681">
        <v>28309</v>
      </c>
      <c r="B681">
        <v>18089011100</v>
      </c>
      <c r="C681">
        <v>18</v>
      </c>
      <c r="D681" t="s">
        <v>155</v>
      </c>
      <c r="E681" t="s">
        <v>2878</v>
      </c>
      <c r="F681" t="s">
        <v>2821</v>
      </c>
      <c r="G681" t="s">
        <v>4390</v>
      </c>
      <c r="H681" s="83" t="s">
        <v>4370</v>
      </c>
      <c r="I681" s="83" t="s">
        <v>4391</v>
      </c>
    </row>
    <row r="682" spans="1:9">
      <c r="A682">
        <v>28310</v>
      </c>
      <c r="B682">
        <v>18089011200</v>
      </c>
      <c r="C682">
        <v>18</v>
      </c>
      <c r="D682" t="s">
        <v>155</v>
      </c>
      <c r="E682" t="s">
        <v>2878</v>
      </c>
      <c r="F682" t="s">
        <v>2821</v>
      </c>
      <c r="G682" t="s">
        <v>4392</v>
      </c>
      <c r="H682" s="83" t="s">
        <v>3970</v>
      </c>
      <c r="I682" s="83" t="s">
        <v>4393</v>
      </c>
    </row>
    <row r="683" spans="1:9">
      <c r="A683">
        <v>28311</v>
      </c>
      <c r="B683">
        <v>18089011300</v>
      </c>
      <c r="C683">
        <v>18</v>
      </c>
      <c r="D683" t="s">
        <v>155</v>
      </c>
      <c r="E683" t="s">
        <v>2878</v>
      </c>
      <c r="F683" t="s">
        <v>2821</v>
      </c>
      <c r="G683" t="s">
        <v>4394</v>
      </c>
      <c r="H683" s="83" t="s">
        <v>4395</v>
      </c>
      <c r="I683" s="83" t="s">
        <v>4396</v>
      </c>
    </row>
    <row r="684" spans="1:9">
      <c r="A684">
        <v>28312</v>
      </c>
      <c r="B684">
        <v>18089011400</v>
      </c>
      <c r="C684">
        <v>18</v>
      </c>
      <c r="D684" t="s">
        <v>155</v>
      </c>
      <c r="E684" t="s">
        <v>2878</v>
      </c>
      <c r="F684" t="s">
        <v>2821</v>
      </c>
      <c r="G684" t="s">
        <v>4397</v>
      </c>
      <c r="H684" s="83" t="s">
        <v>4398</v>
      </c>
      <c r="I684" s="83" t="s">
        <v>4399</v>
      </c>
    </row>
    <row r="685" spans="1:9">
      <c r="A685">
        <v>28313</v>
      </c>
      <c r="B685">
        <v>18089011500</v>
      </c>
      <c r="C685">
        <v>18</v>
      </c>
      <c r="D685" t="s">
        <v>155</v>
      </c>
      <c r="E685" t="s">
        <v>2878</v>
      </c>
      <c r="F685" t="s">
        <v>2821</v>
      </c>
      <c r="G685" t="s">
        <v>4400</v>
      </c>
      <c r="H685" s="83" t="s">
        <v>2963</v>
      </c>
      <c r="I685" s="83" t="s">
        <v>4401</v>
      </c>
    </row>
    <row r="686" spans="1:9">
      <c r="A686">
        <v>28314</v>
      </c>
      <c r="B686">
        <v>18089011600</v>
      </c>
      <c r="C686">
        <v>18</v>
      </c>
      <c r="D686" t="s">
        <v>155</v>
      </c>
      <c r="E686" t="s">
        <v>2878</v>
      </c>
      <c r="F686" t="s">
        <v>2821</v>
      </c>
      <c r="G686" t="s">
        <v>4402</v>
      </c>
      <c r="H686" s="83" t="s">
        <v>4403</v>
      </c>
      <c r="I686" s="83" t="s">
        <v>4404</v>
      </c>
    </row>
    <row r="687" spans="1:9">
      <c r="A687">
        <v>28315</v>
      </c>
      <c r="B687">
        <v>18089011700</v>
      </c>
      <c r="C687">
        <v>18</v>
      </c>
      <c r="D687" t="s">
        <v>155</v>
      </c>
      <c r="E687" t="s">
        <v>2878</v>
      </c>
      <c r="F687" t="s">
        <v>2821</v>
      </c>
      <c r="G687" t="s">
        <v>4405</v>
      </c>
      <c r="H687" s="83" t="s">
        <v>4406</v>
      </c>
      <c r="I687" s="83" t="s">
        <v>4407</v>
      </c>
    </row>
    <row r="688" spans="1:9">
      <c r="A688">
        <v>28316</v>
      </c>
      <c r="B688">
        <v>18089011800</v>
      </c>
      <c r="C688">
        <v>18</v>
      </c>
      <c r="D688" t="s">
        <v>155</v>
      </c>
      <c r="E688" t="s">
        <v>2878</v>
      </c>
      <c r="F688" t="s">
        <v>2821</v>
      </c>
      <c r="G688" t="s">
        <v>4408</v>
      </c>
      <c r="H688" s="83" t="s">
        <v>3566</v>
      </c>
      <c r="I688" s="83" t="s">
        <v>4409</v>
      </c>
    </row>
    <row r="689" spans="1:9">
      <c r="A689">
        <v>28317</v>
      </c>
      <c r="B689">
        <v>18089011900</v>
      </c>
      <c r="C689">
        <v>18</v>
      </c>
      <c r="D689" t="s">
        <v>155</v>
      </c>
      <c r="E689" t="s">
        <v>2878</v>
      </c>
      <c r="F689" t="s">
        <v>2821</v>
      </c>
      <c r="G689" t="s">
        <v>4410</v>
      </c>
      <c r="H689" s="83" t="s">
        <v>4411</v>
      </c>
      <c r="I689" s="83" t="s">
        <v>4412</v>
      </c>
    </row>
    <row r="690" spans="1:9">
      <c r="A690">
        <v>28318</v>
      </c>
      <c r="B690">
        <v>18089012000</v>
      </c>
      <c r="C690">
        <v>18</v>
      </c>
      <c r="D690" t="s">
        <v>155</v>
      </c>
      <c r="E690" t="s">
        <v>2878</v>
      </c>
      <c r="F690" t="s">
        <v>2821</v>
      </c>
      <c r="G690" t="s">
        <v>4413</v>
      </c>
      <c r="H690" s="83" t="s">
        <v>4414</v>
      </c>
      <c r="I690" s="83" t="s">
        <v>4415</v>
      </c>
    </row>
    <row r="691" spans="1:9">
      <c r="A691">
        <v>28319</v>
      </c>
      <c r="B691">
        <v>18089012100</v>
      </c>
      <c r="C691">
        <v>18</v>
      </c>
      <c r="D691" t="s">
        <v>155</v>
      </c>
      <c r="E691" t="s">
        <v>2878</v>
      </c>
      <c r="F691" t="s">
        <v>2821</v>
      </c>
      <c r="G691" t="s">
        <v>4416</v>
      </c>
      <c r="H691" s="83" t="s">
        <v>3584</v>
      </c>
      <c r="I691" s="83" t="s">
        <v>4417</v>
      </c>
    </row>
    <row r="692" spans="1:9">
      <c r="A692">
        <v>28320</v>
      </c>
      <c r="B692">
        <v>18089012200</v>
      </c>
      <c r="C692">
        <v>18</v>
      </c>
      <c r="D692" t="s">
        <v>155</v>
      </c>
      <c r="E692" t="s">
        <v>2878</v>
      </c>
      <c r="F692" t="s">
        <v>2821</v>
      </c>
      <c r="G692" t="s">
        <v>4418</v>
      </c>
      <c r="H692" s="83" t="s">
        <v>4419</v>
      </c>
      <c r="I692" s="83" t="s">
        <v>4420</v>
      </c>
    </row>
    <row r="693" spans="1:9">
      <c r="A693">
        <v>28321</v>
      </c>
      <c r="B693">
        <v>18089012300</v>
      </c>
      <c r="C693">
        <v>18</v>
      </c>
      <c r="D693" t="s">
        <v>155</v>
      </c>
      <c r="E693" t="s">
        <v>2878</v>
      </c>
      <c r="F693" t="s">
        <v>2821</v>
      </c>
      <c r="G693" t="s">
        <v>4421</v>
      </c>
      <c r="H693" s="83" t="s">
        <v>2883</v>
      </c>
      <c r="I693" s="83" t="s">
        <v>4422</v>
      </c>
    </row>
    <row r="694" spans="1:9">
      <c r="A694">
        <v>28322</v>
      </c>
      <c r="B694">
        <v>18089012400</v>
      </c>
      <c r="C694">
        <v>18</v>
      </c>
      <c r="D694" t="s">
        <v>155</v>
      </c>
      <c r="E694" t="s">
        <v>2878</v>
      </c>
      <c r="F694" t="s">
        <v>2821</v>
      </c>
      <c r="G694" t="s">
        <v>4423</v>
      </c>
      <c r="H694" s="83" t="s">
        <v>3647</v>
      </c>
      <c r="I694" s="83" t="s">
        <v>4424</v>
      </c>
    </row>
    <row r="695" spans="1:9">
      <c r="A695">
        <v>28323</v>
      </c>
      <c r="B695">
        <v>18089012500</v>
      </c>
      <c r="C695">
        <v>18</v>
      </c>
      <c r="D695" t="s">
        <v>155</v>
      </c>
      <c r="E695" t="s">
        <v>2878</v>
      </c>
      <c r="F695" t="s">
        <v>2821</v>
      </c>
      <c r="G695" t="s">
        <v>4425</v>
      </c>
      <c r="H695" s="83" t="s">
        <v>4149</v>
      </c>
      <c r="I695" s="83" t="s">
        <v>4426</v>
      </c>
    </row>
    <row r="696" spans="1:9">
      <c r="A696">
        <v>28324</v>
      </c>
      <c r="B696">
        <v>18089012600</v>
      </c>
      <c r="C696">
        <v>18</v>
      </c>
      <c r="D696" t="s">
        <v>155</v>
      </c>
      <c r="E696" t="s">
        <v>2878</v>
      </c>
      <c r="F696" t="s">
        <v>2821</v>
      </c>
      <c r="G696" t="s">
        <v>4427</v>
      </c>
      <c r="H696" s="83" t="s">
        <v>4028</v>
      </c>
      <c r="I696" s="83" t="s">
        <v>4428</v>
      </c>
    </row>
    <row r="697" spans="1:9">
      <c r="A697">
        <v>28325</v>
      </c>
      <c r="B697">
        <v>18089012700</v>
      </c>
      <c r="C697">
        <v>18</v>
      </c>
      <c r="D697" t="s">
        <v>155</v>
      </c>
      <c r="E697" t="s">
        <v>2878</v>
      </c>
      <c r="F697" t="s">
        <v>2821</v>
      </c>
      <c r="G697" t="s">
        <v>4429</v>
      </c>
      <c r="H697" s="83" t="s">
        <v>2906</v>
      </c>
      <c r="I697" s="83" t="s">
        <v>4430</v>
      </c>
    </row>
    <row r="698" spans="1:9">
      <c r="A698">
        <v>28326</v>
      </c>
      <c r="B698">
        <v>18089012800</v>
      </c>
      <c r="C698">
        <v>18</v>
      </c>
      <c r="D698" t="s">
        <v>155</v>
      </c>
      <c r="E698" t="s">
        <v>2878</v>
      </c>
      <c r="F698" t="s">
        <v>2821</v>
      </c>
      <c r="G698" t="s">
        <v>4431</v>
      </c>
      <c r="H698" s="83" t="s">
        <v>4432</v>
      </c>
      <c r="I698" s="83" t="s">
        <v>4433</v>
      </c>
    </row>
    <row r="699" spans="1:9">
      <c r="A699">
        <v>28327</v>
      </c>
      <c r="B699">
        <v>18089020100</v>
      </c>
      <c r="C699">
        <v>18</v>
      </c>
      <c r="D699" t="s">
        <v>155</v>
      </c>
      <c r="E699" t="s">
        <v>2878</v>
      </c>
      <c r="F699" t="s">
        <v>2821</v>
      </c>
      <c r="G699" t="s">
        <v>4434</v>
      </c>
      <c r="H699" s="83" t="s">
        <v>2994</v>
      </c>
      <c r="I699" s="83" t="s">
        <v>4435</v>
      </c>
    </row>
    <row r="700" spans="1:9">
      <c r="A700">
        <v>28328</v>
      </c>
      <c r="B700">
        <v>18089020200</v>
      </c>
      <c r="C700">
        <v>18</v>
      </c>
      <c r="D700" t="s">
        <v>155</v>
      </c>
      <c r="E700" t="s">
        <v>2878</v>
      </c>
      <c r="F700" t="s">
        <v>2821</v>
      </c>
      <c r="G700" t="s">
        <v>4436</v>
      </c>
      <c r="H700" s="83" t="s">
        <v>4321</v>
      </c>
      <c r="I700" s="83" t="s">
        <v>4437</v>
      </c>
    </row>
    <row r="701" spans="1:9">
      <c r="A701">
        <v>28329</v>
      </c>
      <c r="B701">
        <v>18089020300</v>
      </c>
      <c r="C701">
        <v>18</v>
      </c>
      <c r="D701" t="s">
        <v>155</v>
      </c>
      <c r="E701" t="s">
        <v>2878</v>
      </c>
      <c r="F701" t="s">
        <v>2821</v>
      </c>
      <c r="G701" t="s">
        <v>4438</v>
      </c>
      <c r="H701" s="83" t="s">
        <v>3605</v>
      </c>
      <c r="I701" s="83" t="s">
        <v>4439</v>
      </c>
    </row>
    <row r="702" spans="1:9">
      <c r="A702">
        <v>28330</v>
      </c>
      <c r="B702">
        <v>18089020400</v>
      </c>
      <c r="C702">
        <v>18</v>
      </c>
      <c r="D702" t="s">
        <v>155</v>
      </c>
      <c r="E702" t="s">
        <v>2878</v>
      </c>
      <c r="F702" t="s">
        <v>2821</v>
      </c>
      <c r="G702" t="s">
        <v>4440</v>
      </c>
      <c r="H702" s="83" t="s">
        <v>3368</v>
      </c>
      <c r="I702" s="83" t="s">
        <v>4441</v>
      </c>
    </row>
    <row r="703" spans="1:9">
      <c r="A703">
        <v>28331</v>
      </c>
      <c r="B703">
        <v>18089020500</v>
      </c>
      <c r="C703">
        <v>18</v>
      </c>
      <c r="D703" t="s">
        <v>155</v>
      </c>
      <c r="E703" t="s">
        <v>2878</v>
      </c>
      <c r="F703" t="s">
        <v>2821</v>
      </c>
      <c r="G703" t="s">
        <v>4442</v>
      </c>
      <c r="H703" s="83" t="s">
        <v>2883</v>
      </c>
      <c r="I703" s="83" t="s">
        <v>4443</v>
      </c>
    </row>
    <row r="704" spans="1:9">
      <c r="A704">
        <v>28332</v>
      </c>
      <c r="B704">
        <v>18089020600</v>
      </c>
      <c r="C704">
        <v>18</v>
      </c>
      <c r="D704" t="s">
        <v>155</v>
      </c>
      <c r="E704" t="s">
        <v>2878</v>
      </c>
      <c r="F704" t="s">
        <v>2821</v>
      </c>
      <c r="G704" t="s">
        <v>4444</v>
      </c>
      <c r="H704" s="83" t="s">
        <v>4445</v>
      </c>
      <c r="I704" s="83" t="s">
        <v>4446</v>
      </c>
    </row>
    <row r="705" spans="1:9">
      <c r="A705">
        <v>28333</v>
      </c>
      <c r="B705">
        <v>18089020700</v>
      </c>
      <c r="C705">
        <v>18</v>
      </c>
      <c r="D705" t="s">
        <v>155</v>
      </c>
      <c r="E705" t="s">
        <v>2878</v>
      </c>
      <c r="F705" t="s">
        <v>2821</v>
      </c>
      <c r="G705" t="s">
        <v>4447</v>
      </c>
      <c r="H705" s="83" t="s">
        <v>4448</v>
      </c>
      <c r="I705" s="83" t="s">
        <v>4449</v>
      </c>
    </row>
    <row r="706" spans="1:9">
      <c r="A706">
        <v>28334</v>
      </c>
      <c r="B706">
        <v>18089020800</v>
      </c>
      <c r="C706">
        <v>18</v>
      </c>
      <c r="D706" t="s">
        <v>155</v>
      </c>
      <c r="E706" t="s">
        <v>2878</v>
      </c>
      <c r="F706" t="s">
        <v>2821</v>
      </c>
      <c r="G706" t="s">
        <v>4450</v>
      </c>
      <c r="H706" s="83" t="s">
        <v>4451</v>
      </c>
      <c r="I706" s="83" t="s">
        <v>4452</v>
      </c>
    </row>
    <row r="707" spans="1:9">
      <c r="A707">
        <v>28335</v>
      </c>
      <c r="B707">
        <v>18089020900</v>
      </c>
      <c r="C707">
        <v>18</v>
      </c>
      <c r="D707" t="s">
        <v>155</v>
      </c>
      <c r="E707" t="s">
        <v>2878</v>
      </c>
      <c r="F707" t="s">
        <v>2821</v>
      </c>
      <c r="G707" t="s">
        <v>4453</v>
      </c>
      <c r="H707" s="83" t="s">
        <v>4149</v>
      </c>
      <c r="I707" s="83" t="s">
        <v>4454</v>
      </c>
    </row>
    <row r="708" spans="1:9">
      <c r="A708">
        <v>28336</v>
      </c>
      <c r="B708">
        <v>18089021000</v>
      </c>
      <c r="C708">
        <v>18</v>
      </c>
      <c r="D708" t="s">
        <v>155</v>
      </c>
      <c r="E708" t="s">
        <v>2878</v>
      </c>
      <c r="F708" t="s">
        <v>2821</v>
      </c>
      <c r="G708" t="s">
        <v>4455</v>
      </c>
      <c r="H708" s="83" t="s">
        <v>3137</v>
      </c>
      <c r="I708" s="83" t="s">
        <v>4456</v>
      </c>
    </row>
    <row r="709" spans="1:9">
      <c r="A709">
        <v>28337</v>
      </c>
      <c r="B709">
        <v>18089021100</v>
      </c>
      <c r="C709">
        <v>18</v>
      </c>
      <c r="D709" t="s">
        <v>155</v>
      </c>
      <c r="E709" t="s">
        <v>2878</v>
      </c>
      <c r="F709" t="s">
        <v>2821</v>
      </c>
      <c r="G709" t="s">
        <v>4457</v>
      </c>
      <c r="H709" s="83" t="s">
        <v>3251</v>
      </c>
      <c r="I709" s="83" t="s">
        <v>4458</v>
      </c>
    </row>
    <row r="710" spans="1:9">
      <c r="A710">
        <v>28338</v>
      </c>
      <c r="B710">
        <v>18089021300</v>
      </c>
      <c r="C710">
        <v>18</v>
      </c>
      <c r="D710" t="s">
        <v>155</v>
      </c>
      <c r="E710" t="s">
        <v>2878</v>
      </c>
      <c r="F710" t="s">
        <v>2821</v>
      </c>
      <c r="G710" t="s">
        <v>4459</v>
      </c>
      <c r="H710" s="83" t="s">
        <v>3483</v>
      </c>
      <c r="I710" s="83" t="s">
        <v>4460</v>
      </c>
    </row>
    <row r="711" spans="1:9">
      <c r="A711">
        <v>28339</v>
      </c>
      <c r="B711">
        <v>18089021400</v>
      </c>
      <c r="C711">
        <v>18</v>
      </c>
      <c r="D711" t="s">
        <v>155</v>
      </c>
      <c r="E711" t="s">
        <v>2878</v>
      </c>
      <c r="F711" t="s">
        <v>2821</v>
      </c>
      <c r="G711" t="s">
        <v>4461</v>
      </c>
      <c r="H711" s="83" t="s">
        <v>2951</v>
      </c>
      <c r="I711" s="83" t="s">
        <v>4462</v>
      </c>
    </row>
    <row r="712" spans="1:9">
      <c r="A712">
        <v>28340</v>
      </c>
      <c r="B712">
        <v>18089021500</v>
      </c>
      <c r="C712">
        <v>18</v>
      </c>
      <c r="D712" t="s">
        <v>155</v>
      </c>
      <c r="E712" t="s">
        <v>2878</v>
      </c>
      <c r="F712" t="s">
        <v>2821</v>
      </c>
      <c r="G712" t="s">
        <v>4463</v>
      </c>
      <c r="H712" s="83" t="s">
        <v>4039</v>
      </c>
      <c r="I712" s="83" t="s">
        <v>4464</v>
      </c>
    </row>
    <row r="713" spans="1:9">
      <c r="A713">
        <v>28341</v>
      </c>
      <c r="B713">
        <v>18089021600</v>
      </c>
      <c r="C713">
        <v>18</v>
      </c>
      <c r="D713" t="s">
        <v>155</v>
      </c>
      <c r="E713" t="s">
        <v>2878</v>
      </c>
      <c r="F713" t="s">
        <v>2821</v>
      </c>
      <c r="G713" t="s">
        <v>4465</v>
      </c>
      <c r="H713" s="83" t="s">
        <v>2880</v>
      </c>
      <c r="I713" s="83" t="s">
        <v>4466</v>
      </c>
    </row>
    <row r="714" spans="1:9">
      <c r="A714">
        <v>28342</v>
      </c>
      <c r="B714">
        <v>18089021700</v>
      </c>
      <c r="C714">
        <v>18</v>
      </c>
      <c r="D714" t="s">
        <v>155</v>
      </c>
      <c r="E714" t="s">
        <v>2878</v>
      </c>
      <c r="F714" t="s">
        <v>2821</v>
      </c>
      <c r="G714" t="s">
        <v>4467</v>
      </c>
      <c r="H714" s="83" t="s">
        <v>4388</v>
      </c>
      <c r="I714" s="83" t="s">
        <v>4468</v>
      </c>
    </row>
    <row r="715" spans="1:9">
      <c r="A715">
        <v>28343</v>
      </c>
      <c r="B715">
        <v>18089021800</v>
      </c>
      <c r="C715">
        <v>18</v>
      </c>
      <c r="D715" t="s">
        <v>155</v>
      </c>
      <c r="E715" t="s">
        <v>2878</v>
      </c>
      <c r="F715" t="s">
        <v>2821</v>
      </c>
      <c r="G715" t="s">
        <v>4469</v>
      </c>
      <c r="H715" s="83" t="s">
        <v>4470</v>
      </c>
      <c r="I715" s="83" t="s">
        <v>4471</v>
      </c>
    </row>
    <row r="716" spans="1:9">
      <c r="A716">
        <v>28344</v>
      </c>
      <c r="B716">
        <v>18089021900</v>
      </c>
      <c r="C716">
        <v>18</v>
      </c>
      <c r="D716" t="s">
        <v>155</v>
      </c>
      <c r="E716" t="s">
        <v>2878</v>
      </c>
      <c r="F716" t="s">
        <v>2821</v>
      </c>
      <c r="G716" t="s">
        <v>4472</v>
      </c>
      <c r="H716" s="83" t="s">
        <v>3191</v>
      </c>
      <c r="I716" s="83" t="s">
        <v>4473</v>
      </c>
    </row>
    <row r="717" spans="1:9">
      <c r="A717">
        <v>28345</v>
      </c>
      <c r="B717">
        <v>18089022000</v>
      </c>
      <c r="C717">
        <v>18</v>
      </c>
      <c r="D717" t="s">
        <v>155</v>
      </c>
      <c r="E717" t="s">
        <v>2878</v>
      </c>
      <c r="F717" t="s">
        <v>2821</v>
      </c>
      <c r="G717" t="s">
        <v>4474</v>
      </c>
      <c r="H717" s="83" t="s">
        <v>3464</v>
      </c>
      <c r="I717" s="83" t="s">
        <v>4475</v>
      </c>
    </row>
    <row r="718" spans="1:9">
      <c r="A718">
        <v>28346</v>
      </c>
      <c r="B718">
        <v>18089030100</v>
      </c>
      <c r="C718">
        <v>18</v>
      </c>
      <c r="D718" t="s">
        <v>155</v>
      </c>
      <c r="E718" t="s">
        <v>2878</v>
      </c>
      <c r="F718" t="s">
        <v>2821</v>
      </c>
      <c r="G718" t="s">
        <v>4476</v>
      </c>
      <c r="H718" s="83" t="s">
        <v>4477</v>
      </c>
      <c r="I718" s="83" t="s">
        <v>4478</v>
      </c>
    </row>
    <row r="719" spans="1:9">
      <c r="A719">
        <v>28347</v>
      </c>
      <c r="B719">
        <v>18089030200</v>
      </c>
      <c r="C719">
        <v>18</v>
      </c>
      <c r="D719" t="s">
        <v>155</v>
      </c>
      <c r="E719" t="s">
        <v>2878</v>
      </c>
      <c r="F719" t="s">
        <v>2821</v>
      </c>
      <c r="G719" t="s">
        <v>4479</v>
      </c>
      <c r="H719" s="83" t="s">
        <v>3487</v>
      </c>
      <c r="I719" s="83" t="s">
        <v>4480</v>
      </c>
    </row>
    <row r="720" spans="1:9">
      <c r="A720">
        <v>28348</v>
      </c>
      <c r="B720">
        <v>18089030300</v>
      </c>
      <c r="C720">
        <v>18</v>
      </c>
      <c r="D720" t="s">
        <v>155</v>
      </c>
      <c r="E720" t="s">
        <v>2878</v>
      </c>
      <c r="F720" t="s">
        <v>2821</v>
      </c>
      <c r="G720" t="s">
        <v>4481</v>
      </c>
      <c r="H720" s="83" t="s">
        <v>3731</v>
      </c>
      <c r="I720" s="83" t="s">
        <v>4482</v>
      </c>
    </row>
    <row r="721" spans="1:9">
      <c r="A721">
        <v>28349</v>
      </c>
      <c r="B721">
        <v>18089030400</v>
      </c>
      <c r="C721">
        <v>18</v>
      </c>
      <c r="D721" t="s">
        <v>155</v>
      </c>
      <c r="E721" t="s">
        <v>2878</v>
      </c>
      <c r="F721" t="s">
        <v>2821</v>
      </c>
      <c r="G721" t="s">
        <v>4483</v>
      </c>
      <c r="H721" s="83" t="s">
        <v>4484</v>
      </c>
      <c r="I721" s="83" t="s">
        <v>4485</v>
      </c>
    </row>
    <row r="722" spans="1:9">
      <c r="A722">
        <v>28350</v>
      </c>
      <c r="B722">
        <v>18089030500</v>
      </c>
      <c r="C722">
        <v>18</v>
      </c>
      <c r="D722" t="s">
        <v>155</v>
      </c>
      <c r="E722" t="s">
        <v>2878</v>
      </c>
      <c r="F722" t="s">
        <v>2821</v>
      </c>
      <c r="G722" t="s">
        <v>4486</v>
      </c>
      <c r="H722" s="83" t="s">
        <v>2927</v>
      </c>
      <c r="I722" s="83" t="s">
        <v>4487</v>
      </c>
    </row>
    <row r="723" spans="1:9">
      <c r="A723">
        <v>28351</v>
      </c>
      <c r="B723">
        <v>18089030600</v>
      </c>
      <c r="C723">
        <v>18</v>
      </c>
      <c r="D723" t="s">
        <v>155</v>
      </c>
      <c r="E723" t="s">
        <v>2878</v>
      </c>
      <c r="F723" t="s">
        <v>2821</v>
      </c>
      <c r="G723" t="s">
        <v>4488</v>
      </c>
      <c r="H723" s="83" t="s">
        <v>4489</v>
      </c>
      <c r="I723" s="83" t="s">
        <v>4490</v>
      </c>
    </row>
    <row r="724" spans="1:9">
      <c r="A724">
        <v>28352</v>
      </c>
      <c r="B724">
        <v>18089030700</v>
      </c>
      <c r="C724">
        <v>18</v>
      </c>
      <c r="D724" t="s">
        <v>155</v>
      </c>
      <c r="E724" t="s">
        <v>2878</v>
      </c>
      <c r="F724" t="s">
        <v>2821</v>
      </c>
      <c r="G724" t="s">
        <v>4491</v>
      </c>
      <c r="H724" s="83" t="s">
        <v>4492</v>
      </c>
      <c r="I724" s="83" t="s">
        <v>4283</v>
      </c>
    </row>
    <row r="725" spans="1:9">
      <c r="A725">
        <v>28353</v>
      </c>
      <c r="B725">
        <v>18089030800</v>
      </c>
      <c r="C725">
        <v>18</v>
      </c>
      <c r="D725" t="s">
        <v>155</v>
      </c>
      <c r="E725" t="s">
        <v>2878</v>
      </c>
      <c r="F725" t="s">
        <v>2821</v>
      </c>
      <c r="G725" t="s">
        <v>4493</v>
      </c>
      <c r="H725" s="83" t="s">
        <v>2980</v>
      </c>
      <c r="I725" s="83" t="s">
        <v>4494</v>
      </c>
    </row>
    <row r="726" spans="1:9">
      <c r="A726">
        <v>28354</v>
      </c>
      <c r="B726">
        <v>18089030900</v>
      </c>
      <c r="C726">
        <v>18</v>
      </c>
      <c r="D726" t="s">
        <v>155</v>
      </c>
      <c r="E726" t="s">
        <v>2878</v>
      </c>
      <c r="F726" t="s">
        <v>2821</v>
      </c>
      <c r="G726" t="s">
        <v>4495</v>
      </c>
      <c r="H726" s="83" t="s">
        <v>3379</v>
      </c>
      <c r="I726" s="83" t="s">
        <v>4496</v>
      </c>
    </row>
    <row r="727" spans="1:9">
      <c r="A727">
        <v>28355</v>
      </c>
      <c r="B727">
        <v>18089031000</v>
      </c>
      <c r="C727">
        <v>18</v>
      </c>
      <c r="D727" t="s">
        <v>155</v>
      </c>
      <c r="E727" t="s">
        <v>2878</v>
      </c>
      <c r="F727" t="s">
        <v>2821</v>
      </c>
      <c r="G727" t="s">
        <v>4497</v>
      </c>
      <c r="H727" s="83" t="s">
        <v>4498</v>
      </c>
      <c r="I727" s="83" t="s">
        <v>4499</v>
      </c>
    </row>
    <row r="728" spans="1:9">
      <c r="A728">
        <v>28356</v>
      </c>
      <c r="B728">
        <v>18089040100</v>
      </c>
      <c r="C728">
        <v>18</v>
      </c>
      <c r="D728" t="s">
        <v>155</v>
      </c>
      <c r="E728" t="s">
        <v>2878</v>
      </c>
      <c r="F728" t="s">
        <v>2821</v>
      </c>
      <c r="G728" t="s">
        <v>4500</v>
      </c>
      <c r="H728" s="83" t="s">
        <v>3970</v>
      </c>
      <c r="I728" s="83" t="s">
        <v>4501</v>
      </c>
    </row>
    <row r="729" spans="1:9">
      <c r="A729">
        <v>28357</v>
      </c>
      <c r="B729">
        <v>18089040200</v>
      </c>
      <c r="C729">
        <v>18</v>
      </c>
      <c r="D729" t="s">
        <v>155</v>
      </c>
      <c r="E729" t="s">
        <v>2878</v>
      </c>
      <c r="F729" t="s">
        <v>2821</v>
      </c>
      <c r="G729" t="s">
        <v>4502</v>
      </c>
      <c r="H729" s="83" t="s">
        <v>4503</v>
      </c>
      <c r="I729" s="83" t="s">
        <v>4504</v>
      </c>
    </row>
    <row r="730" spans="1:9">
      <c r="A730">
        <v>28358</v>
      </c>
      <c r="B730">
        <v>18089040301</v>
      </c>
      <c r="C730">
        <v>18</v>
      </c>
      <c r="D730" t="s">
        <v>155</v>
      </c>
      <c r="E730" t="s">
        <v>2878</v>
      </c>
      <c r="F730" t="s">
        <v>2821</v>
      </c>
      <c r="G730" t="s">
        <v>4505</v>
      </c>
      <c r="H730" s="83" t="s">
        <v>4492</v>
      </c>
      <c r="I730" s="83" t="s">
        <v>4506</v>
      </c>
    </row>
    <row r="731" spans="1:9">
      <c r="A731">
        <v>28359</v>
      </c>
      <c r="B731">
        <v>18089040302</v>
      </c>
      <c r="C731">
        <v>18</v>
      </c>
      <c r="D731" t="s">
        <v>155</v>
      </c>
      <c r="E731" t="s">
        <v>2878</v>
      </c>
      <c r="F731" t="s">
        <v>2821</v>
      </c>
      <c r="G731" t="s">
        <v>4507</v>
      </c>
      <c r="H731" s="83" t="s">
        <v>4508</v>
      </c>
      <c r="I731" s="83" t="s">
        <v>4509</v>
      </c>
    </row>
    <row r="732" spans="1:9">
      <c r="A732">
        <v>28360</v>
      </c>
      <c r="B732">
        <v>18089040401</v>
      </c>
      <c r="C732">
        <v>18</v>
      </c>
      <c r="D732" t="s">
        <v>155</v>
      </c>
      <c r="E732" t="s">
        <v>2878</v>
      </c>
      <c r="F732" t="s">
        <v>2821</v>
      </c>
      <c r="G732" t="s">
        <v>4510</v>
      </c>
      <c r="H732" s="82">
        <v>0.4</v>
      </c>
      <c r="I732" s="83" t="s">
        <v>4511</v>
      </c>
    </row>
    <row r="733" spans="1:9">
      <c r="A733">
        <v>28361</v>
      </c>
      <c r="B733">
        <v>18089040402</v>
      </c>
      <c r="C733">
        <v>18</v>
      </c>
      <c r="D733" t="s">
        <v>155</v>
      </c>
      <c r="E733" t="s">
        <v>2878</v>
      </c>
      <c r="F733" t="s">
        <v>2821</v>
      </c>
      <c r="G733" t="s">
        <v>4512</v>
      </c>
      <c r="H733" s="82">
        <v>0.4</v>
      </c>
      <c r="I733" s="83" t="s">
        <v>4513</v>
      </c>
    </row>
    <row r="734" spans="1:9">
      <c r="A734">
        <v>28362</v>
      </c>
      <c r="B734">
        <v>18089040403</v>
      </c>
      <c r="C734">
        <v>18</v>
      </c>
      <c r="D734" t="s">
        <v>155</v>
      </c>
      <c r="E734" t="s">
        <v>2878</v>
      </c>
      <c r="F734" t="s">
        <v>2821</v>
      </c>
      <c r="G734" t="s">
        <v>4514</v>
      </c>
      <c r="H734" s="83" t="s">
        <v>2903</v>
      </c>
      <c r="I734" s="83" t="s">
        <v>4515</v>
      </c>
    </row>
    <row r="735" spans="1:9">
      <c r="A735">
        <v>28363</v>
      </c>
      <c r="B735">
        <v>18089040501</v>
      </c>
      <c r="C735">
        <v>18</v>
      </c>
      <c r="D735" t="s">
        <v>155</v>
      </c>
      <c r="E735" t="s">
        <v>2878</v>
      </c>
      <c r="F735" t="s">
        <v>2821</v>
      </c>
      <c r="G735" t="s">
        <v>4516</v>
      </c>
      <c r="H735" s="83" t="s">
        <v>2888</v>
      </c>
      <c r="I735" s="83" t="s">
        <v>4517</v>
      </c>
    </row>
    <row r="736" spans="1:9">
      <c r="A736">
        <v>28364</v>
      </c>
      <c r="B736">
        <v>18089040502</v>
      </c>
      <c r="C736">
        <v>18</v>
      </c>
      <c r="D736" t="s">
        <v>155</v>
      </c>
      <c r="E736" t="s">
        <v>2878</v>
      </c>
      <c r="F736" t="s">
        <v>2821</v>
      </c>
      <c r="G736" t="s">
        <v>4518</v>
      </c>
      <c r="H736" s="83" t="s">
        <v>3171</v>
      </c>
      <c r="I736" s="83" t="s">
        <v>4519</v>
      </c>
    </row>
    <row r="737" spans="1:9">
      <c r="A737">
        <v>28365</v>
      </c>
      <c r="B737">
        <v>18089040600</v>
      </c>
      <c r="C737">
        <v>18</v>
      </c>
      <c r="D737" t="s">
        <v>155</v>
      </c>
      <c r="E737" t="s">
        <v>2878</v>
      </c>
      <c r="F737" t="s">
        <v>2821</v>
      </c>
      <c r="G737" t="s">
        <v>4520</v>
      </c>
      <c r="H737" s="83" t="s">
        <v>3177</v>
      </c>
      <c r="I737" s="83" t="s">
        <v>4521</v>
      </c>
    </row>
    <row r="738" spans="1:9">
      <c r="A738">
        <v>28366</v>
      </c>
      <c r="B738">
        <v>18089040700</v>
      </c>
      <c r="C738">
        <v>18</v>
      </c>
      <c r="D738" t="s">
        <v>155</v>
      </c>
      <c r="E738" t="s">
        <v>2878</v>
      </c>
      <c r="F738" t="s">
        <v>2821</v>
      </c>
      <c r="G738" t="s">
        <v>4522</v>
      </c>
      <c r="H738" s="83" t="s">
        <v>3728</v>
      </c>
      <c r="I738" s="83" t="s">
        <v>4523</v>
      </c>
    </row>
    <row r="739" spans="1:9">
      <c r="A739">
        <v>28367</v>
      </c>
      <c r="B739">
        <v>18089040801</v>
      </c>
      <c r="C739">
        <v>18</v>
      </c>
      <c r="D739" t="s">
        <v>155</v>
      </c>
      <c r="E739" t="s">
        <v>2878</v>
      </c>
      <c r="F739" t="s">
        <v>2821</v>
      </c>
      <c r="G739" t="s">
        <v>4524</v>
      </c>
      <c r="H739" s="83" t="s">
        <v>3098</v>
      </c>
      <c r="I739" s="83" t="s">
        <v>4525</v>
      </c>
    </row>
    <row r="740" spans="1:9">
      <c r="A740">
        <v>28368</v>
      </c>
      <c r="B740">
        <v>18089040802</v>
      </c>
      <c r="C740">
        <v>18</v>
      </c>
      <c r="D740" t="s">
        <v>155</v>
      </c>
      <c r="E740" t="s">
        <v>2878</v>
      </c>
      <c r="F740" t="s">
        <v>2821</v>
      </c>
      <c r="G740" t="s">
        <v>4526</v>
      </c>
      <c r="H740" s="83" t="s">
        <v>3728</v>
      </c>
      <c r="I740" s="83" t="s">
        <v>4527</v>
      </c>
    </row>
    <row r="741" spans="1:9">
      <c r="A741">
        <v>28369</v>
      </c>
      <c r="B741">
        <v>18089040900</v>
      </c>
      <c r="C741">
        <v>18</v>
      </c>
      <c r="D741" t="s">
        <v>155</v>
      </c>
      <c r="E741" t="s">
        <v>2878</v>
      </c>
      <c r="F741" t="s">
        <v>2821</v>
      </c>
      <c r="G741" t="s">
        <v>4528</v>
      </c>
      <c r="H741" s="83" t="s">
        <v>3137</v>
      </c>
      <c r="I741" s="83" t="s">
        <v>4529</v>
      </c>
    </row>
    <row r="742" spans="1:9">
      <c r="A742">
        <v>28370</v>
      </c>
      <c r="B742">
        <v>18089041001</v>
      </c>
      <c r="C742">
        <v>18</v>
      </c>
      <c r="D742" t="s">
        <v>155</v>
      </c>
      <c r="E742" t="s">
        <v>2878</v>
      </c>
      <c r="F742" t="s">
        <v>2821</v>
      </c>
      <c r="G742" t="s">
        <v>4530</v>
      </c>
      <c r="H742" s="83" t="s">
        <v>3483</v>
      </c>
      <c r="I742" s="83" t="s">
        <v>4531</v>
      </c>
    </row>
    <row r="743" spans="1:9">
      <c r="A743">
        <v>28371</v>
      </c>
      <c r="B743">
        <v>18089041002</v>
      </c>
      <c r="C743">
        <v>18</v>
      </c>
      <c r="D743" t="s">
        <v>155</v>
      </c>
      <c r="E743" t="s">
        <v>2878</v>
      </c>
      <c r="F743" t="s">
        <v>2821</v>
      </c>
      <c r="G743" t="s">
        <v>4532</v>
      </c>
      <c r="H743" s="83" t="s">
        <v>2957</v>
      </c>
      <c r="I743" s="83" t="s">
        <v>4533</v>
      </c>
    </row>
    <row r="744" spans="1:9">
      <c r="A744">
        <v>28372</v>
      </c>
      <c r="B744">
        <v>18089041100</v>
      </c>
      <c r="C744">
        <v>18</v>
      </c>
      <c r="D744" t="s">
        <v>155</v>
      </c>
      <c r="E744" t="s">
        <v>2878</v>
      </c>
      <c r="F744" t="s">
        <v>2821</v>
      </c>
      <c r="G744" t="s">
        <v>4534</v>
      </c>
      <c r="H744" s="83" t="s">
        <v>2957</v>
      </c>
      <c r="I744" s="83" t="s">
        <v>4535</v>
      </c>
    </row>
    <row r="745" spans="1:9">
      <c r="A745">
        <v>28373</v>
      </c>
      <c r="B745">
        <v>18089041200</v>
      </c>
      <c r="C745">
        <v>18</v>
      </c>
      <c r="D745" t="s">
        <v>155</v>
      </c>
      <c r="E745" t="s">
        <v>2878</v>
      </c>
      <c r="F745" t="s">
        <v>2821</v>
      </c>
      <c r="G745" t="s">
        <v>4536</v>
      </c>
      <c r="H745" s="83" t="s">
        <v>2918</v>
      </c>
      <c r="I745" s="83" t="s">
        <v>4537</v>
      </c>
    </row>
    <row r="746" spans="1:9">
      <c r="A746">
        <v>28374</v>
      </c>
      <c r="B746">
        <v>18089041302</v>
      </c>
      <c r="C746">
        <v>18</v>
      </c>
      <c r="D746" t="s">
        <v>155</v>
      </c>
      <c r="E746" t="s">
        <v>2878</v>
      </c>
      <c r="F746" t="s">
        <v>2821</v>
      </c>
      <c r="G746" t="s">
        <v>4538</v>
      </c>
      <c r="H746" s="83" t="s">
        <v>2960</v>
      </c>
      <c r="I746" s="83" t="s">
        <v>4539</v>
      </c>
    </row>
    <row r="747" spans="1:9">
      <c r="A747">
        <v>28375</v>
      </c>
      <c r="B747">
        <v>18089041400</v>
      </c>
      <c r="C747">
        <v>18</v>
      </c>
      <c r="D747" t="s">
        <v>155</v>
      </c>
      <c r="E747" t="s">
        <v>2878</v>
      </c>
      <c r="F747" t="s">
        <v>2821</v>
      </c>
      <c r="G747" t="s">
        <v>4540</v>
      </c>
      <c r="H747" s="83" t="s">
        <v>3152</v>
      </c>
      <c r="I747" s="83" t="s">
        <v>4541</v>
      </c>
    </row>
    <row r="748" spans="1:9">
      <c r="A748">
        <v>28376</v>
      </c>
      <c r="B748">
        <v>18089041500</v>
      </c>
      <c r="C748">
        <v>18</v>
      </c>
      <c r="D748" t="s">
        <v>155</v>
      </c>
      <c r="E748" t="s">
        <v>2878</v>
      </c>
      <c r="F748" t="s">
        <v>2821</v>
      </c>
      <c r="G748" t="s">
        <v>4542</v>
      </c>
      <c r="H748" s="83" t="s">
        <v>4543</v>
      </c>
      <c r="I748" s="83" t="s">
        <v>4544</v>
      </c>
    </row>
    <row r="749" spans="1:9">
      <c r="A749">
        <v>28377</v>
      </c>
      <c r="B749">
        <v>18089041600</v>
      </c>
      <c r="C749">
        <v>18</v>
      </c>
      <c r="D749" t="s">
        <v>155</v>
      </c>
      <c r="E749" t="s">
        <v>2878</v>
      </c>
      <c r="F749" t="s">
        <v>2821</v>
      </c>
      <c r="G749" t="s">
        <v>4545</v>
      </c>
      <c r="H749" s="83" t="s">
        <v>4028</v>
      </c>
      <c r="I749" s="83" t="s">
        <v>4546</v>
      </c>
    </row>
    <row r="750" spans="1:9">
      <c r="A750">
        <v>28378</v>
      </c>
      <c r="B750">
        <v>18089041700</v>
      </c>
      <c r="C750">
        <v>18</v>
      </c>
      <c r="D750" t="s">
        <v>155</v>
      </c>
      <c r="E750" t="s">
        <v>2878</v>
      </c>
      <c r="F750" t="s">
        <v>2821</v>
      </c>
      <c r="G750" t="s">
        <v>4547</v>
      </c>
      <c r="H750" s="83" t="s">
        <v>3634</v>
      </c>
      <c r="I750" s="83" t="s">
        <v>4548</v>
      </c>
    </row>
    <row r="751" spans="1:9">
      <c r="A751">
        <v>28379</v>
      </c>
      <c r="B751">
        <v>18089041800</v>
      </c>
      <c r="C751">
        <v>18</v>
      </c>
      <c r="D751" t="s">
        <v>155</v>
      </c>
      <c r="E751" t="s">
        <v>2878</v>
      </c>
      <c r="F751" t="s">
        <v>2821</v>
      </c>
      <c r="G751" t="s">
        <v>4549</v>
      </c>
      <c r="H751" s="83" t="s">
        <v>3382</v>
      </c>
      <c r="I751" s="83" t="s">
        <v>4550</v>
      </c>
    </row>
    <row r="752" spans="1:9">
      <c r="A752">
        <v>28380</v>
      </c>
      <c r="B752">
        <v>18089041900</v>
      </c>
      <c r="C752">
        <v>18</v>
      </c>
      <c r="D752" t="s">
        <v>155</v>
      </c>
      <c r="E752" t="s">
        <v>2878</v>
      </c>
      <c r="F752" t="s">
        <v>2821</v>
      </c>
      <c r="G752" t="s">
        <v>4551</v>
      </c>
      <c r="H752" s="83" t="s">
        <v>3019</v>
      </c>
      <c r="I752" s="83" t="s">
        <v>4552</v>
      </c>
    </row>
    <row r="753" spans="1:9">
      <c r="A753">
        <v>28381</v>
      </c>
      <c r="B753">
        <v>18089042000</v>
      </c>
      <c r="C753">
        <v>18</v>
      </c>
      <c r="D753" t="s">
        <v>155</v>
      </c>
      <c r="E753" t="s">
        <v>2878</v>
      </c>
      <c r="F753" t="s">
        <v>2821</v>
      </c>
      <c r="G753" t="s">
        <v>4553</v>
      </c>
      <c r="H753" s="83" t="s">
        <v>3005</v>
      </c>
      <c r="I753" s="83" t="s">
        <v>4554</v>
      </c>
    </row>
    <row r="754" spans="1:9">
      <c r="A754">
        <v>28382</v>
      </c>
      <c r="B754">
        <v>18089042100</v>
      </c>
      <c r="C754">
        <v>18</v>
      </c>
      <c r="D754" t="s">
        <v>155</v>
      </c>
      <c r="E754" t="s">
        <v>2878</v>
      </c>
      <c r="F754" t="s">
        <v>2821</v>
      </c>
      <c r="G754" t="s">
        <v>4555</v>
      </c>
      <c r="H754" s="83" t="s">
        <v>3379</v>
      </c>
      <c r="I754" s="83" t="s">
        <v>4556</v>
      </c>
    </row>
    <row r="755" spans="1:9">
      <c r="A755">
        <v>28383</v>
      </c>
      <c r="B755">
        <v>18089042200</v>
      </c>
      <c r="C755">
        <v>18</v>
      </c>
      <c r="D755" t="s">
        <v>155</v>
      </c>
      <c r="E755" t="s">
        <v>2878</v>
      </c>
      <c r="F755" t="s">
        <v>2821</v>
      </c>
      <c r="G755" t="s">
        <v>4557</v>
      </c>
      <c r="H755" s="83" t="s">
        <v>3140</v>
      </c>
      <c r="I755" s="83" t="s">
        <v>4558</v>
      </c>
    </row>
    <row r="756" spans="1:9">
      <c r="A756">
        <v>28384</v>
      </c>
      <c r="B756">
        <v>18089042301</v>
      </c>
      <c r="C756">
        <v>18</v>
      </c>
      <c r="D756" t="s">
        <v>155</v>
      </c>
      <c r="E756" t="s">
        <v>2878</v>
      </c>
      <c r="F756" t="s">
        <v>2821</v>
      </c>
      <c r="G756" t="s">
        <v>4559</v>
      </c>
      <c r="H756" s="83" t="s">
        <v>2888</v>
      </c>
      <c r="I756" s="83" t="s">
        <v>4560</v>
      </c>
    </row>
    <row r="757" spans="1:9">
      <c r="A757">
        <v>28385</v>
      </c>
      <c r="B757">
        <v>18089042302</v>
      </c>
      <c r="C757">
        <v>18</v>
      </c>
      <c r="D757" t="s">
        <v>155</v>
      </c>
      <c r="E757" t="s">
        <v>2878</v>
      </c>
      <c r="F757" t="s">
        <v>2821</v>
      </c>
      <c r="G757" t="s">
        <v>4561</v>
      </c>
      <c r="H757" s="83" t="s">
        <v>3128</v>
      </c>
      <c r="I757" s="83" t="s">
        <v>4562</v>
      </c>
    </row>
    <row r="758" spans="1:9">
      <c r="A758">
        <v>28386</v>
      </c>
      <c r="B758">
        <v>18089042401</v>
      </c>
      <c r="C758">
        <v>18</v>
      </c>
      <c r="D758" t="s">
        <v>155</v>
      </c>
      <c r="E758" t="s">
        <v>2878</v>
      </c>
      <c r="F758" t="s">
        <v>2821</v>
      </c>
      <c r="G758" t="s">
        <v>4563</v>
      </c>
      <c r="H758" s="83" t="s">
        <v>3191</v>
      </c>
      <c r="I758" s="83" t="s">
        <v>4564</v>
      </c>
    </row>
    <row r="759" spans="1:9">
      <c r="A759">
        <v>28387</v>
      </c>
      <c r="B759">
        <v>18089042403</v>
      </c>
      <c r="C759">
        <v>18</v>
      </c>
      <c r="D759" t="s">
        <v>155</v>
      </c>
      <c r="E759" t="s">
        <v>2878</v>
      </c>
      <c r="F759" t="s">
        <v>2821</v>
      </c>
      <c r="G759" t="s">
        <v>4565</v>
      </c>
      <c r="H759" s="83" t="s">
        <v>3199</v>
      </c>
      <c r="I759" s="83" t="s">
        <v>4566</v>
      </c>
    </row>
    <row r="760" spans="1:9">
      <c r="A760">
        <v>28388</v>
      </c>
      <c r="B760">
        <v>18089042404</v>
      </c>
      <c r="C760">
        <v>18</v>
      </c>
      <c r="D760" t="s">
        <v>155</v>
      </c>
      <c r="E760" t="s">
        <v>2878</v>
      </c>
      <c r="F760" t="s">
        <v>2821</v>
      </c>
      <c r="G760" t="s">
        <v>4567</v>
      </c>
      <c r="H760" s="83" t="s">
        <v>4568</v>
      </c>
      <c r="I760" s="83" t="s">
        <v>4569</v>
      </c>
    </row>
    <row r="761" spans="1:9">
      <c r="A761">
        <v>28389</v>
      </c>
      <c r="B761">
        <v>18089042405</v>
      </c>
      <c r="C761">
        <v>18</v>
      </c>
      <c r="D761" t="s">
        <v>155</v>
      </c>
      <c r="E761" t="s">
        <v>2878</v>
      </c>
      <c r="F761" t="s">
        <v>2821</v>
      </c>
      <c r="G761" t="s">
        <v>4570</v>
      </c>
      <c r="H761" s="83" t="s">
        <v>3205</v>
      </c>
      <c r="I761" s="83" t="s">
        <v>4571</v>
      </c>
    </row>
    <row r="762" spans="1:9">
      <c r="A762">
        <v>28390</v>
      </c>
      <c r="B762">
        <v>18089042501</v>
      </c>
      <c r="C762">
        <v>18</v>
      </c>
      <c r="D762" t="s">
        <v>155</v>
      </c>
      <c r="E762" t="s">
        <v>2878</v>
      </c>
      <c r="F762" t="s">
        <v>2821</v>
      </c>
      <c r="G762" t="s">
        <v>4572</v>
      </c>
      <c r="H762" s="83" t="s">
        <v>3128</v>
      </c>
      <c r="I762" s="83" t="s">
        <v>4573</v>
      </c>
    </row>
    <row r="763" spans="1:9">
      <c r="A763">
        <v>28391</v>
      </c>
      <c r="B763">
        <v>18089042503</v>
      </c>
      <c r="C763">
        <v>18</v>
      </c>
      <c r="D763" t="s">
        <v>155</v>
      </c>
      <c r="E763" t="s">
        <v>2878</v>
      </c>
      <c r="F763" t="s">
        <v>2821</v>
      </c>
      <c r="G763" t="s">
        <v>4574</v>
      </c>
      <c r="H763" s="83" t="s">
        <v>4575</v>
      </c>
      <c r="I763" s="83" t="s">
        <v>4576</v>
      </c>
    </row>
    <row r="764" spans="1:9">
      <c r="A764">
        <v>28392</v>
      </c>
      <c r="B764">
        <v>18089042506</v>
      </c>
      <c r="C764">
        <v>18</v>
      </c>
      <c r="D764" t="s">
        <v>155</v>
      </c>
      <c r="E764" t="s">
        <v>2878</v>
      </c>
      <c r="F764" t="s">
        <v>2821</v>
      </c>
      <c r="G764" t="s">
        <v>4577</v>
      </c>
      <c r="H764" s="83" t="s">
        <v>4127</v>
      </c>
      <c r="I764" s="83" t="s">
        <v>4578</v>
      </c>
    </row>
    <row r="765" spans="1:9">
      <c r="A765">
        <v>28393</v>
      </c>
      <c r="B765">
        <v>18089042507</v>
      </c>
      <c r="C765">
        <v>18</v>
      </c>
      <c r="D765" t="s">
        <v>155</v>
      </c>
      <c r="E765" t="s">
        <v>2878</v>
      </c>
      <c r="F765" t="s">
        <v>2821</v>
      </c>
      <c r="G765" t="s">
        <v>4579</v>
      </c>
      <c r="H765" s="82">
        <v>0</v>
      </c>
      <c r="I765" s="83" t="s">
        <v>4580</v>
      </c>
    </row>
    <row r="766" spans="1:9">
      <c r="A766">
        <v>28394</v>
      </c>
      <c r="B766">
        <v>18089042508</v>
      </c>
      <c r="C766">
        <v>18</v>
      </c>
      <c r="D766" t="s">
        <v>155</v>
      </c>
      <c r="E766" t="s">
        <v>2878</v>
      </c>
      <c r="F766" t="s">
        <v>2821</v>
      </c>
      <c r="G766" t="s">
        <v>4581</v>
      </c>
      <c r="H766" s="83" t="s">
        <v>3587</v>
      </c>
      <c r="I766" s="83" t="s">
        <v>4582</v>
      </c>
    </row>
    <row r="767" spans="1:9">
      <c r="A767">
        <v>28395</v>
      </c>
      <c r="B767">
        <v>18089042509</v>
      </c>
      <c r="C767">
        <v>18</v>
      </c>
      <c r="D767" t="s">
        <v>155</v>
      </c>
      <c r="E767" t="s">
        <v>2878</v>
      </c>
      <c r="F767" t="s">
        <v>2821</v>
      </c>
      <c r="G767" t="s">
        <v>4583</v>
      </c>
      <c r="H767" s="83" t="s">
        <v>3681</v>
      </c>
      <c r="I767" s="83" t="s">
        <v>4584</v>
      </c>
    </row>
    <row r="768" spans="1:9">
      <c r="A768">
        <v>28396</v>
      </c>
      <c r="B768">
        <v>18089042602</v>
      </c>
      <c r="C768">
        <v>18</v>
      </c>
      <c r="D768" t="s">
        <v>155</v>
      </c>
      <c r="E768" t="s">
        <v>2878</v>
      </c>
      <c r="F768" t="s">
        <v>2821</v>
      </c>
      <c r="G768" t="s">
        <v>4585</v>
      </c>
      <c r="H768" s="83" t="s">
        <v>3251</v>
      </c>
      <c r="I768" s="83" t="s">
        <v>4586</v>
      </c>
    </row>
    <row r="769" spans="1:9">
      <c r="A769">
        <v>28397</v>
      </c>
      <c r="B769">
        <v>18089042606</v>
      </c>
      <c r="C769">
        <v>18</v>
      </c>
      <c r="D769" t="s">
        <v>155</v>
      </c>
      <c r="E769" t="s">
        <v>2878</v>
      </c>
      <c r="F769" t="s">
        <v>2821</v>
      </c>
      <c r="G769" t="s">
        <v>4587</v>
      </c>
      <c r="H769" s="83" t="s">
        <v>3072</v>
      </c>
      <c r="I769" s="83" t="s">
        <v>4550</v>
      </c>
    </row>
    <row r="770" spans="1:9">
      <c r="A770">
        <v>28398</v>
      </c>
      <c r="B770">
        <v>18089042607</v>
      </c>
      <c r="C770">
        <v>18</v>
      </c>
      <c r="D770" t="s">
        <v>155</v>
      </c>
      <c r="E770" t="s">
        <v>2878</v>
      </c>
      <c r="F770" t="s">
        <v>2821</v>
      </c>
      <c r="G770" t="s">
        <v>4588</v>
      </c>
      <c r="H770" s="83" t="s">
        <v>3434</v>
      </c>
      <c r="I770" s="83" t="s">
        <v>4589</v>
      </c>
    </row>
    <row r="771" spans="1:9">
      <c r="A771">
        <v>28399</v>
      </c>
      <c r="B771">
        <v>18089042608</v>
      </c>
      <c r="C771">
        <v>18</v>
      </c>
      <c r="D771" t="s">
        <v>155</v>
      </c>
      <c r="E771" t="s">
        <v>2878</v>
      </c>
      <c r="F771" t="s">
        <v>2821</v>
      </c>
      <c r="G771" t="s">
        <v>4590</v>
      </c>
      <c r="H771" s="83" t="s">
        <v>3125</v>
      </c>
      <c r="I771" s="83" t="s">
        <v>4591</v>
      </c>
    </row>
    <row r="772" spans="1:9">
      <c r="A772">
        <v>28400</v>
      </c>
      <c r="B772">
        <v>18089042610</v>
      </c>
      <c r="C772">
        <v>18</v>
      </c>
      <c r="D772" t="s">
        <v>155</v>
      </c>
      <c r="E772" t="s">
        <v>2878</v>
      </c>
      <c r="F772" t="s">
        <v>2821</v>
      </c>
      <c r="G772" t="s">
        <v>4592</v>
      </c>
      <c r="H772" s="83" t="s">
        <v>3180</v>
      </c>
      <c r="I772" s="83" t="s">
        <v>4593</v>
      </c>
    </row>
    <row r="773" spans="1:9">
      <c r="A773">
        <v>28401</v>
      </c>
      <c r="B773">
        <v>18089042611</v>
      </c>
      <c r="C773">
        <v>18</v>
      </c>
      <c r="D773" t="s">
        <v>155</v>
      </c>
      <c r="E773" t="s">
        <v>2878</v>
      </c>
      <c r="F773" t="s">
        <v>2821</v>
      </c>
      <c r="G773" t="s">
        <v>4594</v>
      </c>
      <c r="H773" s="82">
        <v>0.8</v>
      </c>
      <c r="I773" s="83" t="s">
        <v>4595</v>
      </c>
    </row>
    <row r="774" spans="1:9">
      <c r="A774">
        <v>28402</v>
      </c>
      <c r="B774">
        <v>18089042612</v>
      </c>
      <c r="C774">
        <v>18</v>
      </c>
      <c r="D774" t="s">
        <v>155</v>
      </c>
      <c r="E774" t="s">
        <v>2878</v>
      </c>
      <c r="F774" t="s">
        <v>2821</v>
      </c>
      <c r="G774" t="s">
        <v>4596</v>
      </c>
      <c r="H774" s="82">
        <v>0</v>
      </c>
      <c r="I774" s="83" t="s">
        <v>4597</v>
      </c>
    </row>
    <row r="775" spans="1:9">
      <c r="A775">
        <v>28403</v>
      </c>
      <c r="B775">
        <v>18089042613</v>
      </c>
      <c r="C775">
        <v>18</v>
      </c>
      <c r="D775" t="s">
        <v>155</v>
      </c>
      <c r="E775" t="s">
        <v>2878</v>
      </c>
      <c r="F775" t="s">
        <v>2821</v>
      </c>
      <c r="G775" t="s">
        <v>4598</v>
      </c>
      <c r="H775" s="83" t="s">
        <v>2960</v>
      </c>
      <c r="I775" s="82">
        <v>0</v>
      </c>
    </row>
    <row r="776" spans="1:9">
      <c r="A776">
        <v>28404</v>
      </c>
      <c r="B776">
        <v>18089042702</v>
      </c>
      <c r="C776">
        <v>18</v>
      </c>
      <c r="D776" t="s">
        <v>155</v>
      </c>
      <c r="E776" t="s">
        <v>2878</v>
      </c>
      <c r="F776" t="s">
        <v>2821</v>
      </c>
      <c r="G776" t="s">
        <v>4599</v>
      </c>
      <c r="H776" s="83" t="s">
        <v>3265</v>
      </c>
      <c r="I776" s="83" t="s">
        <v>4600</v>
      </c>
    </row>
    <row r="777" spans="1:9">
      <c r="A777">
        <v>28405</v>
      </c>
      <c r="B777">
        <v>18089042703</v>
      </c>
      <c r="C777">
        <v>18</v>
      </c>
      <c r="D777" t="s">
        <v>155</v>
      </c>
      <c r="E777" t="s">
        <v>2878</v>
      </c>
      <c r="F777" t="s">
        <v>2821</v>
      </c>
      <c r="G777" t="s">
        <v>4601</v>
      </c>
      <c r="H777" s="83" t="s">
        <v>2977</v>
      </c>
      <c r="I777" s="83" t="s">
        <v>4602</v>
      </c>
    </row>
    <row r="778" spans="1:9">
      <c r="A778">
        <v>28406</v>
      </c>
      <c r="B778">
        <v>18089042704</v>
      </c>
      <c r="C778">
        <v>18</v>
      </c>
      <c r="D778" t="s">
        <v>155</v>
      </c>
      <c r="E778" t="s">
        <v>2878</v>
      </c>
      <c r="F778" t="s">
        <v>2821</v>
      </c>
      <c r="G778" t="s">
        <v>4603</v>
      </c>
      <c r="H778" s="83" t="s">
        <v>3082</v>
      </c>
      <c r="I778" s="83" t="s">
        <v>4604</v>
      </c>
    </row>
    <row r="779" spans="1:9">
      <c r="A779">
        <v>28407</v>
      </c>
      <c r="B779">
        <v>18089042802</v>
      </c>
      <c r="C779">
        <v>18</v>
      </c>
      <c r="D779" t="s">
        <v>155</v>
      </c>
      <c r="E779" t="s">
        <v>2878</v>
      </c>
      <c r="F779" t="s">
        <v>2821</v>
      </c>
      <c r="G779" t="s">
        <v>4605</v>
      </c>
      <c r="H779" s="82">
        <v>0.5</v>
      </c>
      <c r="I779" s="83" t="s">
        <v>4606</v>
      </c>
    </row>
    <row r="780" spans="1:9">
      <c r="A780">
        <v>28408</v>
      </c>
      <c r="B780">
        <v>18089042803</v>
      </c>
      <c r="C780">
        <v>18</v>
      </c>
      <c r="D780" t="s">
        <v>155</v>
      </c>
      <c r="E780" t="s">
        <v>2878</v>
      </c>
      <c r="F780" t="s">
        <v>2821</v>
      </c>
      <c r="G780" t="s">
        <v>4607</v>
      </c>
      <c r="H780" s="83" t="s">
        <v>3342</v>
      </c>
      <c r="I780" s="83" t="s">
        <v>4608</v>
      </c>
    </row>
    <row r="781" spans="1:9">
      <c r="A781">
        <v>28409</v>
      </c>
      <c r="B781">
        <v>18089042804</v>
      </c>
      <c r="C781">
        <v>18</v>
      </c>
      <c r="D781" t="s">
        <v>155</v>
      </c>
      <c r="E781" t="s">
        <v>2878</v>
      </c>
      <c r="F781" t="s">
        <v>2821</v>
      </c>
      <c r="G781" t="s">
        <v>4609</v>
      </c>
      <c r="H781" s="83" t="s">
        <v>3180</v>
      </c>
      <c r="I781" s="83" t="s">
        <v>4610</v>
      </c>
    </row>
    <row r="782" spans="1:9">
      <c r="A782">
        <v>28410</v>
      </c>
      <c r="B782">
        <v>18089042901</v>
      </c>
      <c r="C782">
        <v>18</v>
      </c>
      <c r="D782" t="s">
        <v>155</v>
      </c>
      <c r="E782" t="s">
        <v>2878</v>
      </c>
      <c r="F782" t="s">
        <v>2821</v>
      </c>
      <c r="G782" t="s">
        <v>4611</v>
      </c>
      <c r="H782" s="83" t="s">
        <v>3125</v>
      </c>
      <c r="I782" s="83" t="s">
        <v>4612</v>
      </c>
    </row>
    <row r="783" spans="1:9">
      <c r="A783">
        <v>28411</v>
      </c>
      <c r="B783">
        <v>18089042903</v>
      </c>
      <c r="C783">
        <v>18</v>
      </c>
      <c r="D783" t="s">
        <v>155</v>
      </c>
      <c r="E783" t="s">
        <v>2878</v>
      </c>
      <c r="F783" t="s">
        <v>2821</v>
      </c>
      <c r="G783" t="s">
        <v>4613</v>
      </c>
      <c r="H783" s="83" t="s">
        <v>3180</v>
      </c>
      <c r="I783" s="83" t="s">
        <v>4614</v>
      </c>
    </row>
    <row r="784" spans="1:9">
      <c r="A784">
        <v>28412</v>
      </c>
      <c r="B784">
        <v>18089042904</v>
      </c>
      <c r="C784">
        <v>18</v>
      </c>
      <c r="D784" t="s">
        <v>155</v>
      </c>
      <c r="E784" t="s">
        <v>2878</v>
      </c>
      <c r="F784" t="s">
        <v>2821</v>
      </c>
      <c r="G784" t="s">
        <v>4615</v>
      </c>
      <c r="H784" s="82">
        <v>0.9</v>
      </c>
      <c r="I784" s="83" t="s">
        <v>4616</v>
      </c>
    </row>
    <row r="785" spans="1:9">
      <c r="A785">
        <v>28413</v>
      </c>
      <c r="B785">
        <v>18089043001</v>
      </c>
      <c r="C785">
        <v>18</v>
      </c>
      <c r="D785" t="s">
        <v>155</v>
      </c>
      <c r="E785" t="s">
        <v>2878</v>
      </c>
      <c r="F785" t="s">
        <v>2821</v>
      </c>
      <c r="G785" t="s">
        <v>4617</v>
      </c>
      <c r="H785" s="83" t="s">
        <v>3180</v>
      </c>
      <c r="I785" s="83" t="s">
        <v>4618</v>
      </c>
    </row>
    <row r="786" spans="1:9">
      <c r="A786">
        <v>28414</v>
      </c>
      <c r="B786">
        <v>18089043003</v>
      </c>
      <c r="C786">
        <v>18</v>
      </c>
      <c r="D786" t="s">
        <v>155</v>
      </c>
      <c r="E786" t="s">
        <v>2878</v>
      </c>
      <c r="F786" t="s">
        <v>2821</v>
      </c>
      <c r="G786" t="s">
        <v>4619</v>
      </c>
      <c r="H786" s="83" t="s">
        <v>3082</v>
      </c>
      <c r="I786" s="83" t="s">
        <v>4620</v>
      </c>
    </row>
    <row r="787" spans="1:9">
      <c r="A787">
        <v>28415</v>
      </c>
      <c r="B787">
        <v>18089043004</v>
      </c>
      <c r="C787">
        <v>18</v>
      </c>
      <c r="D787" t="s">
        <v>155</v>
      </c>
      <c r="E787" t="s">
        <v>2878</v>
      </c>
      <c r="F787" t="s">
        <v>2821</v>
      </c>
      <c r="G787" t="s">
        <v>4621</v>
      </c>
      <c r="H787" s="83" t="s">
        <v>4622</v>
      </c>
      <c r="I787" s="83" t="s">
        <v>4623</v>
      </c>
    </row>
    <row r="788" spans="1:9">
      <c r="A788">
        <v>28416</v>
      </c>
      <c r="B788">
        <v>18089043101</v>
      </c>
      <c r="C788">
        <v>18</v>
      </c>
      <c r="D788" t="s">
        <v>155</v>
      </c>
      <c r="E788" t="s">
        <v>2878</v>
      </c>
      <c r="F788" t="s">
        <v>2821</v>
      </c>
      <c r="G788" t="s">
        <v>4624</v>
      </c>
      <c r="H788" s="83" t="s">
        <v>3634</v>
      </c>
      <c r="I788" s="83" t="s">
        <v>4625</v>
      </c>
    </row>
    <row r="789" spans="1:9">
      <c r="A789">
        <v>28417</v>
      </c>
      <c r="B789">
        <v>18089043103</v>
      </c>
      <c r="C789">
        <v>18</v>
      </c>
      <c r="D789" t="s">
        <v>155</v>
      </c>
      <c r="E789" t="s">
        <v>2878</v>
      </c>
      <c r="F789" t="s">
        <v>2821</v>
      </c>
      <c r="G789" t="s">
        <v>4626</v>
      </c>
      <c r="H789" s="83" t="s">
        <v>3342</v>
      </c>
      <c r="I789" s="83" t="s">
        <v>4627</v>
      </c>
    </row>
    <row r="790" spans="1:9">
      <c r="A790">
        <v>28418</v>
      </c>
      <c r="B790">
        <v>18089043104</v>
      </c>
      <c r="C790">
        <v>18</v>
      </c>
      <c r="D790" t="s">
        <v>155</v>
      </c>
      <c r="E790" t="s">
        <v>2878</v>
      </c>
      <c r="F790" t="s">
        <v>2821</v>
      </c>
      <c r="G790" t="s">
        <v>4628</v>
      </c>
      <c r="H790" s="83" t="s">
        <v>3180</v>
      </c>
      <c r="I790" s="83" t="s">
        <v>4629</v>
      </c>
    </row>
    <row r="791" spans="1:9">
      <c r="A791">
        <v>28419</v>
      </c>
      <c r="B791">
        <v>18089043201</v>
      </c>
      <c r="C791">
        <v>18</v>
      </c>
      <c r="D791" t="s">
        <v>155</v>
      </c>
      <c r="E791" t="s">
        <v>2878</v>
      </c>
      <c r="F791" t="s">
        <v>2821</v>
      </c>
      <c r="G791" t="s">
        <v>4630</v>
      </c>
      <c r="H791" s="83" t="s">
        <v>2915</v>
      </c>
      <c r="I791" s="83" t="s">
        <v>4631</v>
      </c>
    </row>
    <row r="792" spans="1:9">
      <c r="A792">
        <v>28420</v>
      </c>
      <c r="B792">
        <v>18089043203</v>
      </c>
      <c r="C792">
        <v>18</v>
      </c>
      <c r="D792" t="s">
        <v>155</v>
      </c>
      <c r="E792" t="s">
        <v>2878</v>
      </c>
      <c r="F792" t="s">
        <v>2821</v>
      </c>
      <c r="G792" t="s">
        <v>4632</v>
      </c>
      <c r="H792" s="83" t="s">
        <v>3323</v>
      </c>
      <c r="I792" s="83" t="s">
        <v>4633</v>
      </c>
    </row>
    <row r="793" spans="1:9">
      <c r="A793">
        <v>28421</v>
      </c>
      <c r="B793">
        <v>18089043204</v>
      </c>
      <c r="C793">
        <v>18</v>
      </c>
      <c r="D793" t="s">
        <v>155</v>
      </c>
      <c r="E793" t="s">
        <v>2878</v>
      </c>
      <c r="F793" t="s">
        <v>2821</v>
      </c>
      <c r="G793" t="s">
        <v>4634</v>
      </c>
      <c r="H793" s="83" t="s">
        <v>3174</v>
      </c>
      <c r="I793" s="83" t="s">
        <v>4635</v>
      </c>
    </row>
    <row r="794" spans="1:9">
      <c r="A794">
        <v>28422</v>
      </c>
      <c r="B794">
        <v>18089043301</v>
      </c>
      <c r="C794">
        <v>18</v>
      </c>
      <c r="D794" t="s">
        <v>155</v>
      </c>
      <c r="E794" t="s">
        <v>2878</v>
      </c>
      <c r="F794" t="s">
        <v>2821</v>
      </c>
      <c r="G794" t="s">
        <v>4636</v>
      </c>
      <c r="H794" s="82">
        <v>0.8</v>
      </c>
      <c r="I794" s="83" t="s">
        <v>4637</v>
      </c>
    </row>
    <row r="795" spans="1:9">
      <c r="A795">
        <v>28423</v>
      </c>
      <c r="B795">
        <v>18089043302</v>
      </c>
      <c r="C795">
        <v>18</v>
      </c>
      <c r="D795" t="s">
        <v>155</v>
      </c>
      <c r="E795" t="s">
        <v>2878</v>
      </c>
      <c r="F795" t="s">
        <v>2821</v>
      </c>
      <c r="G795" t="s">
        <v>4638</v>
      </c>
      <c r="H795" s="83" t="s">
        <v>3140</v>
      </c>
      <c r="I795" s="83" t="s">
        <v>4639</v>
      </c>
    </row>
    <row r="796" spans="1:9">
      <c r="A796">
        <v>28424</v>
      </c>
      <c r="B796">
        <v>18089043401</v>
      </c>
      <c r="C796">
        <v>18</v>
      </c>
      <c r="D796" t="s">
        <v>155</v>
      </c>
      <c r="E796" t="s">
        <v>2878</v>
      </c>
      <c r="F796" t="s">
        <v>2821</v>
      </c>
      <c r="G796" t="s">
        <v>4640</v>
      </c>
      <c r="H796" s="83" t="s">
        <v>3035</v>
      </c>
      <c r="I796" s="83" t="s">
        <v>4641</v>
      </c>
    </row>
    <row r="797" spans="1:9">
      <c r="A797">
        <v>28425</v>
      </c>
      <c r="B797">
        <v>18089043403</v>
      </c>
      <c r="C797">
        <v>18</v>
      </c>
      <c r="D797" t="s">
        <v>155</v>
      </c>
      <c r="E797" t="s">
        <v>2878</v>
      </c>
      <c r="F797" t="s">
        <v>2821</v>
      </c>
      <c r="G797" t="s">
        <v>4642</v>
      </c>
      <c r="H797" s="83" t="s">
        <v>3137</v>
      </c>
      <c r="I797" s="83" t="s">
        <v>4643</v>
      </c>
    </row>
    <row r="798" spans="1:9">
      <c r="A798">
        <v>28426</v>
      </c>
      <c r="B798">
        <v>18089043404</v>
      </c>
      <c r="C798">
        <v>18</v>
      </c>
      <c r="D798" t="s">
        <v>155</v>
      </c>
      <c r="E798" t="s">
        <v>2878</v>
      </c>
      <c r="F798" t="s">
        <v>2821</v>
      </c>
      <c r="G798" t="s">
        <v>4644</v>
      </c>
      <c r="H798" s="83" t="s">
        <v>3473</v>
      </c>
      <c r="I798" s="83" t="s">
        <v>3321</v>
      </c>
    </row>
    <row r="799" spans="1:9">
      <c r="A799">
        <v>28427</v>
      </c>
      <c r="B799">
        <v>18089043405</v>
      </c>
      <c r="C799">
        <v>18</v>
      </c>
      <c r="D799" t="s">
        <v>155</v>
      </c>
      <c r="E799" t="s">
        <v>2878</v>
      </c>
      <c r="F799" t="s">
        <v>2821</v>
      </c>
      <c r="G799" t="s">
        <v>4645</v>
      </c>
      <c r="H799" s="82">
        <v>0.6</v>
      </c>
      <c r="I799" s="83" t="s">
        <v>4646</v>
      </c>
    </row>
    <row r="800" spans="1:9">
      <c r="A800">
        <v>28429</v>
      </c>
      <c r="B800">
        <v>18091040100</v>
      </c>
      <c r="C800">
        <v>18</v>
      </c>
      <c r="D800" t="s">
        <v>155</v>
      </c>
      <c r="E800" t="s">
        <v>2878</v>
      </c>
      <c r="F800" t="s">
        <v>4647</v>
      </c>
      <c r="G800" t="s">
        <v>4648</v>
      </c>
      <c r="H800" s="83" t="s">
        <v>3022</v>
      </c>
      <c r="I800" s="83" t="s">
        <v>4649</v>
      </c>
    </row>
    <row r="801" spans="1:9">
      <c r="A801">
        <v>28430</v>
      </c>
      <c r="B801">
        <v>18091040300</v>
      </c>
      <c r="C801">
        <v>18</v>
      </c>
      <c r="D801" t="s">
        <v>155</v>
      </c>
      <c r="E801" t="s">
        <v>2878</v>
      </c>
      <c r="F801" t="s">
        <v>4647</v>
      </c>
      <c r="G801" t="s">
        <v>4650</v>
      </c>
      <c r="H801" s="83" t="s">
        <v>3731</v>
      </c>
      <c r="I801" s="83" t="s">
        <v>4651</v>
      </c>
    </row>
    <row r="802" spans="1:9">
      <c r="A802">
        <v>28431</v>
      </c>
      <c r="B802">
        <v>18091040400</v>
      </c>
      <c r="C802">
        <v>18</v>
      </c>
      <c r="D802" t="s">
        <v>155</v>
      </c>
      <c r="E802" t="s">
        <v>2878</v>
      </c>
      <c r="F802" t="s">
        <v>4647</v>
      </c>
      <c r="G802" t="s">
        <v>4652</v>
      </c>
      <c r="H802" s="83" t="s">
        <v>3077</v>
      </c>
      <c r="I802" s="83" t="s">
        <v>4653</v>
      </c>
    </row>
    <row r="803" spans="1:9">
      <c r="A803">
        <v>28432</v>
      </c>
      <c r="B803">
        <v>18091040500</v>
      </c>
      <c r="C803">
        <v>18</v>
      </c>
      <c r="D803" t="s">
        <v>155</v>
      </c>
      <c r="E803" t="s">
        <v>2878</v>
      </c>
      <c r="F803" t="s">
        <v>4647</v>
      </c>
      <c r="G803" t="s">
        <v>4654</v>
      </c>
      <c r="H803" s="83" t="s">
        <v>4388</v>
      </c>
      <c r="I803" s="83" t="s">
        <v>4655</v>
      </c>
    </row>
    <row r="804" spans="1:9">
      <c r="A804">
        <v>28433</v>
      </c>
      <c r="B804">
        <v>18091040600</v>
      </c>
      <c r="C804">
        <v>18</v>
      </c>
      <c r="D804" t="s">
        <v>155</v>
      </c>
      <c r="E804" t="s">
        <v>2878</v>
      </c>
      <c r="F804" t="s">
        <v>4647</v>
      </c>
      <c r="G804" t="s">
        <v>4656</v>
      </c>
      <c r="H804" s="83" t="s">
        <v>4492</v>
      </c>
      <c r="I804" s="83" t="s">
        <v>4657</v>
      </c>
    </row>
    <row r="805" spans="1:9">
      <c r="A805">
        <v>28434</v>
      </c>
      <c r="B805">
        <v>18091040700</v>
      </c>
      <c r="C805">
        <v>18</v>
      </c>
      <c r="D805" t="s">
        <v>155</v>
      </c>
      <c r="E805" t="s">
        <v>2878</v>
      </c>
      <c r="F805" t="s">
        <v>4647</v>
      </c>
      <c r="G805" t="s">
        <v>4658</v>
      </c>
      <c r="H805" s="83" t="s">
        <v>3035</v>
      </c>
      <c r="I805" s="83" t="s">
        <v>4659</v>
      </c>
    </row>
    <row r="806" spans="1:9">
      <c r="A806">
        <v>28435</v>
      </c>
      <c r="B806">
        <v>18091040800</v>
      </c>
      <c r="C806">
        <v>18</v>
      </c>
      <c r="D806" t="s">
        <v>155</v>
      </c>
      <c r="E806" t="s">
        <v>2878</v>
      </c>
      <c r="F806" t="s">
        <v>4647</v>
      </c>
      <c r="G806" t="s">
        <v>4660</v>
      </c>
      <c r="H806" s="83" t="s">
        <v>4661</v>
      </c>
      <c r="I806" s="83" t="s">
        <v>4662</v>
      </c>
    </row>
    <row r="807" spans="1:9">
      <c r="A807">
        <v>28436</v>
      </c>
      <c r="B807">
        <v>18091040900</v>
      </c>
      <c r="C807">
        <v>18</v>
      </c>
      <c r="D807" t="s">
        <v>155</v>
      </c>
      <c r="E807" t="s">
        <v>2878</v>
      </c>
      <c r="F807" t="s">
        <v>4647</v>
      </c>
      <c r="G807" t="s">
        <v>4663</v>
      </c>
      <c r="H807" s="83" t="s">
        <v>4664</v>
      </c>
      <c r="I807" s="83" t="s">
        <v>4665</v>
      </c>
    </row>
    <row r="808" spans="1:9">
      <c r="A808">
        <v>28437</v>
      </c>
      <c r="B808">
        <v>18091041100</v>
      </c>
      <c r="C808">
        <v>18</v>
      </c>
      <c r="D808" t="s">
        <v>155</v>
      </c>
      <c r="E808" t="s">
        <v>2878</v>
      </c>
      <c r="F808" t="s">
        <v>4647</v>
      </c>
      <c r="G808" t="s">
        <v>4666</v>
      </c>
      <c r="H808" s="83" t="s">
        <v>3002</v>
      </c>
      <c r="I808" s="83" t="s">
        <v>4667</v>
      </c>
    </row>
    <row r="809" spans="1:9">
      <c r="A809">
        <v>28438</v>
      </c>
      <c r="B809">
        <v>18091041200</v>
      </c>
      <c r="C809">
        <v>18</v>
      </c>
      <c r="D809" t="s">
        <v>155</v>
      </c>
      <c r="E809" t="s">
        <v>2878</v>
      </c>
      <c r="F809" t="s">
        <v>4647</v>
      </c>
      <c r="G809" t="s">
        <v>4668</v>
      </c>
      <c r="H809" s="82">
        <v>0.6</v>
      </c>
      <c r="I809" s="83" t="s">
        <v>4669</v>
      </c>
    </row>
    <row r="810" spans="1:9">
      <c r="A810">
        <v>28439</v>
      </c>
      <c r="B810">
        <v>18091041300</v>
      </c>
      <c r="C810">
        <v>18</v>
      </c>
      <c r="D810" t="s">
        <v>155</v>
      </c>
      <c r="E810" t="s">
        <v>2878</v>
      </c>
      <c r="F810" t="s">
        <v>4647</v>
      </c>
      <c r="G810" t="s">
        <v>4670</v>
      </c>
      <c r="H810" s="83" t="s">
        <v>4671</v>
      </c>
      <c r="I810" s="83" t="s">
        <v>4672</v>
      </c>
    </row>
    <row r="811" spans="1:9">
      <c r="A811">
        <v>28440</v>
      </c>
      <c r="B811">
        <v>18091041400</v>
      </c>
      <c r="C811">
        <v>18</v>
      </c>
      <c r="D811" t="s">
        <v>155</v>
      </c>
      <c r="E811" t="s">
        <v>2878</v>
      </c>
      <c r="F811" t="s">
        <v>4647</v>
      </c>
      <c r="G811" t="s">
        <v>4673</v>
      </c>
      <c r="H811" s="83" t="s">
        <v>2883</v>
      </c>
      <c r="I811" s="83" t="s">
        <v>4674</v>
      </c>
    </row>
    <row r="812" spans="1:9">
      <c r="A812">
        <v>28441</v>
      </c>
      <c r="B812">
        <v>18091041500</v>
      </c>
      <c r="C812">
        <v>18</v>
      </c>
      <c r="D812" t="s">
        <v>155</v>
      </c>
      <c r="E812" t="s">
        <v>2878</v>
      </c>
      <c r="F812" t="s">
        <v>4647</v>
      </c>
      <c r="G812" t="s">
        <v>4675</v>
      </c>
      <c r="H812" s="83" t="s">
        <v>3128</v>
      </c>
      <c r="I812" s="83" t="s">
        <v>4676</v>
      </c>
    </row>
    <row r="813" spans="1:9">
      <c r="A813">
        <v>28442</v>
      </c>
      <c r="B813">
        <v>18091041600</v>
      </c>
      <c r="C813">
        <v>18</v>
      </c>
      <c r="D813" t="s">
        <v>155</v>
      </c>
      <c r="E813" t="s">
        <v>2878</v>
      </c>
      <c r="F813" t="s">
        <v>4647</v>
      </c>
      <c r="G813" t="s">
        <v>4677</v>
      </c>
      <c r="H813" s="83" t="s">
        <v>2903</v>
      </c>
      <c r="I813" s="83" t="s">
        <v>4678</v>
      </c>
    </row>
    <row r="814" spans="1:9">
      <c r="A814">
        <v>28443</v>
      </c>
      <c r="B814">
        <v>18091041700</v>
      </c>
      <c r="C814">
        <v>18</v>
      </c>
      <c r="D814" t="s">
        <v>155</v>
      </c>
      <c r="E814" t="s">
        <v>2878</v>
      </c>
      <c r="F814" t="s">
        <v>4647</v>
      </c>
      <c r="G814" t="s">
        <v>4679</v>
      </c>
      <c r="H814" s="83" t="s">
        <v>3359</v>
      </c>
      <c r="I814" s="83" t="s">
        <v>3386</v>
      </c>
    </row>
    <row r="815" spans="1:9">
      <c r="A815">
        <v>28444</v>
      </c>
      <c r="B815">
        <v>18091041800</v>
      </c>
      <c r="C815">
        <v>18</v>
      </c>
      <c r="D815" t="s">
        <v>155</v>
      </c>
      <c r="E815" t="s">
        <v>2878</v>
      </c>
      <c r="F815" t="s">
        <v>4647</v>
      </c>
      <c r="G815" t="s">
        <v>4680</v>
      </c>
      <c r="H815" s="83" t="s">
        <v>3072</v>
      </c>
      <c r="I815" s="83" t="s">
        <v>4681</v>
      </c>
    </row>
    <row r="816" spans="1:9">
      <c r="A816">
        <v>28445</v>
      </c>
      <c r="B816">
        <v>18091041900</v>
      </c>
      <c r="C816">
        <v>18</v>
      </c>
      <c r="D816" t="s">
        <v>155</v>
      </c>
      <c r="E816" t="s">
        <v>2878</v>
      </c>
      <c r="F816" t="s">
        <v>4647</v>
      </c>
      <c r="G816" t="s">
        <v>4682</v>
      </c>
      <c r="H816" s="83" t="s">
        <v>3177</v>
      </c>
      <c r="I816" s="83" t="s">
        <v>4683</v>
      </c>
    </row>
    <row r="817" spans="1:9">
      <c r="A817">
        <v>28446</v>
      </c>
      <c r="B817">
        <v>18091042000</v>
      </c>
      <c r="C817">
        <v>18</v>
      </c>
      <c r="D817" t="s">
        <v>155</v>
      </c>
      <c r="E817" t="s">
        <v>2878</v>
      </c>
      <c r="F817" t="s">
        <v>4647</v>
      </c>
      <c r="G817" t="s">
        <v>4684</v>
      </c>
      <c r="H817" s="83" t="s">
        <v>3265</v>
      </c>
      <c r="I817" s="83" t="s">
        <v>4685</v>
      </c>
    </row>
    <row r="818" spans="1:9">
      <c r="A818">
        <v>28447</v>
      </c>
      <c r="B818">
        <v>18091042100</v>
      </c>
      <c r="C818">
        <v>18</v>
      </c>
      <c r="D818" t="s">
        <v>155</v>
      </c>
      <c r="E818" t="s">
        <v>2878</v>
      </c>
      <c r="F818" t="s">
        <v>4647</v>
      </c>
      <c r="G818" t="s">
        <v>4686</v>
      </c>
      <c r="H818" s="83" t="s">
        <v>3864</v>
      </c>
      <c r="I818" s="83" t="s">
        <v>4687</v>
      </c>
    </row>
    <row r="819" spans="1:9">
      <c r="A819">
        <v>28448</v>
      </c>
      <c r="B819">
        <v>18091042200</v>
      </c>
      <c r="C819">
        <v>18</v>
      </c>
      <c r="D819" t="s">
        <v>155</v>
      </c>
      <c r="E819" t="s">
        <v>2878</v>
      </c>
      <c r="F819" t="s">
        <v>4647</v>
      </c>
      <c r="G819" t="s">
        <v>4688</v>
      </c>
      <c r="H819" s="83" t="s">
        <v>3177</v>
      </c>
      <c r="I819" s="83" t="s">
        <v>4689</v>
      </c>
    </row>
    <row r="820" spans="1:9">
      <c r="A820">
        <v>28449</v>
      </c>
      <c r="B820">
        <v>18091042300</v>
      </c>
      <c r="C820">
        <v>18</v>
      </c>
      <c r="D820" t="s">
        <v>155</v>
      </c>
      <c r="E820" t="s">
        <v>2878</v>
      </c>
      <c r="F820" t="s">
        <v>4647</v>
      </c>
      <c r="G820" t="s">
        <v>4690</v>
      </c>
      <c r="H820" s="83" t="s">
        <v>4691</v>
      </c>
      <c r="I820" s="83" t="s">
        <v>4692</v>
      </c>
    </row>
    <row r="821" spans="1:9">
      <c r="A821">
        <v>28450</v>
      </c>
      <c r="B821">
        <v>18091042401</v>
      </c>
      <c r="C821">
        <v>18</v>
      </c>
      <c r="D821" t="s">
        <v>155</v>
      </c>
      <c r="E821" t="s">
        <v>2878</v>
      </c>
      <c r="F821" t="s">
        <v>4647</v>
      </c>
      <c r="G821" t="s">
        <v>4693</v>
      </c>
      <c r="H821" s="83" t="s">
        <v>3483</v>
      </c>
      <c r="I821" s="83" t="s">
        <v>4694</v>
      </c>
    </row>
    <row r="822" spans="1:9">
      <c r="A822">
        <v>28451</v>
      </c>
      <c r="B822">
        <v>18091042402</v>
      </c>
      <c r="C822">
        <v>18</v>
      </c>
      <c r="D822" t="s">
        <v>155</v>
      </c>
      <c r="E822" t="s">
        <v>2878</v>
      </c>
      <c r="F822" t="s">
        <v>4647</v>
      </c>
      <c r="G822" t="s">
        <v>4695</v>
      </c>
      <c r="H822" s="83" t="s">
        <v>3159</v>
      </c>
      <c r="I822" s="83" t="s">
        <v>4696</v>
      </c>
    </row>
    <row r="823" spans="1:9">
      <c r="A823">
        <v>28452</v>
      </c>
      <c r="B823">
        <v>18091042500</v>
      </c>
      <c r="C823">
        <v>18</v>
      </c>
      <c r="D823" t="s">
        <v>155</v>
      </c>
      <c r="E823" t="s">
        <v>2878</v>
      </c>
      <c r="F823" t="s">
        <v>4647</v>
      </c>
      <c r="G823" t="s">
        <v>4697</v>
      </c>
      <c r="H823" s="83" t="s">
        <v>2930</v>
      </c>
      <c r="I823" s="83" t="s">
        <v>4698</v>
      </c>
    </row>
    <row r="824" spans="1:9">
      <c r="A824">
        <v>28453</v>
      </c>
      <c r="B824">
        <v>18091042601</v>
      </c>
      <c r="C824">
        <v>18</v>
      </c>
      <c r="D824" t="s">
        <v>155</v>
      </c>
      <c r="E824" t="s">
        <v>2878</v>
      </c>
      <c r="F824" t="s">
        <v>4647</v>
      </c>
      <c r="G824" t="s">
        <v>4699</v>
      </c>
      <c r="H824" s="83" t="s">
        <v>3040</v>
      </c>
      <c r="I824" s="83" t="s">
        <v>4700</v>
      </c>
    </row>
    <row r="825" spans="1:9">
      <c r="A825">
        <v>28454</v>
      </c>
      <c r="B825">
        <v>18091042602</v>
      </c>
      <c r="C825">
        <v>18</v>
      </c>
      <c r="D825" t="s">
        <v>155</v>
      </c>
      <c r="E825" t="s">
        <v>2878</v>
      </c>
      <c r="F825" t="s">
        <v>4647</v>
      </c>
      <c r="G825" t="s">
        <v>4701</v>
      </c>
      <c r="H825" s="82">
        <v>0</v>
      </c>
      <c r="I825" s="83" t="s">
        <v>4702</v>
      </c>
    </row>
    <row r="826" spans="1:9">
      <c r="A826">
        <v>28455</v>
      </c>
      <c r="B826">
        <v>18091042700</v>
      </c>
      <c r="C826">
        <v>18</v>
      </c>
      <c r="D826" t="s">
        <v>155</v>
      </c>
      <c r="E826" t="s">
        <v>2878</v>
      </c>
      <c r="F826" t="s">
        <v>4647</v>
      </c>
      <c r="G826" t="s">
        <v>4703</v>
      </c>
      <c r="H826" s="83" t="s">
        <v>2977</v>
      </c>
      <c r="I826" s="83" t="s">
        <v>4704</v>
      </c>
    </row>
    <row r="827" spans="1:9">
      <c r="A827">
        <v>28456</v>
      </c>
      <c r="B827">
        <v>18091042800</v>
      </c>
      <c r="C827">
        <v>18</v>
      </c>
      <c r="D827" t="s">
        <v>155</v>
      </c>
      <c r="E827" t="s">
        <v>2878</v>
      </c>
      <c r="F827" t="s">
        <v>4647</v>
      </c>
      <c r="G827" t="s">
        <v>4705</v>
      </c>
      <c r="H827" s="82">
        <v>0</v>
      </c>
      <c r="I827" s="83" t="s">
        <v>4706</v>
      </c>
    </row>
    <row r="828" spans="1:9">
      <c r="A828">
        <v>28457</v>
      </c>
      <c r="B828">
        <v>18091042900</v>
      </c>
      <c r="C828">
        <v>18</v>
      </c>
      <c r="D828" t="s">
        <v>155</v>
      </c>
      <c r="E828" t="s">
        <v>2878</v>
      </c>
      <c r="F828" t="s">
        <v>4647</v>
      </c>
      <c r="G828" t="s">
        <v>4707</v>
      </c>
      <c r="H828" s="83" t="s">
        <v>3191</v>
      </c>
      <c r="I828" s="83" t="s">
        <v>4708</v>
      </c>
    </row>
    <row r="829" spans="1:9">
      <c r="A829">
        <v>28458</v>
      </c>
      <c r="B829">
        <v>18091043000</v>
      </c>
      <c r="C829">
        <v>18</v>
      </c>
      <c r="D829" t="s">
        <v>155</v>
      </c>
      <c r="E829" t="s">
        <v>2878</v>
      </c>
      <c r="F829" t="s">
        <v>4647</v>
      </c>
      <c r="G829" t="s">
        <v>4709</v>
      </c>
      <c r="H829" s="83" t="s">
        <v>2989</v>
      </c>
      <c r="I829" s="83" t="s">
        <v>4710</v>
      </c>
    </row>
    <row r="830" spans="1:9">
      <c r="A830">
        <v>28460</v>
      </c>
      <c r="B830">
        <v>18093950400</v>
      </c>
      <c r="C830">
        <v>18</v>
      </c>
      <c r="D830" t="s">
        <v>155</v>
      </c>
      <c r="E830" t="s">
        <v>2878</v>
      </c>
      <c r="F830" t="s">
        <v>2823</v>
      </c>
      <c r="G830" t="s">
        <v>4711</v>
      </c>
      <c r="H830" s="83" t="s">
        <v>2983</v>
      </c>
      <c r="I830" s="83" t="s">
        <v>4712</v>
      </c>
    </row>
    <row r="831" spans="1:9">
      <c r="A831">
        <v>28461</v>
      </c>
      <c r="B831">
        <v>18093950500</v>
      </c>
      <c r="C831">
        <v>18</v>
      </c>
      <c r="D831" t="s">
        <v>155</v>
      </c>
      <c r="E831" t="s">
        <v>2878</v>
      </c>
      <c r="F831" t="s">
        <v>2823</v>
      </c>
      <c r="G831" t="s">
        <v>4713</v>
      </c>
      <c r="H831" s="83" t="s">
        <v>3205</v>
      </c>
      <c r="I831" s="83" t="s">
        <v>4714</v>
      </c>
    </row>
    <row r="832" spans="1:9">
      <c r="A832">
        <v>28462</v>
      </c>
      <c r="B832">
        <v>18093950601</v>
      </c>
      <c r="C832">
        <v>18</v>
      </c>
      <c r="D832" t="s">
        <v>155</v>
      </c>
      <c r="E832" t="s">
        <v>2878</v>
      </c>
      <c r="F832" t="s">
        <v>2823</v>
      </c>
      <c r="G832" t="s">
        <v>4715</v>
      </c>
      <c r="H832" s="83" t="s">
        <v>2903</v>
      </c>
      <c r="I832" s="83" t="s">
        <v>4716</v>
      </c>
    </row>
    <row r="833" spans="1:9">
      <c r="A833">
        <v>28463</v>
      </c>
      <c r="B833">
        <v>18093950602</v>
      </c>
      <c r="C833">
        <v>18</v>
      </c>
      <c r="D833" t="s">
        <v>155</v>
      </c>
      <c r="E833" t="s">
        <v>2878</v>
      </c>
      <c r="F833" t="s">
        <v>2823</v>
      </c>
      <c r="G833" t="s">
        <v>4717</v>
      </c>
      <c r="H833" s="82">
        <v>0.8</v>
      </c>
      <c r="I833" s="83" t="s">
        <v>4718</v>
      </c>
    </row>
    <row r="834" spans="1:9">
      <c r="A834">
        <v>28464</v>
      </c>
      <c r="B834">
        <v>18093950701</v>
      </c>
      <c r="C834">
        <v>18</v>
      </c>
      <c r="D834" t="s">
        <v>155</v>
      </c>
      <c r="E834" t="s">
        <v>2878</v>
      </c>
      <c r="F834" t="s">
        <v>2823</v>
      </c>
      <c r="G834" t="s">
        <v>4719</v>
      </c>
      <c r="H834" s="83" t="s">
        <v>3605</v>
      </c>
      <c r="I834" s="83" t="s">
        <v>4720</v>
      </c>
    </row>
    <row r="835" spans="1:9">
      <c r="A835">
        <v>28465</v>
      </c>
      <c r="B835">
        <v>18093950702</v>
      </c>
      <c r="C835">
        <v>18</v>
      </c>
      <c r="D835" t="s">
        <v>155</v>
      </c>
      <c r="E835" t="s">
        <v>2878</v>
      </c>
      <c r="F835" t="s">
        <v>2823</v>
      </c>
      <c r="G835" t="s">
        <v>4721</v>
      </c>
      <c r="H835" s="82">
        <v>0</v>
      </c>
      <c r="I835" s="83" t="s">
        <v>4722</v>
      </c>
    </row>
    <row r="836" spans="1:9">
      <c r="A836">
        <v>28466</v>
      </c>
      <c r="B836">
        <v>18093950800</v>
      </c>
      <c r="C836">
        <v>18</v>
      </c>
      <c r="D836" t="s">
        <v>155</v>
      </c>
      <c r="E836" t="s">
        <v>2878</v>
      </c>
      <c r="F836" t="s">
        <v>2823</v>
      </c>
      <c r="G836" t="s">
        <v>4723</v>
      </c>
      <c r="H836" s="83" t="s">
        <v>3652</v>
      </c>
      <c r="I836" s="83" t="s">
        <v>4724</v>
      </c>
    </row>
    <row r="837" spans="1:9">
      <c r="A837">
        <v>28467</v>
      </c>
      <c r="B837">
        <v>18093950900</v>
      </c>
      <c r="C837">
        <v>18</v>
      </c>
      <c r="D837" t="s">
        <v>155</v>
      </c>
      <c r="E837" t="s">
        <v>2878</v>
      </c>
      <c r="F837" t="s">
        <v>2823</v>
      </c>
      <c r="G837" t="s">
        <v>4725</v>
      </c>
      <c r="H837" s="83" t="s">
        <v>2906</v>
      </c>
      <c r="I837" s="83" t="s">
        <v>4726</v>
      </c>
    </row>
    <row r="838" spans="1:9">
      <c r="A838">
        <v>28468</v>
      </c>
      <c r="B838">
        <v>18093951000</v>
      </c>
      <c r="C838">
        <v>18</v>
      </c>
      <c r="D838" t="s">
        <v>155</v>
      </c>
      <c r="E838" t="s">
        <v>2878</v>
      </c>
      <c r="F838" t="s">
        <v>2823</v>
      </c>
      <c r="G838" t="s">
        <v>4727</v>
      </c>
      <c r="H838" s="83" t="s">
        <v>3783</v>
      </c>
      <c r="I838" s="83" t="s">
        <v>4728</v>
      </c>
    </row>
    <row r="839" spans="1:9">
      <c r="A839">
        <v>28469</v>
      </c>
      <c r="B839">
        <v>18093951100</v>
      </c>
      <c r="C839">
        <v>18</v>
      </c>
      <c r="D839" t="s">
        <v>155</v>
      </c>
      <c r="E839" t="s">
        <v>2878</v>
      </c>
      <c r="F839" t="s">
        <v>2823</v>
      </c>
      <c r="G839" t="s">
        <v>4729</v>
      </c>
      <c r="H839" s="83" t="s">
        <v>2924</v>
      </c>
      <c r="I839" s="83" t="s">
        <v>4730</v>
      </c>
    </row>
    <row r="840" spans="1:9">
      <c r="A840">
        <v>28470</v>
      </c>
      <c r="B840">
        <v>18093951201</v>
      </c>
      <c r="C840">
        <v>18</v>
      </c>
      <c r="D840" t="s">
        <v>155</v>
      </c>
      <c r="E840" t="s">
        <v>2878</v>
      </c>
      <c r="F840" t="s">
        <v>2823</v>
      </c>
      <c r="G840" t="s">
        <v>4731</v>
      </c>
      <c r="H840" s="83" t="s">
        <v>3205</v>
      </c>
      <c r="I840" s="83" t="s">
        <v>4732</v>
      </c>
    </row>
    <row r="841" spans="1:9">
      <c r="A841">
        <v>28471</v>
      </c>
      <c r="B841">
        <v>18093951202</v>
      </c>
      <c r="C841">
        <v>18</v>
      </c>
      <c r="D841" t="s">
        <v>155</v>
      </c>
      <c r="E841" t="s">
        <v>2878</v>
      </c>
      <c r="F841" t="s">
        <v>2823</v>
      </c>
      <c r="G841" t="s">
        <v>4733</v>
      </c>
      <c r="H841" s="83" t="s">
        <v>2977</v>
      </c>
      <c r="I841" s="83" t="s">
        <v>4734</v>
      </c>
    </row>
    <row r="842" spans="1:9">
      <c r="A842">
        <v>28472</v>
      </c>
      <c r="B842">
        <v>18093951300</v>
      </c>
      <c r="C842">
        <v>18</v>
      </c>
      <c r="D842" t="s">
        <v>155</v>
      </c>
      <c r="E842" t="s">
        <v>2878</v>
      </c>
      <c r="F842" t="s">
        <v>2823</v>
      </c>
      <c r="G842" t="s">
        <v>4735</v>
      </c>
      <c r="H842" s="83" t="s">
        <v>3768</v>
      </c>
      <c r="I842" s="83" t="s">
        <v>4736</v>
      </c>
    </row>
    <row r="843" spans="1:9">
      <c r="A843">
        <v>28473</v>
      </c>
      <c r="B843">
        <v>18095000300</v>
      </c>
      <c r="C843">
        <v>18</v>
      </c>
      <c r="D843" t="s">
        <v>155</v>
      </c>
      <c r="E843" t="s">
        <v>2878</v>
      </c>
      <c r="F843" t="s">
        <v>2824</v>
      </c>
      <c r="G843" t="s">
        <v>4737</v>
      </c>
      <c r="H843" s="83" t="s">
        <v>4738</v>
      </c>
      <c r="I843" s="83" t="s">
        <v>4739</v>
      </c>
    </row>
    <row r="844" spans="1:9">
      <c r="A844">
        <v>28474</v>
      </c>
      <c r="B844">
        <v>18095000400</v>
      </c>
      <c r="C844">
        <v>18</v>
      </c>
      <c r="D844" t="s">
        <v>155</v>
      </c>
      <c r="E844" t="s">
        <v>2878</v>
      </c>
      <c r="F844" t="s">
        <v>2824</v>
      </c>
      <c r="G844" t="s">
        <v>4740</v>
      </c>
      <c r="H844" s="83" t="s">
        <v>2936</v>
      </c>
      <c r="I844" s="83" t="s">
        <v>4741</v>
      </c>
    </row>
    <row r="845" spans="1:9">
      <c r="A845">
        <v>28475</v>
      </c>
      <c r="B845">
        <v>18095000500</v>
      </c>
      <c r="C845">
        <v>18</v>
      </c>
      <c r="D845" t="s">
        <v>155</v>
      </c>
      <c r="E845" t="s">
        <v>2878</v>
      </c>
      <c r="F845" t="s">
        <v>2824</v>
      </c>
      <c r="G845" t="s">
        <v>4742</v>
      </c>
      <c r="H845" s="83" t="s">
        <v>4743</v>
      </c>
      <c r="I845" s="83" t="s">
        <v>4744</v>
      </c>
    </row>
    <row r="846" spans="1:9">
      <c r="A846">
        <v>28476</v>
      </c>
      <c r="B846">
        <v>18095000800</v>
      </c>
      <c r="C846">
        <v>18</v>
      </c>
      <c r="D846" t="s">
        <v>155</v>
      </c>
      <c r="E846" t="s">
        <v>2878</v>
      </c>
      <c r="F846" t="s">
        <v>2824</v>
      </c>
      <c r="G846" t="s">
        <v>4745</v>
      </c>
      <c r="H846" s="83" t="s">
        <v>4746</v>
      </c>
      <c r="I846" s="83" t="s">
        <v>4747</v>
      </c>
    </row>
    <row r="847" spans="1:9">
      <c r="A847">
        <v>28477</v>
      </c>
      <c r="B847">
        <v>18095000900</v>
      </c>
      <c r="C847">
        <v>18</v>
      </c>
      <c r="D847" t="s">
        <v>155</v>
      </c>
      <c r="E847" t="s">
        <v>2878</v>
      </c>
      <c r="F847" t="s">
        <v>2824</v>
      </c>
      <c r="G847" t="s">
        <v>4748</v>
      </c>
      <c r="H847" s="83" t="s">
        <v>3202</v>
      </c>
      <c r="I847" s="83" t="s">
        <v>4749</v>
      </c>
    </row>
    <row r="848" spans="1:9">
      <c r="A848">
        <v>28478</v>
      </c>
      <c r="B848">
        <v>18095001000</v>
      </c>
      <c r="C848">
        <v>18</v>
      </c>
      <c r="D848" t="s">
        <v>155</v>
      </c>
      <c r="E848" t="s">
        <v>2878</v>
      </c>
      <c r="F848" t="s">
        <v>2824</v>
      </c>
      <c r="G848" t="s">
        <v>4750</v>
      </c>
      <c r="H848" s="83" t="s">
        <v>3768</v>
      </c>
      <c r="I848" s="83" t="s">
        <v>4751</v>
      </c>
    </row>
    <row r="849" spans="1:9">
      <c r="A849">
        <v>28479</v>
      </c>
      <c r="B849">
        <v>18095001100</v>
      </c>
      <c r="C849">
        <v>18</v>
      </c>
      <c r="D849" t="s">
        <v>155</v>
      </c>
      <c r="E849" t="s">
        <v>2878</v>
      </c>
      <c r="F849" t="s">
        <v>2824</v>
      </c>
      <c r="G849" t="s">
        <v>4752</v>
      </c>
      <c r="H849" s="83" t="s">
        <v>4753</v>
      </c>
      <c r="I849" s="83" t="s">
        <v>4754</v>
      </c>
    </row>
    <row r="850" spans="1:9">
      <c r="A850">
        <v>28480</v>
      </c>
      <c r="B850">
        <v>18095001200</v>
      </c>
      <c r="C850">
        <v>18</v>
      </c>
      <c r="D850" t="s">
        <v>155</v>
      </c>
      <c r="E850" t="s">
        <v>2878</v>
      </c>
      <c r="F850" t="s">
        <v>2824</v>
      </c>
      <c r="G850" t="s">
        <v>4755</v>
      </c>
      <c r="H850" s="83" t="s">
        <v>3152</v>
      </c>
      <c r="I850" s="83" t="s">
        <v>4756</v>
      </c>
    </row>
    <row r="851" spans="1:9">
      <c r="A851">
        <v>28481</v>
      </c>
      <c r="B851">
        <v>18095001300</v>
      </c>
      <c r="C851">
        <v>18</v>
      </c>
      <c r="D851" t="s">
        <v>155</v>
      </c>
      <c r="E851" t="s">
        <v>2878</v>
      </c>
      <c r="F851" t="s">
        <v>2824</v>
      </c>
      <c r="G851" t="s">
        <v>4757</v>
      </c>
      <c r="H851" s="83" t="s">
        <v>2957</v>
      </c>
      <c r="I851" s="83" t="s">
        <v>4758</v>
      </c>
    </row>
    <row r="852" spans="1:9">
      <c r="A852">
        <v>28482</v>
      </c>
      <c r="B852">
        <v>18095001400</v>
      </c>
      <c r="C852">
        <v>18</v>
      </c>
      <c r="D852" t="s">
        <v>155</v>
      </c>
      <c r="E852" t="s">
        <v>2878</v>
      </c>
      <c r="F852" t="s">
        <v>2824</v>
      </c>
      <c r="G852" t="s">
        <v>4759</v>
      </c>
      <c r="H852" s="83" t="s">
        <v>3047</v>
      </c>
      <c r="I852" s="83" t="s">
        <v>4760</v>
      </c>
    </row>
    <row r="853" spans="1:9">
      <c r="A853">
        <v>28483</v>
      </c>
      <c r="B853">
        <v>18095001500</v>
      </c>
      <c r="C853">
        <v>18</v>
      </c>
      <c r="D853" t="s">
        <v>155</v>
      </c>
      <c r="E853" t="s">
        <v>2878</v>
      </c>
      <c r="F853" t="s">
        <v>2824</v>
      </c>
      <c r="G853" t="s">
        <v>4761</v>
      </c>
      <c r="H853" s="83" t="s">
        <v>3258</v>
      </c>
      <c r="I853" s="83" t="s">
        <v>4762</v>
      </c>
    </row>
    <row r="854" spans="1:9">
      <c r="A854">
        <v>28484</v>
      </c>
      <c r="B854">
        <v>18095001600</v>
      </c>
      <c r="C854">
        <v>18</v>
      </c>
      <c r="D854" t="s">
        <v>155</v>
      </c>
      <c r="E854" t="s">
        <v>2878</v>
      </c>
      <c r="F854" t="s">
        <v>2824</v>
      </c>
      <c r="G854" t="s">
        <v>4763</v>
      </c>
      <c r="H854" s="82">
        <v>0.4</v>
      </c>
      <c r="I854" s="83" t="s">
        <v>4764</v>
      </c>
    </row>
    <row r="855" spans="1:9">
      <c r="A855">
        <v>28485</v>
      </c>
      <c r="B855">
        <v>18095001700</v>
      </c>
      <c r="C855">
        <v>18</v>
      </c>
      <c r="D855" t="s">
        <v>155</v>
      </c>
      <c r="E855" t="s">
        <v>2878</v>
      </c>
      <c r="F855" t="s">
        <v>2824</v>
      </c>
      <c r="G855" t="s">
        <v>4765</v>
      </c>
      <c r="H855" s="83" t="s">
        <v>3085</v>
      </c>
      <c r="I855" s="83" t="s">
        <v>4766</v>
      </c>
    </row>
    <row r="856" spans="1:9">
      <c r="A856">
        <v>28486</v>
      </c>
      <c r="B856">
        <v>18095001801</v>
      </c>
      <c r="C856">
        <v>18</v>
      </c>
      <c r="D856" t="s">
        <v>155</v>
      </c>
      <c r="E856" t="s">
        <v>2878</v>
      </c>
      <c r="F856" t="s">
        <v>2824</v>
      </c>
      <c r="G856" t="s">
        <v>4767</v>
      </c>
      <c r="H856" s="83" t="s">
        <v>3140</v>
      </c>
      <c r="I856" s="83" t="s">
        <v>4768</v>
      </c>
    </row>
    <row r="857" spans="1:9">
      <c r="A857">
        <v>28487</v>
      </c>
      <c r="B857">
        <v>18095001802</v>
      </c>
      <c r="C857">
        <v>18</v>
      </c>
      <c r="D857" t="s">
        <v>155</v>
      </c>
      <c r="E857" t="s">
        <v>2878</v>
      </c>
      <c r="F857" t="s">
        <v>2824</v>
      </c>
      <c r="G857" t="s">
        <v>4769</v>
      </c>
      <c r="H857" s="83" t="s">
        <v>4770</v>
      </c>
      <c r="I857" s="83" t="s">
        <v>4771</v>
      </c>
    </row>
    <row r="858" spans="1:9">
      <c r="A858">
        <v>28488</v>
      </c>
      <c r="B858">
        <v>18095001901</v>
      </c>
      <c r="C858">
        <v>18</v>
      </c>
      <c r="D858" t="s">
        <v>155</v>
      </c>
      <c r="E858" t="s">
        <v>2878</v>
      </c>
      <c r="F858" t="s">
        <v>2824</v>
      </c>
      <c r="G858" t="s">
        <v>4772</v>
      </c>
      <c r="H858" s="83" t="s">
        <v>3524</v>
      </c>
      <c r="I858" s="83" t="s">
        <v>4773</v>
      </c>
    </row>
    <row r="859" spans="1:9">
      <c r="A859">
        <v>28489</v>
      </c>
      <c r="B859">
        <v>18095001902</v>
      </c>
      <c r="C859">
        <v>18</v>
      </c>
      <c r="D859" t="s">
        <v>155</v>
      </c>
      <c r="E859" t="s">
        <v>2878</v>
      </c>
      <c r="F859" t="s">
        <v>2824</v>
      </c>
      <c r="G859" t="s">
        <v>4774</v>
      </c>
      <c r="H859" s="83" t="s">
        <v>3105</v>
      </c>
      <c r="I859" s="83" t="s">
        <v>4775</v>
      </c>
    </row>
    <row r="860" spans="1:9">
      <c r="A860">
        <v>28490</v>
      </c>
      <c r="B860">
        <v>18095002000</v>
      </c>
      <c r="C860">
        <v>18</v>
      </c>
      <c r="D860" t="s">
        <v>155</v>
      </c>
      <c r="E860" t="s">
        <v>2878</v>
      </c>
      <c r="F860" t="s">
        <v>2824</v>
      </c>
      <c r="G860" t="s">
        <v>4776</v>
      </c>
      <c r="H860" s="83" t="s">
        <v>3052</v>
      </c>
      <c r="I860" s="83" t="s">
        <v>4777</v>
      </c>
    </row>
    <row r="861" spans="1:9">
      <c r="A861">
        <v>28491</v>
      </c>
      <c r="B861">
        <v>18095010100</v>
      </c>
      <c r="C861">
        <v>18</v>
      </c>
      <c r="D861" t="s">
        <v>155</v>
      </c>
      <c r="E861" t="s">
        <v>2878</v>
      </c>
      <c r="F861" t="s">
        <v>2824</v>
      </c>
      <c r="G861" t="s">
        <v>4778</v>
      </c>
      <c r="H861" s="83" t="s">
        <v>3052</v>
      </c>
      <c r="I861" s="83" t="s">
        <v>4779</v>
      </c>
    </row>
    <row r="862" spans="1:9">
      <c r="A862">
        <v>28492</v>
      </c>
      <c r="B862">
        <v>18095010200</v>
      </c>
      <c r="C862">
        <v>18</v>
      </c>
      <c r="D862" t="s">
        <v>155</v>
      </c>
      <c r="E862" t="s">
        <v>2878</v>
      </c>
      <c r="F862" t="s">
        <v>2824</v>
      </c>
      <c r="G862" t="s">
        <v>4780</v>
      </c>
      <c r="H862" s="83" t="s">
        <v>3191</v>
      </c>
      <c r="I862" s="83" t="s">
        <v>4781</v>
      </c>
    </row>
    <row r="863" spans="1:9">
      <c r="A863">
        <v>28493</v>
      </c>
      <c r="B863">
        <v>18095010300</v>
      </c>
      <c r="C863">
        <v>18</v>
      </c>
      <c r="D863" t="s">
        <v>155</v>
      </c>
      <c r="E863" t="s">
        <v>2878</v>
      </c>
      <c r="F863" t="s">
        <v>2824</v>
      </c>
      <c r="G863" t="s">
        <v>4782</v>
      </c>
      <c r="H863" s="83" t="s">
        <v>3434</v>
      </c>
      <c r="I863" s="83" t="s">
        <v>4783</v>
      </c>
    </row>
    <row r="864" spans="1:9">
      <c r="A864">
        <v>28494</v>
      </c>
      <c r="B864">
        <v>18095010400</v>
      </c>
      <c r="C864">
        <v>18</v>
      </c>
      <c r="D864" t="s">
        <v>155</v>
      </c>
      <c r="E864" t="s">
        <v>2878</v>
      </c>
      <c r="F864" t="s">
        <v>2824</v>
      </c>
      <c r="G864" t="s">
        <v>4784</v>
      </c>
      <c r="H864" s="83" t="s">
        <v>3019</v>
      </c>
      <c r="I864" s="83" t="s">
        <v>3717</v>
      </c>
    </row>
    <row r="865" spans="1:9">
      <c r="A865">
        <v>28495</v>
      </c>
      <c r="B865">
        <v>18095010500</v>
      </c>
      <c r="C865">
        <v>18</v>
      </c>
      <c r="D865" t="s">
        <v>155</v>
      </c>
      <c r="E865" t="s">
        <v>2878</v>
      </c>
      <c r="F865" t="s">
        <v>2824</v>
      </c>
      <c r="G865" t="s">
        <v>4785</v>
      </c>
      <c r="H865" s="82">
        <v>0.2</v>
      </c>
      <c r="I865" s="83" t="s">
        <v>4786</v>
      </c>
    </row>
    <row r="866" spans="1:9">
      <c r="A866">
        <v>28496</v>
      </c>
      <c r="B866">
        <v>18095010600</v>
      </c>
      <c r="C866">
        <v>18</v>
      </c>
      <c r="D866" t="s">
        <v>155</v>
      </c>
      <c r="E866" t="s">
        <v>2878</v>
      </c>
      <c r="F866" t="s">
        <v>2824</v>
      </c>
      <c r="G866" t="s">
        <v>4787</v>
      </c>
      <c r="H866" s="83" t="s">
        <v>2966</v>
      </c>
      <c r="I866" s="83" t="s">
        <v>4788</v>
      </c>
    </row>
    <row r="867" spans="1:9">
      <c r="A867">
        <v>28497</v>
      </c>
      <c r="B867">
        <v>18095010700</v>
      </c>
      <c r="C867">
        <v>18</v>
      </c>
      <c r="D867" t="s">
        <v>155</v>
      </c>
      <c r="E867" t="s">
        <v>2878</v>
      </c>
      <c r="F867" t="s">
        <v>2824</v>
      </c>
      <c r="G867" t="s">
        <v>4789</v>
      </c>
      <c r="H867" s="83" t="s">
        <v>3140</v>
      </c>
      <c r="I867" s="83" t="s">
        <v>4790</v>
      </c>
    </row>
    <row r="868" spans="1:9">
      <c r="A868">
        <v>28498</v>
      </c>
      <c r="B868">
        <v>18095010800</v>
      </c>
      <c r="C868">
        <v>18</v>
      </c>
      <c r="D868" t="s">
        <v>155</v>
      </c>
      <c r="E868" t="s">
        <v>2878</v>
      </c>
      <c r="F868" t="s">
        <v>2824</v>
      </c>
      <c r="G868" t="s">
        <v>4791</v>
      </c>
      <c r="H868" s="83" t="s">
        <v>3587</v>
      </c>
      <c r="I868" s="83" t="s">
        <v>4792</v>
      </c>
    </row>
    <row r="869" spans="1:9">
      <c r="A869">
        <v>28499</v>
      </c>
      <c r="B869">
        <v>18095010900</v>
      </c>
      <c r="C869">
        <v>18</v>
      </c>
      <c r="D869" t="s">
        <v>155</v>
      </c>
      <c r="E869" t="s">
        <v>2878</v>
      </c>
      <c r="F869" t="s">
        <v>2824</v>
      </c>
      <c r="G869" t="s">
        <v>4793</v>
      </c>
      <c r="H869" s="83" t="s">
        <v>3728</v>
      </c>
      <c r="I869" s="83" t="s">
        <v>4794</v>
      </c>
    </row>
    <row r="870" spans="1:9">
      <c r="A870">
        <v>28500</v>
      </c>
      <c r="B870">
        <v>18095011000</v>
      </c>
      <c r="C870">
        <v>18</v>
      </c>
      <c r="D870" t="s">
        <v>155</v>
      </c>
      <c r="E870" t="s">
        <v>2878</v>
      </c>
      <c r="F870" t="s">
        <v>2824</v>
      </c>
      <c r="G870" t="s">
        <v>4795</v>
      </c>
      <c r="H870" s="82">
        <v>0</v>
      </c>
      <c r="I870" s="83" t="s">
        <v>4796</v>
      </c>
    </row>
    <row r="871" spans="1:9">
      <c r="A871">
        <v>28501</v>
      </c>
      <c r="B871">
        <v>18095011100</v>
      </c>
      <c r="C871">
        <v>18</v>
      </c>
      <c r="D871" t="s">
        <v>155</v>
      </c>
      <c r="E871" t="s">
        <v>2878</v>
      </c>
      <c r="F871" t="s">
        <v>2824</v>
      </c>
      <c r="G871" t="s">
        <v>4797</v>
      </c>
      <c r="H871" s="83" t="s">
        <v>3035</v>
      </c>
      <c r="I871" s="83" t="s">
        <v>3548</v>
      </c>
    </row>
    <row r="872" spans="1:9">
      <c r="A872">
        <v>28502</v>
      </c>
      <c r="B872">
        <v>18095011200</v>
      </c>
      <c r="C872">
        <v>18</v>
      </c>
      <c r="D872" t="s">
        <v>155</v>
      </c>
      <c r="E872" t="s">
        <v>2878</v>
      </c>
      <c r="F872" t="s">
        <v>2824</v>
      </c>
      <c r="G872" t="s">
        <v>4798</v>
      </c>
      <c r="H872" s="83" t="s">
        <v>3040</v>
      </c>
      <c r="I872" s="83" t="s">
        <v>4799</v>
      </c>
    </row>
    <row r="873" spans="1:9">
      <c r="A873">
        <v>28503</v>
      </c>
      <c r="B873">
        <v>18095011300</v>
      </c>
      <c r="C873">
        <v>18</v>
      </c>
      <c r="D873" t="s">
        <v>155</v>
      </c>
      <c r="E873" t="s">
        <v>2878</v>
      </c>
      <c r="F873" t="s">
        <v>2824</v>
      </c>
      <c r="G873" t="s">
        <v>4800</v>
      </c>
      <c r="H873" s="83" t="s">
        <v>3122</v>
      </c>
      <c r="I873" s="83" t="s">
        <v>4801</v>
      </c>
    </row>
    <row r="874" spans="1:9">
      <c r="A874">
        <v>28504</v>
      </c>
      <c r="B874">
        <v>18095011400</v>
      </c>
      <c r="C874">
        <v>18</v>
      </c>
      <c r="D874" t="s">
        <v>155</v>
      </c>
      <c r="E874" t="s">
        <v>2878</v>
      </c>
      <c r="F874" t="s">
        <v>2824</v>
      </c>
      <c r="G874" t="s">
        <v>4802</v>
      </c>
      <c r="H874" s="83" t="s">
        <v>2915</v>
      </c>
      <c r="I874" s="83" t="s">
        <v>4803</v>
      </c>
    </row>
    <row r="875" spans="1:9">
      <c r="A875">
        <v>28505</v>
      </c>
      <c r="B875">
        <v>18095011501</v>
      </c>
      <c r="C875">
        <v>18</v>
      </c>
      <c r="D875" t="s">
        <v>155</v>
      </c>
      <c r="E875" t="s">
        <v>2878</v>
      </c>
      <c r="F875" t="s">
        <v>2824</v>
      </c>
      <c r="G875" t="s">
        <v>4804</v>
      </c>
      <c r="H875" s="83" t="s">
        <v>3128</v>
      </c>
      <c r="I875" s="83" t="s">
        <v>4805</v>
      </c>
    </row>
    <row r="876" spans="1:9">
      <c r="A876">
        <v>28506</v>
      </c>
      <c r="B876">
        <v>18095011502</v>
      </c>
      <c r="C876">
        <v>18</v>
      </c>
      <c r="D876" t="s">
        <v>155</v>
      </c>
      <c r="E876" t="s">
        <v>2878</v>
      </c>
      <c r="F876" t="s">
        <v>2824</v>
      </c>
      <c r="G876" t="s">
        <v>4806</v>
      </c>
      <c r="H876" s="83" t="s">
        <v>3492</v>
      </c>
      <c r="I876" s="83" t="s">
        <v>4807</v>
      </c>
    </row>
    <row r="877" spans="1:9">
      <c r="A877">
        <v>28507</v>
      </c>
      <c r="B877">
        <v>18095011600</v>
      </c>
      <c r="C877">
        <v>18</v>
      </c>
      <c r="D877" t="s">
        <v>155</v>
      </c>
      <c r="E877" t="s">
        <v>2878</v>
      </c>
      <c r="F877" t="s">
        <v>2824</v>
      </c>
      <c r="G877" t="s">
        <v>4808</v>
      </c>
      <c r="H877" s="83" t="s">
        <v>4809</v>
      </c>
      <c r="I877" s="82">
        <v>0</v>
      </c>
    </row>
    <row r="878" spans="1:9">
      <c r="A878">
        <v>28508</v>
      </c>
      <c r="B878">
        <v>18095011700</v>
      </c>
      <c r="C878">
        <v>18</v>
      </c>
      <c r="D878" t="s">
        <v>155</v>
      </c>
      <c r="E878" t="s">
        <v>2878</v>
      </c>
      <c r="F878" t="s">
        <v>2824</v>
      </c>
      <c r="G878" t="s">
        <v>4810</v>
      </c>
      <c r="H878" s="83" t="s">
        <v>3019</v>
      </c>
      <c r="I878" s="83" t="s">
        <v>3918</v>
      </c>
    </row>
    <row r="879" spans="1:9">
      <c r="A879">
        <v>28509</v>
      </c>
      <c r="B879">
        <v>18095011800</v>
      </c>
      <c r="C879">
        <v>18</v>
      </c>
      <c r="D879" t="s">
        <v>155</v>
      </c>
      <c r="E879" t="s">
        <v>2878</v>
      </c>
      <c r="F879" t="s">
        <v>2824</v>
      </c>
      <c r="G879" t="s">
        <v>4811</v>
      </c>
      <c r="H879" s="83" t="s">
        <v>3323</v>
      </c>
      <c r="I879" s="83" t="s">
        <v>4812</v>
      </c>
    </row>
    <row r="880" spans="1:9">
      <c r="A880">
        <v>28510</v>
      </c>
      <c r="B880">
        <v>18095011900</v>
      </c>
      <c r="C880">
        <v>18</v>
      </c>
      <c r="D880" t="s">
        <v>155</v>
      </c>
      <c r="E880" t="s">
        <v>2878</v>
      </c>
      <c r="F880" t="s">
        <v>2824</v>
      </c>
      <c r="G880" t="s">
        <v>4813</v>
      </c>
      <c r="H880" s="83" t="s">
        <v>4814</v>
      </c>
      <c r="I880" s="83" t="s">
        <v>4815</v>
      </c>
    </row>
    <row r="881" spans="1:9">
      <c r="A881">
        <v>28511</v>
      </c>
      <c r="B881">
        <v>18095012000</v>
      </c>
      <c r="C881">
        <v>18</v>
      </c>
      <c r="D881" t="s">
        <v>155</v>
      </c>
      <c r="E881" t="s">
        <v>2878</v>
      </c>
      <c r="F881" t="s">
        <v>2824</v>
      </c>
      <c r="G881" t="s">
        <v>4816</v>
      </c>
      <c r="H881" s="83" t="s">
        <v>4817</v>
      </c>
      <c r="I881" s="83" t="s">
        <v>4818</v>
      </c>
    </row>
    <row r="882" spans="1:9">
      <c r="A882">
        <v>28512</v>
      </c>
      <c r="B882">
        <v>18097310104</v>
      </c>
      <c r="C882">
        <v>18</v>
      </c>
      <c r="D882" t="s">
        <v>155</v>
      </c>
      <c r="E882" t="s">
        <v>2878</v>
      </c>
      <c r="F882" t="s">
        <v>2825</v>
      </c>
      <c r="G882" t="s">
        <v>4819</v>
      </c>
      <c r="H882" s="83" t="s">
        <v>3196</v>
      </c>
      <c r="I882" s="83" t="s">
        <v>4820</v>
      </c>
    </row>
    <row r="883" spans="1:9">
      <c r="A883">
        <v>28513</v>
      </c>
      <c r="B883">
        <v>18097310105</v>
      </c>
      <c r="C883">
        <v>18</v>
      </c>
      <c r="D883" t="s">
        <v>155</v>
      </c>
      <c r="E883" t="s">
        <v>2878</v>
      </c>
      <c r="F883" t="s">
        <v>2825</v>
      </c>
      <c r="G883" t="s">
        <v>4821</v>
      </c>
      <c r="H883" s="83" t="s">
        <v>3587</v>
      </c>
      <c r="I883" s="83" t="s">
        <v>4822</v>
      </c>
    </row>
    <row r="884" spans="1:9">
      <c r="A884">
        <v>28514</v>
      </c>
      <c r="B884">
        <v>18097310106</v>
      </c>
      <c r="C884">
        <v>18</v>
      </c>
      <c r="D884" t="s">
        <v>155</v>
      </c>
      <c r="E884" t="s">
        <v>2878</v>
      </c>
      <c r="F884" t="s">
        <v>2825</v>
      </c>
      <c r="G884" t="s">
        <v>4823</v>
      </c>
      <c r="H884" s="83" t="s">
        <v>4824</v>
      </c>
      <c r="I884" s="83" t="s">
        <v>4825</v>
      </c>
    </row>
    <row r="885" spans="1:9">
      <c r="A885">
        <v>28515</v>
      </c>
      <c r="B885">
        <v>18097310108</v>
      </c>
      <c r="C885">
        <v>18</v>
      </c>
      <c r="D885" t="s">
        <v>155</v>
      </c>
      <c r="E885" t="s">
        <v>2878</v>
      </c>
      <c r="F885" t="s">
        <v>2825</v>
      </c>
      <c r="G885" t="s">
        <v>4826</v>
      </c>
      <c r="H885" s="82">
        <v>0</v>
      </c>
      <c r="I885" s="83" t="s">
        <v>4827</v>
      </c>
    </row>
    <row r="886" spans="1:9">
      <c r="A886">
        <v>28516</v>
      </c>
      <c r="B886">
        <v>18097310110</v>
      </c>
      <c r="C886">
        <v>18</v>
      </c>
      <c r="D886" t="s">
        <v>155</v>
      </c>
      <c r="E886" t="s">
        <v>2878</v>
      </c>
      <c r="F886" t="s">
        <v>2825</v>
      </c>
      <c r="G886" t="s">
        <v>4828</v>
      </c>
      <c r="H886" s="83" t="s">
        <v>2915</v>
      </c>
      <c r="I886" s="83" t="s">
        <v>4829</v>
      </c>
    </row>
    <row r="887" spans="1:9">
      <c r="A887">
        <v>28517</v>
      </c>
      <c r="B887">
        <v>18097310111</v>
      </c>
      <c r="C887">
        <v>18</v>
      </c>
      <c r="D887" t="s">
        <v>155</v>
      </c>
      <c r="E887" t="s">
        <v>2878</v>
      </c>
      <c r="F887" t="s">
        <v>2825</v>
      </c>
      <c r="G887" t="s">
        <v>4830</v>
      </c>
      <c r="H887" s="83" t="s">
        <v>3524</v>
      </c>
      <c r="I887" s="83" t="s">
        <v>4831</v>
      </c>
    </row>
    <row r="888" spans="1:9">
      <c r="A888">
        <v>28518</v>
      </c>
      <c r="B888">
        <v>18097310112</v>
      </c>
      <c r="C888">
        <v>18</v>
      </c>
      <c r="D888" t="s">
        <v>155</v>
      </c>
      <c r="E888" t="s">
        <v>2878</v>
      </c>
      <c r="F888" t="s">
        <v>2825</v>
      </c>
      <c r="G888" t="s">
        <v>4832</v>
      </c>
      <c r="H888" s="83" t="s">
        <v>3098</v>
      </c>
      <c r="I888" s="83" t="s">
        <v>4833</v>
      </c>
    </row>
    <row r="889" spans="1:9">
      <c r="A889">
        <v>28519</v>
      </c>
      <c r="B889">
        <v>18097310113</v>
      </c>
      <c r="C889">
        <v>18</v>
      </c>
      <c r="D889" t="s">
        <v>155</v>
      </c>
      <c r="E889" t="s">
        <v>2878</v>
      </c>
      <c r="F889" t="s">
        <v>2825</v>
      </c>
      <c r="G889" t="s">
        <v>4834</v>
      </c>
      <c r="H889" s="82">
        <v>0</v>
      </c>
      <c r="I889" s="83" t="s">
        <v>4835</v>
      </c>
    </row>
    <row r="890" spans="1:9">
      <c r="A890">
        <v>28520</v>
      </c>
      <c r="B890">
        <v>18097310201</v>
      </c>
      <c r="C890">
        <v>18</v>
      </c>
      <c r="D890" t="s">
        <v>155</v>
      </c>
      <c r="E890" t="s">
        <v>2878</v>
      </c>
      <c r="F890" t="s">
        <v>2825</v>
      </c>
      <c r="G890" t="s">
        <v>4836</v>
      </c>
      <c r="H890" s="83" t="s">
        <v>3180</v>
      </c>
      <c r="I890" s="83" t="s">
        <v>4837</v>
      </c>
    </row>
    <row r="891" spans="1:9">
      <c r="A891">
        <v>28521</v>
      </c>
      <c r="B891">
        <v>18097310203</v>
      </c>
      <c r="C891">
        <v>18</v>
      </c>
      <c r="D891" t="s">
        <v>155</v>
      </c>
      <c r="E891" t="s">
        <v>2878</v>
      </c>
      <c r="F891" t="s">
        <v>2825</v>
      </c>
      <c r="G891" t="s">
        <v>4838</v>
      </c>
      <c r="H891" s="83" t="s">
        <v>3342</v>
      </c>
      <c r="I891" s="83" t="s">
        <v>4839</v>
      </c>
    </row>
    <row r="892" spans="1:9">
      <c r="A892">
        <v>28522</v>
      </c>
      <c r="B892">
        <v>18097310204</v>
      </c>
      <c r="C892">
        <v>18</v>
      </c>
      <c r="D892" t="s">
        <v>155</v>
      </c>
      <c r="E892" t="s">
        <v>2878</v>
      </c>
      <c r="F892" t="s">
        <v>2825</v>
      </c>
      <c r="G892" t="s">
        <v>4840</v>
      </c>
      <c r="H892" s="83" t="s">
        <v>3008</v>
      </c>
      <c r="I892" s="83" t="s">
        <v>4841</v>
      </c>
    </row>
    <row r="893" spans="1:9">
      <c r="A893">
        <v>28523</v>
      </c>
      <c r="B893">
        <v>18097310305</v>
      </c>
      <c r="C893">
        <v>18</v>
      </c>
      <c r="D893" t="s">
        <v>155</v>
      </c>
      <c r="E893" t="s">
        <v>2878</v>
      </c>
      <c r="F893" t="s">
        <v>2825</v>
      </c>
      <c r="G893" t="s">
        <v>4842</v>
      </c>
      <c r="H893" s="83" t="s">
        <v>3174</v>
      </c>
      <c r="I893" s="83" t="s">
        <v>4843</v>
      </c>
    </row>
    <row r="894" spans="1:9">
      <c r="A894">
        <v>28524</v>
      </c>
      <c r="B894">
        <v>18097310306</v>
      </c>
      <c r="C894">
        <v>18</v>
      </c>
      <c r="D894" t="s">
        <v>155</v>
      </c>
      <c r="E894" t="s">
        <v>2878</v>
      </c>
      <c r="F894" t="s">
        <v>2825</v>
      </c>
      <c r="G894" t="s">
        <v>4844</v>
      </c>
      <c r="H894" s="83" t="s">
        <v>3199</v>
      </c>
      <c r="I894" s="83" t="s">
        <v>4845</v>
      </c>
    </row>
    <row r="895" spans="1:9">
      <c r="A895">
        <v>28525</v>
      </c>
      <c r="B895">
        <v>18097310308</v>
      </c>
      <c r="C895">
        <v>18</v>
      </c>
      <c r="D895" t="s">
        <v>155</v>
      </c>
      <c r="E895" t="s">
        <v>2878</v>
      </c>
      <c r="F895" t="s">
        <v>2825</v>
      </c>
      <c r="G895" t="s">
        <v>4846</v>
      </c>
      <c r="H895" s="83" t="s">
        <v>3470</v>
      </c>
      <c r="I895" s="83" t="s">
        <v>4847</v>
      </c>
    </row>
    <row r="896" spans="1:9">
      <c r="A896">
        <v>28526</v>
      </c>
      <c r="B896">
        <v>18097310309</v>
      </c>
      <c r="C896">
        <v>18</v>
      </c>
      <c r="D896" t="s">
        <v>155</v>
      </c>
      <c r="E896" t="s">
        <v>2878</v>
      </c>
      <c r="F896" t="s">
        <v>2825</v>
      </c>
      <c r="G896" t="s">
        <v>4848</v>
      </c>
      <c r="H896" s="83" t="s">
        <v>3394</v>
      </c>
      <c r="I896" s="83" t="s">
        <v>4849</v>
      </c>
    </row>
    <row r="897" spans="1:9">
      <c r="A897">
        <v>28527</v>
      </c>
      <c r="B897">
        <v>18097310310</v>
      </c>
      <c r="C897">
        <v>18</v>
      </c>
      <c r="D897" t="s">
        <v>155</v>
      </c>
      <c r="E897" t="s">
        <v>2878</v>
      </c>
      <c r="F897" t="s">
        <v>2825</v>
      </c>
      <c r="G897" t="s">
        <v>4850</v>
      </c>
      <c r="H897" s="83" t="s">
        <v>2945</v>
      </c>
      <c r="I897" s="83" t="s">
        <v>4851</v>
      </c>
    </row>
    <row r="898" spans="1:9">
      <c r="A898">
        <v>28528</v>
      </c>
      <c r="B898">
        <v>18097310311</v>
      </c>
      <c r="C898">
        <v>18</v>
      </c>
      <c r="D898" t="s">
        <v>155</v>
      </c>
      <c r="E898" t="s">
        <v>2878</v>
      </c>
      <c r="F898" t="s">
        <v>2825</v>
      </c>
      <c r="G898" t="s">
        <v>4852</v>
      </c>
      <c r="H898" s="83" t="s">
        <v>3251</v>
      </c>
      <c r="I898" s="83" t="s">
        <v>4853</v>
      </c>
    </row>
    <row r="899" spans="1:9">
      <c r="A899">
        <v>28529</v>
      </c>
      <c r="B899">
        <v>18097310312</v>
      </c>
      <c r="C899">
        <v>18</v>
      </c>
      <c r="D899" t="s">
        <v>155</v>
      </c>
      <c r="E899" t="s">
        <v>2878</v>
      </c>
      <c r="F899" t="s">
        <v>2825</v>
      </c>
      <c r="G899" t="s">
        <v>4854</v>
      </c>
      <c r="H899" s="83" t="s">
        <v>4855</v>
      </c>
      <c r="I899" s="83" t="s">
        <v>4856</v>
      </c>
    </row>
    <row r="900" spans="1:9">
      <c r="A900">
        <v>28530</v>
      </c>
      <c r="B900">
        <v>18097320105</v>
      </c>
      <c r="C900">
        <v>18</v>
      </c>
      <c r="D900" t="s">
        <v>155</v>
      </c>
      <c r="E900" t="s">
        <v>2878</v>
      </c>
      <c r="F900" t="s">
        <v>2825</v>
      </c>
      <c r="G900" t="s">
        <v>4857</v>
      </c>
      <c r="H900" s="83" t="s">
        <v>3342</v>
      </c>
      <c r="I900" s="83" t="s">
        <v>4858</v>
      </c>
    </row>
    <row r="901" spans="1:9">
      <c r="A901">
        <v>28531</v>
      </c>
      <c r="B901">
        <v>18097320106</v>
      </c>
      <c r="C901">
        <v>18</v>
      </c>
      <c r="D901" t="s">
        <v>155</v>
      </c>
      <c r="E901" t="s">
        <v>2878</v>
      </c>
      <c r="F901" t="s">
        <v>2825</v>
      </c>
      <c r="G901" t="s">
        <v>4859</v>
      </c>
      <c r="H901" s="83" t="s">
        <v>3634</v>
      </c>
      <c r="I901" s="83" t="s">
        <v>4860</v>
      </c>
    </row>
    <row r="902" spans="1:9">
      <c r="A902">
        <v>28532</v>
      </c>
      <c r="B902">
        <v>18097320107</v>
      </c>
      <c r="C902">
        <v>18</v>
      </c>
      <c r="D902" t="s">
        <v>155</v>
      </c>
      <c r="E902" t="s">
        <v>2878</v>
      </c>
      <c r="F902" t="s">
        <v>2825</v>
      </c>
      <c r="G902" t="s">
        <v>4861</v>
      </c>
      <c r="H902" s="82">
        <v>0.5</v>
      </c>
      <c r="I902" s="83" t="s">
        <v>4862</v>
      </c>
    </row>
    <row r="903" spans="1:9">
      <c r="A903">
        <v>28533</v>
      </c>
      <c r="B903">
        <v>18097320108</v>
      </c>
      <c r="C903">
        <v>18</v>
      </c>
      <c r="D903" t="s">
        <v>155</v>
      </c>
      <c r="E903" t="s">
        <v>2878</v>
      </c>
      <c r="F903" t="s">
        <v>2825</v>
      </c>
      <c r="G903" t="s">
        <v>4863</v>
      </c>
      <c r="H903" s="83" t="s">
        <v>3464</v>
      </c>
      <c r="I903" s="83" t="s">
        <v>4864</v>
      </c>
    </row>
    <row r="904" spans="1:9">
      <c r="A904">
        <v>28534</v>
      </c>
      <c r="B904">
        <v>18097320109</v>
      </c>
      <c r="C904">
        <v>18</v>
      </c>
      <c r="D904" t="s">
        <v>155</v>
      </c>
      <c r="E904" t="s">
        <v>2878</v>
      </c>
      <c r="F904" t="s">
        <v>2825</v>
      </c>
      <c r="G904" t="s">
        <v>4865</v>
      </c>
      <c r="H904" s="83" t="s">
        <v>4866</v>
      </c>
      <c r="I904" s="83" t="s">
        <v>4867</v>
      </c>
    </row>
    <row r="905" spans="1:9">
      <c r="A905">
        <v>28535</v>
      </c>
      <c r="B905">
        <v>18097320202</v>
      </c>
      <c r="C905">
        <v>18</v>
      </c>
      <c r="D905" t="s">
        <v>155</v>
      </c>
      <c r="E905" t="s">
        <v>2878</v>
      </c>
      <c r="F905" t="s">
        <v>2825</v>
      </c>
      <c r="G905" t="s">
        <v>4868</v>
      </c>
      <c r="H905" s="83" t="s">
        <v>3159</v>
      </c>
      <c r="I905" s="83" t="s">
        <v>4869</v>
      </c>
    </row>
    <row r="906" spans="1:9">
      <c r="A906">
        <v>28536</v>
      </c>
      <c r="B906">
        <v>18097320203</v>
      </c>
      <c r="C906">
        <v>18</v>
      </c>
      <c r="D906" t="s">
        <v>155</v>
      </c>
      <c r="E906" t="s">
        <v>2878</v>
      </c>
      <c r="F906" t="s">
        <v>2825</v>
      </c>
      <c r="G906" t="s">
        <v>4870</v>
      </c>
      <c r="H906" s="83" t="s">
        <v>4028</v>
      </c>
      <c r="I906" s="83" t="s">
        <v>4871</v>
      </c>
    </row>
    <row r="907" spans="1:9">
      <c r="A907">
        <v>28537</v>
      </c>
      <c r="B907">
        <v>18097320205</v>
      </c>
      <c r="C907">
        <v>18</v>
      </c>
      <c r="D907" t="s">
        <v>155</v>
      </c>
      <c r="E907" t="s">
        <v>2878</v>
      </c>
      <c r="F907" t="s">
        <v>2825</v>
      </c>
      <c r="G907" t="s">
        <v>4872</v>
      </c>
      <c r="H907" s="83" t="s">
        <v>3072</v>
      </c>
      <c r="I907" s="83" t="s">
        <v>4873</v>
      </c>
    </row>
    <row r="908" spans="1:9">
      <c r="A908">
        <v>28538</v>
      </c>
      <c r="B908">
        <v>18097320206</v>
      </c>
      <c r="C908">
        <v>18</v>
      </c>
      <c r="D908" t="s">
        <v>155</v>
      </c>
      <c r="E908" t="s">
        <v>2878</v>
      </c>
      <c r="F908" t="s">
        <v>2825</v>
      </c>
      <c r="G908" t="s">
        <v>4874</v>
      </c>
      <c r="H908" s="83" t="s">
        <v>4304</v>
      </c>
      <c r="I908" s="83" t="s">
        <v>4875</v>
      </c>
    </row>
    <row r="909" spans="1:9">
      <c r="A909">
        <v>28539</v>
      </c>
      <c r="B909">
        <v>18097320301</v>
      </c>
      <c r="C909">
        <v>18</v>
      </c>
      <c r="D909" t="s">
        <v>155</v>
      </c>
      <c r="E909" t="s">
        <v>2878</v>
      </c>
      <c r="F909" t="s">
        <v>2825</v>
      </c>
      <c r="G909" t="s">
        <v>4876</v>
      </c>
      <c r="H909" s="82">
        <v>0</v>
      </c>
      <c r="I909" s="83" t="s">
        <v>4877</v>
      </c>
    </row>
    <row r="910" spans="1:9">
      <c r="A910">
        <v>28540</v>
      </c>
      <c r="B910">
        <v>18097320303</v>
      </c>
      <c r="C910">
        <v>18</v>
      </c>
      <c r="D910" t="s">
        <v>155</v>
      </c>
      <c r="E910" t="s">
        <v>2878</v>
      </c>
      <c r="F910" t="s">
        <v>2825</v>
      </c>
      <c r="G910" t="s">
        <v>4878</v>
      </c>
      <c r="H910" s="83" t="s">
        <v>3082</v>
      </c>
      <c r="I910" s="83" t="s">
        <v>4879</v>
      </c>
    </row>
    <row r="911" spans="1:9">
      <c r="A911">
        <v>28541</v>
      </c>
      <c r="B911">
        <v>18097320305</v>
      </c>
      <c r="C911">
        <v>18</v>
      </c>
      <c r="D911" t="s">
        <v>155</v>
      </c>
      <c r="E911" t="s">
        <v>2878</v>
      </c>
      <c r="F911" t="s">
        <v>2825</v>
      </c>
      <c r="G911" t="s">
        <v>4880</v>
      </c>
      <c r="H911" s="83" t="s">
        <v>3040</v>
      </c>
      <c r="I911" s="83" t="s">
        <v>4881</v>
      </c>
    </row>
    <row r="912" spans="1:9">
      <c r="A912">
        <v>28542</v>
      </c>
      <c r="B912">
        <v>18097320306</v>
      </c>
      <c r="C912">
        <v>18</v>
      </c>
      <c r="D912" t="s">
        <v>155</v>
      </c>
      <c r="E912" t="s">
        <v>2878</v>
      </c>
      <c r="F912" t="s">
        <v>2825</v>
      </c>
      <c r="G912" t="s">
        <v>4882</v>
      </c>
      <c r="H912" s="83" t="s">
        <v>3047</v>
      </c>
      <c r="I912" s="83" t="s">
        <v>4883</v>
      </c>
    </row>
    <row r="913" spans="1:9">
      <c r="A913">
        <v>28543</v>
      </c>
      <c r="B913">
        <v>18097320400</v>
      </c>
      <c r="C913">
        <v>18</v>
      </c>
      <c r="D913" t="s">
        <v>155</v>
      </c>
      <c r="E913" t="s">
        <v>2878</v>
      </c>
      <c r="F913" t="s">
        <v>2825</v>
      </c>
      <c r="G913" t="s">
        <v>4884</v>
      </c>
      <c r="H913" s="83" t="s">
        <v>2903</v>
      </c>
      <c r="I913" s="83" t="s">
        <v>4294</v>
      </c>
    </row>
    <row r="914" spans="1:9">
      <c r="A914">
        <v>28544</v>
      </c>
      <c r="B914">
        <v>18097320500</v>
      </c>
      <c r="C914">
        <v>18</v>
      </c>
      <c r="D914" t="s">
        <v>155</v>
      </c>
      <c r="E914" t="s">
        <v>2878</v>
      </c>
      <c r="F914" t="s">
        <v>2825</v>
      </c>
      <c r="G914" t="s">
        <v>4885</v>
      </c>
      <c r="H914" s="83" t="s">
        <v>4886</v>
      </c>
      <c r="I914" s="83" t="s">
        <v>4887</v>
      </c>
    </row>
    <row r="915" spans="1:9">
      <c r="A915">
        <v>28545</v>
      </c>
      <c r="B915">
        <v>18097320600</v>
      </c>
      <c r="C915">
        <v>18</v>
      </c>
      <c r="D915" t="s">
        <v>155</v>
      </c>
      <c r="E915" t="s">
        <v>2878</v>
      </c>
      <c r="F915" t="s">
        <v>2825</v>
      </c>
      <c r="G915" t="s">
        <v>4888</v>
      </c>
      <c r="H915" s="83" t="s">
        <v>3323</v>
      </c>
      <c r="I915" s="83" t="s">
        <v>4889</v>
      </c>
    </row>
    <row r="916" spans="1:9">
      <c r="A916">
        <v>28546</v>
      </c>
      <c r="B916">
        <v>18097320700</v>
      </c>
      <c r="C916">
        <v>18</v>
      </c>
      <c r="D916" t="s">
        <v>155</v>
      </c>
      <c r="E916" t="s">
        <v>2878</v>
      </c>
      <c r="F916" t="s">
        <v>2825</v>
      </c>
      <c r="G916" t="s">
        <v>4890</v>
      </c>
      <c r="H916" s="83" t="s">
        <v>3137</v>
      </c>
      <c r="I916" s="83" t="s">
        <v>4891</v>
      </c>
    </row>
    <row r="917" spans="1:9">
      <c r="A917">
        <v>28547</v>
      </c>
      <c r="B917">
        <v>18097320800</v>
      </c>
      <c r="C917">
        <v>18</v>
      </c>
      <c r="D917" t="s">
        <v>155</v>
      </c>
      <c r="E917" t="s">
        <v>2878</v>
      </c>
      <c r="F917" t="s">
        <v>2825</v>
      </c>
      <c r="G917" t="s">
        <v>4892</v>
      </c>
      <c r="H917" s="83" t="s">
        <v>2903</v>
      </c>
      <c r="I917" s="83" t="s">
        <v>4893</v>
      </c>
    </row>
    <row r="918" spans="1:9">
      <c r="A918">
        <v>28548</v>
      </c>
      <c r="B918">
        <v>18097320901</v>
      </c>
      <c r="C918">
        <v>18</v>
      </c>
      <c r="D918" t="s">
        <v>155</v>
      </c>
      <c r="E918" t="s">
        <v>2878</v>
      </c>
      <c r="F918" t="s">
        <v>2825</v>
      </c>
      <c r="G918" t="s">
        <v>4894</v>
      </c>
      <c r="H918" s="82">
        <v>0.7</v>
      </c>
      <c r="I918" s="83" t="s">
        <v>4895</v>
      </c>
    </row>
    <row r="919" spans="1:9">
      <c r="A919">
        <v>28549</v>
      </c>
      <c r="B919">
        <v>18097320902</v>
      </c>
      <c r="C919">
        <v>18</v>
      </c>
      <c r="D919" t="s">
        <v>155</v>
      </c>
      <c r="E919" t="s">
        <v>2878</v>
      </c>
      <c r="F919" t="s">
        <v>2825</v>
      </c>
      <c r="G919" t="s">
        <v>4896</v>
      </c>
      <c r="H919" s="83" t="s">
        <v>2924</v>
      </c>
      <c r="I919" s="83" t="s">
        <v>4897</v>
      </c>
    </row>
    <row r="920" spans="1:9">
      <c r="A920">
        <v>28550</v>
      </c>
      <c r="B920">
        <v>18097320903</v>
      </c>
      <c r="C920">
        <v>18</v>
      </c>
      <c r="D920" t="s">
        <v>155</v>
      </c>
      <c r="E920" t="s">
        <v>2878</v>
      </c>
      <c r="F920" t="s">
        <v>2825</v>
      </c>
      <c r="G920" t="s">
        <v>4898</v>
      </c>
      <c r="H920" s="83" t="s">
        <v>3174</v>
      </c>
      <c r="I920" s="83" t="s">
        <v>4899</v>
      </c>
    </row>
    <row r="921" spans="1:9">
      <c r="A921">
        <v>28551</v>
      </c>
      <c r="B921">
        <v>18097321001</v>
      </c>
      <c r="C921">
        <v>18</v>
      </c>
      <c r="D921" t="s">
        <v>155</v>
      </c>
      <c r="E921" t="s">
        <v>2878</v>
      </c>
      <c r="F921" t="s">
        <v>2825</v>
      </c>
      <c r="G921" t="s">
        <v>4900</v>
      </c>
      <c r="H921" s="83" t="s">
        <v>3970</v>
      </c>
      <c r="I921" s="83" t="s">
        <v>4901</v>
      </c>
    </row>
    <row r="922" spans="1:9">
      <c r="A922">
        <v>28552</v>
      </c>
      <c r="B922">
        <v>18097321002</v>
      </c>
      <c r="C922">
        <v>18</v>
      </c>
      <c r="D922" t="s">
        <v>155</v>
      </c>
      <c r="E922" t="s">
        <v>2878</v>
      </c>
      <c r="F922" t="s">
        <v>2825</v>
      </c>
      <c r="G922" t="s">
        <v>4902</v>
      </c>
      <c r="H922" s="83" t="s">
        <v>3019</v>
      </c>
      <c r="I922" s="83" t="s">
        <v>4903</v>
      </c>
    </row>
    <row r="923" spans="1:9">
      <c r="A923">
        <v>28553</v>
      </c>
      <c r="B923">
        <v>18097321100</v>
      </c>
      <c r="C923">
        <v>18</v>
      </c>
      <c r="D923" t="s">
        <v>155</v>
      </c>
      <c r="E923" t="s">
        <v>2878</v>
      </c>
      <c r="F923" t="s">
        <v>2825</v>
      </c>
      <c r="G923" t="s">
        <v>4904</v>
      </c>
      <c r="H923" s="83" t="s">
        <v>2994</v>
      </c>
      <c r="I923" s="83" t="s">
        <v>4905</v>
      </c>
    </row>
    <row r="924" spans="1:9">
      <c r="A924">
        <v>28554</v>
      </c>
      <c r="B924">
        <v>18097321200</v>
      </c>
      <c r="C924">
        <v>18</v>
      </c>
      <c r="D924" t="s">
        <v>155</v>
      </c>
      <c r="E924" t="s">
        <v>2878</v>
      </c>
      <c r="F924" t="s">
        <v>2825</v>
      </c>
      <c r="G924" t="s">
        <v>4906</v>
      </c>
      <c r="H924" s="83" t="s">
        <v>3040</v>
      </c>
      <c r="I924" s="83" t="s">
        <v>4907</v>
      </c>
    </row>
    <row r="925" spans="1:9">
      <c r="A925">
        <v>28555</v>
      </c>
      <c r="B925">
        <v>18097321300</v>
      </c>
      <c r="C925">
        <v>18</v>
      </c>
      <c r="D925" t="s">
        <v>155</v>
      </c>
      <c r="E925" t="s">
        <v>2878</v>
      </c>
      <c r="F925" t="s">
        <v>2825</v>
      </c>
      <c r="G925" t="s">
        <v>4908</v>
      </c>
      <c r="H925" s="83" t="s">
        <v>2983</v>
      </c>
      <c r="I925" s="83" t="s">
        <v>4909</v>
      </c>
    </row>
    <row r="926" spans="1:9">
      <c r="A926">
        <v>28556</v>
      </c>
      <c r="B926">
        <v>18097321400</v>
      </c>
      <c r="C926">
        <v>18</v>
      </c>
      <c r="D926" t="s">
        <v>155</v>
      </c>
      <c r="E926" t="s">
        <v>2878</v>
      </c>
      <c r="F926" t="s">
        <v>2825</v>
      </c>
      <c r="G926" t="s">
        <v>4910</v>
      </c>
      <c r="H926" s="83" t="s">
        <v>4039</v>
      </c>
      <c r="I926" s="83" t="s">
        <v>4911</v>
      </c>
    </row>
    <row r="927" spans="1:9">
      <c r="A927">
        <v>28557</v>
      </c>
      <c r="B927">
        <v>18097321600</v>
      </c>
      <c r="C927">
        <v>18</v>
      </c>
      <c r="D927" t="s">
        <v>155</v>
      </c>
      <c r="E927" t="s">
        <v>2878</v>
      </c>
      <c r="F927" t="s">
        <v>2825</v>
      </c>
      <c r="G927" t="s">
        <v>4912</v>
      </c>
      <c r="H927" s="83" t="s">
        <v>3205</v>
      </c>
      <c r="I927" s="83" t="s">
        <v>4913</v>
      </c>
    </row>
    <row r="928" spans="1:9">
      <c r="A928">
        <v>28558</v>
      </c>
      <c r="B928">
        <v>18097321700</v>
      </c>
      <c r="C928">
        <v>18</v>
      </c>
      <c r="D928" t="s">
        <v>155</v>
      </c>
      <c r="E928" t="s">
        <v>2878</v>
      </c>
      <c r="F928" t="s">
        <v>2825</v>
      </c>
      <c r="G928" t="s">
        <v>4914</v>
      </c>
      <c r="H928" s="83" t="s">
        <v>3002</v>
      </c>
      <c r="I928" s="83" t="s">
        <v>4915</v>
      </c>
    </row>
    <row r="929" spans="1:9">
      <c r="A929">
        <v>28559</v>
      </c>
      <c r="B929">
        <v>18097321800</v>
      </c>
      <c r="C929">
        <v>18</v>
      </c>
      <c r="D929" t="s">
        <v>155</v>
      </c>
      <c r="E929" t="s">
        <v>2878</v>
      </c>
      <c r="F929" t="s">
        <v>2825</v>
      </c>
      <c r="G929" t="s">
        <v>4916</v>
      </c>
      <c r="H929" s="82">
        <v>0</v>
      </c>
      <c r="I929" s="83" t="s">
        <v>4917</v>
      </c>
    </row>
    <row r="930" spans="1:9">
      <c r="A930">
        <v>28560</v>
      </c>
      <c r="B930">
        <v>18097321900</v>
      </c>
      <c r="C930">
        <v>18</v>
      </c>
      <c r="D930" t="s">
        <v>155</v>
      </c>
      <c r="E930" t="s">
        <v>2878</v>
      </c>
      <c r="F930" t="s">
        <v>2825</v>
      </c>
      <c r="G930" t="s">
        <v>4918</v>
      </c>
      <c r="H930" s="83" t="s">
        <v>2880</v>
      </c>
      <c r="I930" s="83" t="s">
        <v>4919</v>
      </c>
    </row>
    <row r="931" spans="1:9">
      <c r="A931">
        <v>28561</v>
      </c>
      <c r="B931">
        <v>18097322000</v>
      </c>
      <c r="C931">
        <v>18</v>
      </c>
      <c r="D931" t="s">
        <v>155</v>
      </c>
      <c r="E931" t="s">
        <v>2878</v>
      </c>
      <c r="F931" t="s">
        <v>2825</v>
      </c>
      <c r="G931" t="s">
        <v>4920</v>
      </c>
      <c r="H931" s="83" t="s">
        <v>3171</v>
      </c>
      <c r="I931" s="83" t="s">
        <v>4921</v>
      </c>
    </row>
    <row r="932" spans="1:9">
      <c r="A932">
        <v>28562</v>
      </c>
      <c r="B932">
        <v>18097322100</v>
      </c>
      <c r="C932">
        <v>18</v>
      </c>
      <c r="D932" t="s">
        <v>155</v>
      </c>
      <c r="E932" t="s">
        <v>2878</v>
      </c>
      <c r="F932" t="s">
        <v>2825</v>
      </c>
      <c r="G932" t="s">
        <v>4922</v>
      </c>
      <c r="H932" s="83" t="s">
        <v>2912</v>
      </c>
      <c r="I932" s="83" t="s">
        <v>4923</v>
      </c>
    </row>
    <row r="933" spans="1:9">
      <c r="A933">
        <v>28563</v>
      </c>
      <c r="B933">
        <v>18097322200</v>
      </c>
      <c r="C933">
        <v>18</v>
      </c>
      <c r="D933" t="s">
        <v>155</v>
      </c>
      <c r="E933" t="s">
        <v>2878</v>
      </c>
      <c r="F933" t="s">
        <v>2825</v>
      </c>
      <c r="G933" t="s">
        <v>4924</v>
      </c>
      <c r="H933" s="83" t="s">
        <v>3072</v>
      </c>
      <c r="I933" s="83" t="s">
        <v>4925</v>
      </c>
    </row>
    <row r="934" spans="1:9">
      <c r="A934">
        <v>28564</v>
      </c>
      <c r="B934">
        <v>18097322300</v>
      </c>
      <c r="C934">
        <v>18</v>
      </c>
      <c r="D934" t="s">
        <v>155</v>
      </c>
      <c r="E934" t="s">
        <v>2878</v>
      </c>
      <c r="F934" t="s">
        <v>2825</v>
      </c>
      <c r="G934" t="s">
        <v>4926</v>
      </c>
      <c r="H934" s="82">
        <v>0.5</v>
      </c>
      <c r="I934" s="83" t="s">
        <v>4927</v>
      </c>
    </row>
    <row r="935" spans="1:9">
      <c r="A935">
        <v>28565</v>
      </c>
      <c r="B935">
        <v>18097322400</v>
      </c>
      <c r="C935">
        <v>18</v>
      </c>
      <c r="D935" t="s">
        <v>155</v>
      </c>
      <c r="E935" t="s">
        <v>2878</v>
      </c>
      <c r="F935" t="s">
        <v>2825</v>
      </c>
      <c r="G935" t="s">
        <v>4928</v>
      </c>
      <c r="H935" s="83" t="s">
        <v>2924</v>
      </c>
      <c r="I935" s="83" t="s">
        <v>4929</v>
      </c>
    </row>
    <row r="936" spans="1:9">
      <c r="A936">
        <v>28566</v>
      </c>
      <c r="B936">
        <v>18097322500</v>
      </c>
      <c r="C936">
        <v>18</v>
      </c>
      <c r="D936" t="s">
        <v>155</v>
      </c>
      <c r="E936" t="s">
        <v>2878</v>
      </c>
      <c r="F936" t="s">
        <v>2825</v>
      </c>
      <c r="G936" t="s">
        <v>4930</v>
      </c>
      <c r="H936" s="83" t="s">
        <v>4931</v>
      </c>
      <c r="I936" s="83" t="s">
        <v>4932</v>
      </c>
    </row>
    <row r="937" spans="1:9">
      <c r="A937">
        <v>28567</v>
      </c>
      <c r="B937">
        <v>18097322601</v>
      </c>
      <c r="C937">
        <v>18</v>
      </c>
      <c r="D937" t="s">
        <v>155</v>
      </c>
      <c r="E937" t="s">
        <v>2878</v>
      </c>
      <c r="F937" t="s">
        <v>2825</v>
      </c>
      <c r="G937" t="s">
        <v>4933</v>
      </c>
      <c r="H937" s="83" t="s">
        <v>4934</v>
      </c>
      <c r="I937" s="83" t="s">
        <v>4935</v>
      </c>
    </row>
    <row r="938" spans="1:9">
      <c r="A938">
        <v>28568</v>
      </c>
      <c r="B938">
        <v>18097322602</v>
      </c>
      <c r="C938">
        <v>18</v>
      </c>
      <c r="D938" t="s">
        <v>155</v>
      </c>
      <c r="E938" t="s">
        <v>2878</v>
      </c>
      <c r="F938" t="s">
        <v>2825</v>
      </c>
      <c r="G938" t="s">
        <v>4936</v>
      </c>
      <c r="H938" s="83" t="s">
        <v>3470</v>
      </c>
      <c r="I938" s="83" t="s">
        <v>4937</v>
      </c>
    </row>
    <row r="939" spans="1:9">
      <c r="A939">
        <v>28569</v>
      </c>
      <c r="B939">
        <v>18097322700</v>
      </c>
      <c r="C939">
        <v>18</v>
      </c>
      <c r="D939" t="s">
        <v>155</v>
      </c>
      <c r="E939" t="s">
        <v>2878</v>
      </c>
      <c r="F939" t="s">
        <v>2825</v>
      </c>
      <c r="G939" t="s">
        <v>4938</v>
      </c>
      <c r="H939" s="83" t="s">
        <v>3652</v>
      </c>
      <c r="I939" s="83" t="s">
        <v>4939</v>
      </c>
    </row>
    <row r="940" spans="1:9">
      <c r="A940">
        <v>28570</v>
      </c>
      <c r="B940">
        <v>18097330103</v>
      </c>
      <c r="C940">
        <v>18</v>
      </c>
      <c r="D940" t="s">
        <v>155</v>
      </c>
      <c r="E940" t="s">
        <v>2878</v>
      </c>
      <c r="F940" t="s">
        <v>2825</v>
      </c>
      <c r="G940" t="s">
        <v>4940</v>
      </c>
      <c r="H940" s="83" t="s">
        <v>3019</v>
      </c>
      <c r="I940" s="83" t="s">
        <v>4941</v>
      </c>
    </row>
    <row r="941" spans="1:9">
      <c r="A941">
        <v>28571</v>
      </c>
      <c r="B941">
        <v>18097330105</v>
      </c>
      <c r="C941">
        <v>18</v>
      </c>
      <c r="D941" t="s">
        <v>155</v>
      </c>
      <c r="E941" t="s">
        <v>2878</v>
      </c>
      <c r="F941" t="s">
        <v>2825</v>
      </c>
      <c r="G941" t="s">
        <v>4942</v>
      </c>
      <c r="H941" s="83" t="s">
        <v>4127</v>
      </c>
      <c r="I941" s="83" t="s">
        <v>4943</v>
      </c>
    </row>
    <row r="942" spans="1:9">
      <c r="A942">
        <v>28572</v>
      </c>
      <c r="B942">
        <v>18097330106</v>
      </c>
      <c r="C942">
        <v>18</v>
      </c>
      <c r="D942" t="s">
        <v>155</v>
      </c>
      <c r="E942" t="s">
        <v>2878</v>
      </c>
      <c r="F942" t="s">
        <v>2825</v>
      </c>
      <c r="G942" t="s">
        <v>4944</v>
      </c>
      <c r="H942" s="83" t="s">
        <v>3771</v>
      </c>
      <c r="I942" s="83" t="s">
        <v>4945</v>
      </c>
    </row>
    <row r="943" spans="1:9">
      <c r="A943">
        <v>28573</v>
      </c>
      <c r="B943">
        <v>18097330107</v>
      </c>
      <c r="C943">
        <v>18</v>
      </c>
      <c r="D943" t="s">
        <v>155</v>
      </c>
      <c r="E943" t="s">
        <v>2878</v>
      </c>
      <c r="F943" t="s">
        <v>2825</v>
      </c>
      <c r="G943" t="s">
        <v>4946</v>
      </c>
      <c r="H943" s="83" t="s">
        <v>3019</v>
      </c>
      <c r="I943" s="83" t="s">
        <v>4947</v>
      </c>
    </row>
    <row r="944" spans="1:9">
      <c r="A944">
        <v>28574</v>
      </c>
      <c r="B944">
        <v>18097330108</v>
      </c>
      <c r="C944">
        <v>18</v>
      </c>
      <c r="D944" t="s">
        <v>155</v>
      </c>
      <c r="E944" t="s">
        <v>2878</v>
      </c>
      <c r="F944" t="s">
        <v>2825</v>
      </c>
      <c r="G944" t="s">
        <v>4948</v>
      </c>
      <c r="H944" s="82">
        <v>0</v>
      </c>
      <c r="I944" s="83" t="s">
        <v>4949</v>
      </c>
    </row>
    <row r="945" spans="1:9">
      <c r="A945">
        <v>28575</v>
      </c>
      <c r="B945">
        <v>18097330109</v>
      </c>
      <c r="C945">
        <v>18</v>
      </c>
      <c r="D945" t="s">
        <v>155</v>
      </c>
      <c r="E945" t="s">
        <v>2878</v>
      </c>
      <c r="F945" t="s">
        <v>2825</v>
      </c>
      <c r="G945" t="s">
        <v>4950</v>
      </c>
      <c r="H945" s="83" t="s">
        <v>3171</v>
      </c>
      <c r="I945" s="83" t="s">
        <v>4951</v>
      </c>
    </row>
    <row r="946" spans="1:9">
      <c r="A946">
        <v>28576</v>
      </c>
      <c r="B946">
        <v>18097330203</v>
      </c>
      <c r="C946">
        <v>18</v>
      </c>
      <c r="D946" t="s">
        <v>155</v>
      </c>
      <c r="E946" t="s">
        <v>2878</v>
      </c>
      <c r="F946" t="s">
        <v>2825</v>
      </c>
      <c r="G946" t="s">
        <v>4952</v>
      </c>
      <c r="H946" s="83" t="s">
        <v>2960</v>
      </c>
      <c r="I946" s="83" t="s">
        <v>4953</v>
      </c>
    </row>
    <row r="947" spans="1:9">
      <c r="A947">
        <v>28577</v>
      </c>
      <c r="B947">
        <v>18097330204</v>
      </c>
      <c r="C947">
        <v>18</v>
      </c>
      <c r="D947" t="s">
        <v>155</v>
      </c>
      <c r="E947" t="s">
        <v>2878</v>
      </c>
      <c r="F947" t="s">
        <v>2825</v>
      </c>
      <c r="G947" t="s">
        <v>4954</v>
      </c>
      <c r="H947" s="82">
        <v>0.5</v>
      </c>
      <c r="I947" s="83" t="s">
        <v>4955</v>
      </c>
    </row>
    <row r="948" spans="1:9">
      <c r="A948">
        <v>28578</v>
      </c>
      <c r="B948">
        <v>18097330206</v>
      </c>
      <c r="C948">
        <v>18</v>
      </c>
      <c r="D948" t="s">
        <v>155</v>
      </c>
      <c r="E948" t="s">
        <v>2878</v>
      </c>
      <c r="F948" t="s">
        <v>2825</v>
      </c>
      <c r="G948" t="s">
        <v>4956</v>
      </c>
      <c r="H948" s="83" t="s">
        <v>3098</v>
      </c>
      <c r="I948" s="83" t="s">
        <v>4957</v>
      </c>
    </row>
    <row r="949" spans="1:9">
      <c r="A949">
        <v>28579</v>
      </c>
      <c r="B949">
        <v>18097330208</v>
      </c>
      <c r="C949">
        <v>18</v>
      </c>
      <c r="D949" t="s">
        <v>155</v>
      </c>
      <c r="E949" t="s">
        <v>2878</v>
      </c>
      <c r="F949" t="s">
        <v>2825</v>
      </c>
      <c r="G949" t="s">
        <v>4958</v>
      </c>
      <c r="H949" s="82">
        <v>0.8</v>
      </c>
      <c r="I949" s="83" t="s">
        <v>4959</v>
      </c>
    </row>
    <row r="950" spans="1:9">
      <c r="A950">
        <v>28580</v>
      </c>
      <c r="B950">
        <v>18097330210</v>
      </c>
      <c r="C950">
        <v>18</v>
      </c>
      <c r="D950" t="s">
        <v>155</v>
      </c>
      <c r="E950" t="s">
        <v>2878</v>
      </c>
      <c r="F950" t="s">
        <v>2825</v>
      </c>
      <c r="G950" t="s">
        <v>4960</v>
      </c>
      <c r="H950" s="83" t="s">
        <v>3563</v>
      </c>
      <c r="I950" s="83" t="s">
        <v>4961</v>
      </c>
    </row>
    <row r="951" spans="1:9">
      <c r="A951">
        <v>28581</v>
      </c>
      <c r="B951">
        <v>18097330211</v>
      </c>
      <c r="C951">
        <v>18</v>
      </c>
      <c r="D951" t="s">
        <v>155</v>
      </c>
      <c r="E951" t="s">
        <v>2878</v>
      </c>
      <c r="F951" t="s">
        <v>2825</v>
      </c>
      <c r="G951" t="s">
        <v>4962</v>
      </c>
      <c r="H951" s="83" t="s">
        <v>4963</v>
      </c>
      <c r="I951" s="83" t="s">
        <v>4964</v>
      </c>
    </row>
    <row r="952" spans="1:9">
      <c r="A952">
        <v>28582</v>
      </c>
      <c r="B952">
        <v>18097330212</v>
      </c>
      <c r="C952">
        <v>18</v>
      </c>
      <c r="D952" t="s">
        <v>155</v>
      </c>
      <c r="E952" t="s">
        <v>2878</v>
      </c>
      <c r="F952" t="s">
        <v>2825</v>
      </c>
      <c r="G952" t="s">
        <v>4965</v>
      </c>
      <c r="H952" s="83" t="s">
        <v>3359</v>
      </c>
      <c r="I952" s="83" t="s">
        <v>4966</v>
      </c>
    </row>
    <row r="953" spans="1:9">
      <c r="A953">
        <v>28583</v>
      </c>
      <c r="B953">
        <v>18097330213</v>
      </c>
      <c r="C953">
        <v>18</v>
      </c>
      <c r="D953" t="s">
        <v>155</v>
      </c>
      <c r="E953" t="s">
        <v>2878</v>
      </c>
      <c r="F953" t="s">
        <v>2825</v>
      </c>
      <c r="G953" t="s">
        <v>4967</v>
      </c>
      <c r="H953" s="83" t="s">
        <v>2903</v>
      </c>
      <c r="I953" s="83" t="s">
        <v>4968</v>
      </c>
    </row>
    <row r="954" spans="1:9">
      <c r="A954">
        <v>28584</v>
      </c>
      <c r="B954">
        <v>18097330401</v>
      </c>
      <c r="C954">
        <v>18</v>
      </c>
      <c r="D954" t="s">
        <v>155</v>
      </c>
      <c r="E954" t="s">
        <v>2878</v>
      </c>
      <c r="F954" t="s">
        <v>2825</v>
      </c>
      <c r="G954" t="s">
        <v>4969</v>
      </c>
      <c r="H954" s="82">
        <v>0</v>
      </c>
      <c r="I954" s="83" t="s">
        <v>4970</v>
      </c>
    </row>
    <row r="955" spans="1:9">
      <c r="A955">
        <v>28585</v>
      </c>
      <c r="B955">
        <v>18097330500</v>
      </c>
      <c r="C955">
        <v>18</v>
      </c>
      <c r="D955" t="s">
        <v>155</v>
      </c>
      <c r="E955" t="s">
        <v>2878</v>
      </c>
      <c r="F955" t="s">
        <v>2825</v>
      </c>
      <c r="G955" t="s">
        <v>4971</v>
      </c>
      <c r="H955" s="83" t="s">
        <v>3174</v>
      </c>
      <c r="I955" s="83" t="s">
        <v>4972</v>
      </c>
    </row>
    <row r="956" spans="1:9">
      <c r="A956">
        <v>28586</v>
      </c>
      <c r="B956">
        <v>18097330600</v>
      </c>
      <c r="C956">
        <v>18</v>
      </c>
      <c r="D956" t="s">
        <v>155</v>
      </c>
      <c r="E956" t="s">
        <v>2878</v>
      </c>
      <c r="F956" t="s">
        <v>2825</v>
      </c>
      <c r="G956" t="s">
        <v>4973</v>
      </c>
      <c r="H956" s="83" t="s">
        <v>2963</v>
      </c>
      <c r="I956" s="83" t="s">
        <v>4441</v>
      </c>
    </row>
    <row r="957" spans="1:9">
      <c r="A957">
        <v>28587</v>
      </c>
      <c r="B957">
        <v>18097330701</v>
      </c>
      <c r="C957">
        <v>18</v>
      </c>
      <c r="D957" t="s">
        <v>155</v>
      </c>
      <c r="E957" t="s">
        <v>2878</v>
      </c>
      <c r="F957" t="s">
        <v>2825</v>
      </c>
      <c r="G957" t="s">
        <v>4974</v>
      </c>
      <c r="H957" s="83" t="s">
        <v>3483</v>
      </c>
      <c r="I957" s="83" t="s">
        <v>4975</v>
      </c>
    </row>
    <row r="958" spans="1:9">
      <c r="A958">
        <v>28588</v>
      </c>
      <c r="B958">
        <v>18097330702</v>
      </c>
      <c r="C958">
        <v>18</v>
      </c>
      <c r="D958" t="s">
        <v>155</v>
      </c>
      <c r="E958" t="s">
        <v>2878</v>
      </c>
      <c r="F958" t="s">
        <v>2825</v>
      </c>
      <c r="G958" t="s">
        <v>4976</v>
      </c>
      <c r="H958" s="83" t="s">
        <v>3077</v>
      </c>
      <c r="I958" s="83" t="s">
        <v>4977</v>
      </c>
    </row>
    <row r="959" spans="1:9">
      <c r="A959">
        <v>28589</v>
      </c>
      <c r="B959">
        <v>18097330803</v>
      </c>
      <c r="C959">
        <v>18</v>
      </c>
      <c r="D959" t="s">
        <v>155</v>
      </c>
      <c r="E959" t="s">
        <v>2878</v>
      </c>
      <c r="F959" t="s">
        <v>2825</v>
      </c>
      <c r="G959" t="s">
        <v>4978</v>
      </c>
      <c r="H959" s="83" t="s">
        <v>4661</v>
      </c>
      <c r="I959" s="83" t="s">
        <v>4979</v>
      </c>
    </row>
    <row r="960" spans="1:9">
      <c r="A960">
        <v>28590</v>
      </c>
      <c r="B960">
        <v>18097330804</v>
      </c>
      <c r="C960">
        <v>18</v>
      </c>
      <c r="D960" t="s">
        <v>155</v>
      </c>
      <c r="E960" t="s">
        <v>2878</v>
      </c>
      <c r="F960" t="s">
        <v>2825</v>
      </c>
      <c r="G960" t="s">
        <v>4980</v>
      </c>
      <c r="H960" s="83" t="s">
        <v>4981</v>
      </c>
      <c r="I960" s="83" t="s">
        <v>4982</v>
      </c>
    </row>
    <row r="961" spans="1:9">
      <c r="A961">
        <v>28591</v>
      </c>
      <c r="B961">
        <v>18097330805</v>
      </c>
      <c r="C961">
        <v>18</v>
      </c>
      <c r="D961" t="s">
        <v>155</v>
      </c>
      <c r="E961" t="s">
        <v>2878</v>
      </c>
      <c r="F961" t="s">
        <v>2825</v>
      </c>
      <c r="G961" t="s">
        <v>4983</v>
      </c>
      <c r="H961" s="83" t="s">
        <v>4984</v>
      </c>
      <c r="I961" s="83" t="s">
        <v>4985</v>
      </c>
    </row>
    <row r="962" spans="1:9">
      <c r="A962">
        <v>28592</v>
      </c>
      <c r="B962">
        <v>18097330806</v>
      </c>
      <c r="C962">
        <v>18</v>
      </c>
      <c r="D962" t="s">
        <v>155</v>
      </c>
      <c r="E962" t="s">
        <v>2878</v>
      </c>
      <c r="F962" t="s">
        <v>2825</v>
      </c>
      <c r="G962" t="s">
        <v>4986</v>
      </c>
      <c r="H962" s="83" t="s">
        <v>4987</v>
      </c>
      <c r="I962" s="83" t="s">
        <v>4988</v>
      </c>
    </row>
    <row r="963" spans="1:9">
      <c r="A963">
        <v>28593</v>
      </c>
      <c r="B963">
        <v>18097330900</v>
      </c>
      <c r="C963">
        <v>18</v>
      </c>
      <c r="D963" t="s">
        <v>155</v>
      </c>
      <c r="E963" t="s">
        <v>2878</v>
      </c>
      <c r="F963" t="s">
        <v>2825</v>
      </c>
      <c r="G963" t="s">
        <v>4989</v>
      </c>
      <c r="H963" s="83" t="s">
        <v>4403</v>
      </c>
      <c r="I963" s="83" t="s">
        <v>4990</v>
      </c>
    </row>
    <row r="964" spans="1:9">
      <c r="A964">
        <v>28594</v>
      </c>
      <c r="B964">
        <v>18097331000</v>
      </c>
      <c r="C964">
        <v>18</v>
      </c>
      <c r="D964" t="s">
        <v>155</v>
      </c>
      <c r="E964" t="s">
        <v>2878</v>
      </c>
      <c r="F964" t="s">
        <v>2825</v>
      </c>
      <c r="G964" t="s">
        <v>4991</v>
      </c>
      <c r="H964" s="83" t="s">
        <v>3008</v>
      </c>
      <c r="I964" s="83" t="s">
        <v>4992</v>
      </c>
    </row>
    <row r="965" spans="1:9">
      <c r="A965">
        <v>28595</v>
      </c>
      <c r="B965">
        <v>18097340101</v>
      </c>
      <c r="C965">
        <v>18</v>
      </c>
      <c r="D965" t="s">
        <v>155</v>
      </c>
      <c r="E965" t="s">
        <v>2878</v>
      </c>
      <c r="F965" t="s">
        <v>2825</v>
      </c>
      <c r="G965" t="s">
        <v>4993</v>
      </c>
      <c r="H965" s="83" t="s">
        <v>2915</v>
      </c>
      <c r="I965" s="83" t="s">
        <v>4994</v>
      </c>
    </row>
    <row r="966" spans="1:9">
      <c r="A966">
        <v>28596</v>
      </c>
      <c r="B966">
        <v>18097340102</v>
      </c>
      <c r="C966">
        <v>18</v>
      </c>
      <c r="D966" t="s">
        <v>155</v>
      </c>
      <c r="E966" t="s">
        <v>2878</v>
      </c>
      <c r="F966" t="s">
        <v>2825</v>
      </c>
      <c r="G966" t="s">
        <v>4995</v>
      </c>
      <c r="H966" s="83" t="s">
        <v>4996</v>
      </c>
      <c r="I966" s="83" t="s">
        <v>4997</v>
      </c>
    </row>
    <row r="967" spans="1:9">
      <c r="A967">
        <v>28597</v>
      </c>
      <c r="B967">
        <v>18097340108</v>
      </c>
      <c r="C967">
        <v>18</v>
      </c>
      <c r="D967" t="s">
        <v>155</v>
      </c>
      <c r="E967" t="s">
        <v>2878</v>
      </c>
      <c r="F967" t="s">
        <v>2825</v>
      </c>
      <c r="G967" t="s">
        <v>4998</v>
      </c>
      <c r="H967" s="83" t="s">
        <v>3397</v>
      </c>
      <c r="I967" s="83" t="s">
        <v>4999</v>
      </c>
    </row>
    <row r="968" spans="1:9">
      <c r="A968">
        <v>28598</v>
      </c>
      <c r="B968">
        <v>18097340111</v>
      </c>
      <c r="C968">
        <v>18</v>
      </c>
      <c r="D968" t="s">
        <v>155</v>
      </c>
      <c r="E968" t="s">
        <v>2878</v>
      </c>
      <c r="F968" t="s">
        <v>2825</v>
      </c>
      <c r="G968" t="s">
        <v>5000</v>
      </c>
      <c r="H968" s="82">
        <v>0</v>
      </c>
      <c r="I968" s="83" t="s">
        <v>5001</v>
      </c>
    </row>
    <row r="969" spans="1:9">
      <c r="A969">
        <v>28599</v>
      </c>
      <c r="B969">
        <v>18097340112</v>
      </c>
      <c r="C969">
        <v>18</v>
      </c>
      <c r="D969" t="s">
        <v>155</v>
      </c>
      <c r="E969" t="s">
        <v>2878</v>
      </c>
      <c r="F969" t="s">
        <v>2825</v>
      </c>
      <c r="G969" t="s">
        <v>5002</v>
      </c>
      <c r="H969" s="83" t="s">
        <v>3342</v>
      </c>
      <c r="I969" s="83" t="s">
        <v>5003</v>
      </c>
    </row>
    <row r="970" spans="1:9">
      <c r="A970">
        <v>28600</v>
      </c>
      <c r="B970">
        <v>18097340113</v>
      </c>
      <c r="C970">
        <v>18</v>
      </c>
      <c r="D970" t="s">
        <v>155</v>
      </c>
      <c r="E970" t="s">
        <v>2878</v>
      </c>
      <c r="F970" t="s">
        <v>2825</v>
      </c>
      <c r="G970" t="s">
        <v>5004</v>
      </c>
      <c r="H970" s="83" t="s">
        <v>5005</v>
      </c>
      <c r="I970" s="83" t="s">
        <v>5006</v>
      </c>
    </row>
    <row r="971" spans="1:9">
      <c r="A971">
        <v>28601</v>
      </c>
      <c r="B971">
        <v>18097340114</v>
      </c>
      <c r="C971">
        <v>18</v>
      </c>
      <c r="D971" t="s">
        <v>155</v>
      </c>
      <c r="E971" t="s">
        <v>2878</v>
      </c>
      <c r="F971" t="s">
        <v>2825</v>
      </c>
      <c r="G971" t="s">
        <v>5007</v>
      </c>
      <c r="H971" s="83" t="s">
        <v>3434</v>
      </c>
      <c r="I971" s="83" t="s">
        <v>5008</v>
      </c>
    </row>
    <row r="972" spans="1:9">
      <c r="A972">
        <v>28602</v>
      </c>
      <c r="B972">
        <v>18097340115</v>
      </c>
      <c r="C972">
        <v>18</v>
      </c>
      <c r="D972" t="s">
        <v>155</v>
      </c>
      <c r="E972" t="s">
        <v>2878</v>
      </c>
      <c r="F972" t="s">
        <v>2825</v>
      </c>
      <c r="G972" t="s">
        <v>5009</v>
      </c>
      <c r="H972" s="83" t="s">
        <v>3470</v>
      </c>
      <c r="I972" s="83" t="s">
        <v>5010</v>
      </c>
    </row>
    <row r="973" spans="1:9">
      <c r="A973">
        <v>28603</v>
      </c>
      <c r="B973">
        <v>18097340201</v>
      </c>
      <c r="C973">
        <v>18</v>
      </c>
      <c r="D973" t="s">
        <v>155</v>
      </c>
      <c r="E973" t="s">
        <v>2878</v>
      </c>
      <c r="F973" t="s">
        <v>2825</v>
      </c>
      <c r="G973" t="s">
        <v>5011</v>
      </c>
      <c r="H973" s="83" t="s">
        <v>3019</v>
      </c>
      <c r="I973" s="83" t="s">
        <v>5012</v>
      </c>
    </row>
    <row r="974" spans="1:9">
      <c r="A974">
        <v>28604</v>
      </c>
      <c r="B974">
        <v>18097340202</v>
      </c>
      <c r="C974">
        <v>18</v>
      </c>
      <c r="D974" t="s">
        <v>155</v>
      </c>
      <c r="E974" t="s">
        <v>2878</v>
      </c>
      <c r="F974" t="s">
        <v>2825</v>
      </c>
      <c r="G974" t="s">
        <v>5013</v>
      </c>
      <c r="H974" s="83" t="s">
        <v>4753</v>
      </c>
      <c r="I974" s="83" t="s">
        <v>4726</v>
      </c>
    </row>
    <row r="975" spans="1:9">
      <c r="A975">
        <v>28605</v>
      </c>
      <c r="B975">
        <v>18097340301</v>
      </c>
      <c r="C975">
        <v>18</v>
      </c>
      <c r="D975" t="s">
        <v>155</v>
      </c>
      <c r="E975" t="s">
        <v>2878</v>
      </c>
      <c r="F975" t="s">
        <v>2825</v>
      </c>
      <c r="G975" t="s">
        <v>5014</v>
      </c>
      <c r="H975" s="83" t="s">
        <v>3258</v>
      </c>
      <c r="I975" s="83" t="s">
        <v>5015</v>
      </c>
    </row>
    <row r="976" spans="1:9">
      <c r="A976">
        <v>28606</v>
      </c>
      <c r="B976">
        <v>18097340302</v>
      </c>
      <c r="C976">
        <v>18</v>
      </c>
      <c r="D976" t="s">
        <v>155</v>
      </c>
      <c r="E976" t="s">
        <v>2878</v>
      </c>
      <c r="F976" t="s">
        <v>2825</v>
      </c>
      <c r="G976" t="s">
        <v>5016</v>
      </c>
      <c r="H976" s="83" t="s">
        <v>2909</v>
      </c>
      <c r="I976" s="83" t="s">
        <v>5017</v>
      </c>
    </row>
    <row r="977" spans="1:9">
      <c r="A977">
        <v>28607</v>
      </c>
      <c r="B977">
        <v>18097340400</v>
      </c>
      <c r="C977">
        <v>18</v>
      </c>
      <c r="D977" t="s">
        <v>155</v>
      </c>
      <c r="E977" t="s">
        <v>2878</v>
      </c>
      <c r="F977" t="s">
        <v>2825</v>
      </c>
      <c r="G977" t="s">
        <v>5018</v>
      </c>
      <c r="H977" s="83" t="s">
        <v>4075</v>
      </c>
      <c r="I977" s="83" t="s">
        <v>5019</v>
      </c>
    </row>
    <row r="978" spans="1:9">
      <c r="A978">
        <v>28608</v>
      </c>
      <c r="B978">
        <v>18097340500</v>
      </c>
      <c r="C978">
        <v>18</v>
      </c>
      <c r="D978" t="s">
        <v>155</v>
      </c>
      <c r="E978" t="s">
        <v>2878</v>
      </c>
      <c r="F978" t="s">
        <v>2825</v>
      </c>
      <c r="G978" t="s">
        <v>5020</v>
      </c>
      <c r="H978" s="83" t="s">
        <v>4028</v>
      </c>
      <c r="I978" s="83" t="s">
        <v>5021</v>
      </c>
    </row>
    <row r="979" spans="1:9">
      <c r="A979">
        <v>28609</v>
      </c>
      <c r="B979">
        <v>18097340600</v>
      </c>
      <c r="C979">
        <v>18</v>
      </c>
      <c r="D979" t="s">
        <v>155</v>
      </c>
      <c r="E979" t="s">
        <v>2878</v>
      </c>
      <c r="F979" t="s">
        <v>2825</v>
      </c>
      <c r="G979" t="s">
        <v>5022</v>
      </c>
      <c r="H979" s="83" t="s">
        <v>3005</v>
      </c>
      <c r="I979" s="83" t="s">
        <v>5023</v>
      </c>
    </row>
    <row r="980" spans="1:9">
      <c r="A980">
        <v>28610</v>
      </c>
      <c r="B980">
        <v>18097340700</v>
      </c>
      <c r="C980">
        <v>18</v>
      </c>
      <c r="D980" t="s">
        <v>155</v>
      </c>
      <c r="E980" t="s">
        <v>2878</v>
      </c>
      <c r="F980" t="s">
        <v>2825</v>
      </c>
      <c r="G980" t="s">
        <v>5024</v>
      </c>
      <c r="H980" s="83" t="s">
        <v>2888</v>
      </c>
      <c r="I980" s="83" t="s">
        <v>5025</v>
      </c>
    </row>
    <row r="981" spans="1:9">
      <c r="A981">
        <v>28611</v>
      </c>
      <c r="B981">
        <v>18097340800</v>
      </c>
      <c r="C981">
        <v>18</v>
      </c>
      <c r="D981" t="s">
        <v>155</v>
      </c>
      <c r="E981" t="s">
        <v>2878</v>
      </c>
      <c r="F981" t="s">
        <v>2825</v>
      </c>
      <c r="G981" t="s">
        <v>5026</v>
      </c>
      <c r="H981" s="83" t="s">
        <v>3728</v>
      </c>
      <c r="I981" s="83" t="s">
        <v>5027</v>
      </c>
    </row>
    <row r="982" spans="1:9">
      <c r="A982">
        <v>28612</v>
      </c>
      <c r="B982">
        <v>18097340901</v>
      </c>
      <c r="C982">
        <v>18</v>
      </c>
      <c r="D982" t="s">
        <v>155</v>
      </c>
      <c r="E982" t="s">
        <v>2878</v>
      </c>
      <c r="F982" t="s">
        <v>2825</v>
      </c>
      <c r="G982" t="s">
        <v>5028</v>
      </c>
      <c r="H982" s="83" t="s">
        <v>3098</v>
      </c>
      <c r="I982" s="83" t="s">
        <v>5029</v>
      </c>
    </row>
    <row r="983" spans="1:9">
      <c r="A983">
        <v>28613</v>
      </c>
      <c r="B983">
        <v>18097340903</v>
      </c>
      <c r="C983">
        <v>18</v>
      </c>
      <c r="D983" t="s">
        <v>155</v>
      </c>
      <c r="E983" t="s">
        <v>2878</v>
      </c>
      <c r="F983" t="s">
        <v>2825</v>
      </c>
      <c r="G983" t="s">
        <v>5030</v>
      </c>
      <c r="H983" s="83" t="s">
        <v>4127</v>
      </c>
      <c r="I983" s="83" t="s">
        <v>5031</v>
      </c>
    </row>
    <row r="984" spans="1:9">
      <c r="A984">
        <v>28614</v>
      </c>
      <c r="B984">
        <v>18097340904</v>
      </c>
      <c r="C984">
        <v>18</v>
      </c>
      <c r="D984" t="s">
        <v>155</v>
      </c>
      <c r="E984" t="s">
        <v>2878</v>
      </c>
      <c r="F984" t="s">
        <v>2825</v>
      </c>
      <c r="G984" t="s">
        <v>5032</v>
      </c>
      <c r="H984" s="83" t="s">
        <v>2957</v>
      </c>
      <c r="I984" s="83" t="s">
        <v>5033</v>
      </c>
    </row>
    <row r="985" spans="1:9">
      <c r="A985">
        <v>28615</v>
      </c>
      <c r="B985">
        <v>18097341000</v>
      </c>
      <c r="C985">
        <v>18</v>
      </c>
      <c r="D985" t="s">
        <v>155</v>
      </c>
      <c r="E985" t="s">
        <v>2878</v>
      </c>
      <c r="F985" t="s">
        <v>2825</v>
      </c>
      <c r="G985" t="s">
        <v>5034</v>
      </c>
      <c r="H985" s="83" t="s">
        <v>3280</v>
      </c>
      <c r="I985" s="83" t="s">
        <v>5035</v>
      </c>
    </row>
    <row r="986" spans="1:9">
      <c r="A986">
        <v>28616</v>
      </c>
      <c r="B986">
        <v>18097341100</v>
      </c>
      <c r="C986">
        <v>18</v>
      </c>
      <c r="D986" t="s">
        <v>155</v>
      </c>
      <c r="E986" t="s">
        <v>2878</v>
      </c>
      <c r="F986" t="s">
        <v>2825</v>
      </c>
      <c r="G986" t="s">
        <v>5036</v>
      </c>
      <c r="H986" s="83" t="s">
        <v>2927</v>
      </c>
      <c r="I986" s="83" t="s">
        <v>5037</v>
      </c>
    </row>
    <row r="987" spans="1:9">
      <c r="A987">
        <v>28617</v>
      </c>
      <c r="B987">
        <v>18097341200</v>
      </c>
      <c r="C987">
        <v>18</v>
      </c>
      <c r="D987" t="s">
        <v>155</v>
      </c>
      <c r="E987" t="s">
        <v>2878</v>
      </c>
      <c r="F987" t="s">
        <v>2825</v>
      </c>
      <c r="G987" t="s">
        <v>5038</v>
      </c>
      <c r="H987" s="83" t="s">
        <v>4379</v>
      </c>
      <c r="I987" s="83" t="s">
        <v>5039</v>
      </c>
    </row>
    <row r="988" spans="1:9">
      <c r="A988">
        <v>28618</v>
      </c>
      <c r="B988">
        <v>18097341600</v>
      </c>
      <c r="C988">
        <v>18</v>
      </c>
      <c r="D988" t="s">
        <v>155</v>
      </c>
      <c r="E988" t="s">
        <v>2878</v>
      </c>
      <c r="F988" t="s">
        <v>2825</v>
      </c>
      <c r="G988" t="s">
        <v>5040</v>
      </c>
      <c r="H988" s="83" t="s">
        <v>4432</v>
      </c>
      <c r="I988" s="83" t="s">
        <v>5041</v>
      </c>
    </row>
    <row r="989" spans="1:9">
      <c r="A989">
        <v>28619</v>
      </c>
      <c r="B989">
        <v>18097341701</v>
      </c>
      <c r="C989">
        <v>18</v>
      </c>
      <c r="D989" t="s">
        <v>155</v>
      </c>
      <c r="E989" t="s">
        <v>2878</v>
      </c>
      <c r="F989" t="s">
        <v>2825</v>
      </c>
      <c r="G989" t="s">
        <v>5042</v>
      </c>
      <c r="H989" s="83" t="s">
        <v>5043</v>
      </c>
      <c r="I989" s="83" t="s">
        <v>5044</v>
      </c>
    </row>
    <row r="990" spans="1:9">
      <c r="A990">
        <v>28620</v>
      </c>
      <c r="B990">
        <v>18097341702</v>
      </c>
      <c r="C990">
        <v>18</v>
      </c>
      <c r="D990" t="s">
        <v>155</v>
      </c>
      <c r="E990" t="s">
        <v>2878</v>
      </c>
      <c r="F990" t="s">
        <v>2825</v>
      </c>
      <c r="G990" t="s">
        <v>5045</v>
      </c>
      <c r="H990" s="82">
        <v>0</v>
      </c>
      <c r="I990" s="83" t="s">
        <v>5046</v>
      </c>
    </row>
    <row r="991" spans="1:9">
      <c r="A991">
        <v>28621</v>
      </c>
      <c r="B991">
        <v>18097341902</v>
      </c>
      <c r="C991">
        <v>18</v>
      </c>
      <c r="D991" t="s">
        <v>155</v>
      </c>
      <c r="E991" t="s">
        <v>2878</v>
      </c>
      <c r="F991" t="s">
        <v>2825</v>
      </c>
      <c r="G991" t="s">
        <v>5047</v>
      </c>
      <c r="H991" s="83" t="s">
        <v>3419</v>
      </c>
      <c r="I991" s="83" t="s">
        <v>5048</v>
      </c>
    </row>
    <row r="992" spans="1:9">
      <c r="A992">
        <v>28622</v>
      </c>
      <c r="B992">
        <v>18097341903</v>
      </c>
      <c r="C992">
        <v>18</v>
      </c>
      <c r="D992" t="s">
        <v>155</v>
      </c>
      <c r="E992" t="s">
        <v>2878</v>
      </c>
      <c r="F992" t="s">
        <v>2825</v>
      </c>
      <c r="G992" t="s">
        <v>5049</v>
      </c>
      <c r="H992" s="83" t="s">
        <v>2936</v>
      </c>
      <c r="I992" s="83" t="s">
        <v>5050</v>
      </c>
    </row>
    <row r="993" spans="1:9">
      <c r="A993">
        <v>28623</v>
      </c>
      <c r="B993">
        <v>18097341904</v>
      </c>
      <c r="C993">
        <v>18</v>
      </c>
      <c r="D993" t="s">
        <v>155</v>
      </c>
      <c r="E993" t="s">
        <v>2878</v>
      </c>
      <c r="F993" t="s">
        <v>2825</v>
      </c>
      <c r="G993" t="s">
        <v>5051</v>
      </c>
      <c r="H993" s="83" t="s">
        <v>3016</v>
      </c>
      <c r="I993" s="83" t="s">
        <v>5052</v>
      </c>
    </row>
    <row r="994" spans="1:9">
      <c r="A994">
        <v>28624</v>
      </c>
      <c r="B994">
        <v>18097342000</v>
      </c>
      <c r="C994">
        <v>18</v>
      </c>
      <c r="D994" t="s">
        <v>155</v>
      </c>
      <c r="E994" t="s">
        <v>2878</v>
      </c>
      <c r="F994" t="s">
        <v>2825</v>
      </c>
      <c r="G994" t="s">
        <v>5053</v>
      </c>
      <c r="H994" s="82">
        <v>0.4</v>
      </c>
      <c r="I994" s="83" t="s">
        <v>5054</v>
      </c>
    </row>
    <row r="995" spans="1:9">
      <c r="A995">
        <v>28625</v>
      </c>
      <c r="B995">
        <v>18097342101</v>
      </c>
      <c r="C995">
        <v>18</v>
      </c>
      <c r="D995" t="s">
        <v>155</v>
      </c>
      <c r="E995" t="s">
        <v>2878</v>
      </c>
      <c r="F995" t="s">
        <v>2825</v>
      </c>
      <c r="G995" t="s">
        <v>5055</v>
      </c>
      <c r="H995" s="83" t="s">
        <v>2997</v>
      </c>
      <c r="I995" s="83" t="s">
        <v>5056</v>
      </c>
    </row>
    <row r="996" spans="1:9">
      <c r="A996">
        <v>28626</v>
      </c>
      <c r="B996">
        <v>18097342200</v>
      </c>
      <c r="C996">
        <v>18</v>
      </c>
      <c r="D996" t="s">
        <v>155</v>
      </c>
      <c r="E996" t="s">
        <v>2878</v>
      </c>
      <c r="F996" t="s">
        <v>2825</v>
      </c>
      <c r="G996" t="s">
        <v>5057</v>
      </c>
      <c r="H996" s="83" t="s">
        <v>3643</v>
      </c>
      <c r="I996" s="83" t="s">
        <v>5058</v>
      </c>
    </row>
    <row r="997" spans="1:9">
      <c r="A997">
        <v>28627</v>
      </c>
      <c r="B997">
        <v>18097342300</v>
      </c>
      <c r="C997">
        <v>18</v>
      </c>
      <c r="D997" t="s">
        <v>155</v>
      </c>
      <c r="E997" t="s">
        <v>2878</v>
      </c>
      <c r="F997" t="s">
        <v>2825</v>
      </c>
      <c r="G997" t="s">
        <v>5059</v>
      </c>
      <c r="H997" s="83" t="s">
        <v>3524</v>
      </c>
      <c r="I997" s="83" t="s">
        <v>5060</v>
      </c>
    </row>
    <row r="998" spans="1:9">
      <c r="A998">
        <v>28628</v>
      </c>
      <c r="B998">
        <v>18097342400</v>
      </c>
      <c r="C998">
        <v>18</v>
      </c>
      <c r="D998" t="s">
        <v>155</v>
      </c>
      <c r="E998" t="s">
        <v>2878</v>
      </c>
      <c r="F998" t="s">
        <v>2825</v>
      </c>
      <c r="G998" t="s">
        <v>5061</v>
      </c>
      <c r="H998" s="83" t="s">
        <v>3587</v>
      </c>
      <c r="I998" s="83" t="s">
        <v>5062</v>
      </c>
    </row>
    <row r="999" spans="1:9">
      <c r="A999">
        <v>28629</v>
      </c>
      <c r="B999">
        <v>18097342500</v>
      </c>
      <c r="C999">
        <v>18</v>
      </c>
      <c r="D999" t="s">
        <v>155</v>
      </c>
      <c r="E999" t="s">
        <v>2878</v>
      </c>
      <c r="F999" t="s">
        <v>2825</v>
      </c>
      <c r="G999" t="s">
        <v>5063</v>
      </c>
      <c r="H999" s="83" t="s">
        <v>3342</v>
      </c>
      <c r="I999" s="83" t="s">
        <v>2913</v>
      </c>
    </row>
    <row r="1000" spans="1:9">
      <c r="A1000">
        <v>28630</v>
      </c>
      <c r="B1000">
        <v>18097342600</v>
      </c>
      <c r="C1000">
        <v>18</v>
      </c>
      <c r="D1000" t="s">
        <v>155</v>
      </c>
      <c r="E1000" t="s">
        <v>2878</v>
      </c>
      <c r="F1000" t="s">
        <v>2825</v>
      </c>
      <c r="G1000" t="s">
        <v>5064</v>
      </c>
      <c r="H1000" s="83" t="s">
        <v>4508</v>
      </c>
      <c r="I1000" s="83" t="s">
        <v>5065</v>
      </c>
    </row>
    <row r="1001" spans="1:9">
      <c r="A1001">
        <v>28631</v>
      </c>
      <c r="B1001">
        <v>18097350100</v>
      </c>
      <c r="C1001">
        <v>18</v>
      </c>
      <c r="D1001" t="s">
        <v>155</v>
      </c>
      <c r="E1001" t="s">
        <v>2878</v>
      </c>
      <c r="F1001" t="s">
        <v>2825</v>
      </c>
      <c r="G1001" t="s">
        <v>5066</v>
      </c>
      <c r="H1001" s="83" t="s">
        <v>4379</v>
      </c>
      <c r="I1001" s="83" t="s">
        <v>5067</v>
      </c>
    </row>
    <row r="1002" spans="1:9">
      <c r="A1002">
        <v>28632</v>
      </c>
      <c r="B1002">
        <v>18097350300</v>
      </c>
      <c r="C1002">
        <v>18</v>
      </c>
      <c r="D1002" t="s">
        <v>155</v>
      </c>
      <c r="E1002" t="s">
        <v>2878</v>
      </c>
      <c r="F1002" t="s">
        <v>2825</v>
      </c>
      <c r="G1002" t="s">
        <v>5068</v>
      </c>
      <c r="H1002" s="83" t="s">
        <v>5069</v>
      </c>
      <c r="I1002" s="83" t="s">
        <v>5070</v>
      </c>
    </row>
    <row r="1003" spans="1:9">
      <c r="A1003">
        <v>28633</v>
      </c>
      <c r="B1003">
        <v>18097350400</v>
      </c>
      <c r="C1003">
        <v>18</v>
      </c>
      <c r="D1003" t="s">
        <v>155</v>
      </c>
      <c r="E1003" t="s">
        <v>2878</v>
      </c>
      <c r="F1003" t="s">
        <v>2825</v>
      </c>
      <c r="G1003" t="s">
        <v>5071</v>
      </c>
      <c r="H1003" s="83" t="s">
        <v>4987</v>
      </c>
      <c r="I1003" s="83" t="s">
        <v>5072</v>
      </c>
    </row>
    <row r="1004" spans="1:9">
      <c r="A1004">
        <v>28634</v>
      </c>
      <c r="B1004">
        <v>18097350500</v>
      </c>
      <c r="C1004">
        <v>18</v>
      </c>
      <c r="D1004" t="s">
        <v>155</v>
      </c>
      <c r="E1004" t="s">
        <v>2878</v>
      </c>
      <c r="F1004" t="s">
        <v>2825</v>
      </c>
      <c r="G1004" t="s">
        <v>5073</v>
      </c>
      <c r="H1004" s="83" t="s">
        <v>4492</v>
      </c>
      <c r="I1004" s="83" t="s">
        <v>5074</v>
      </c>
    </row>
    <row r="1005" spans="1:9">
      <c r="A1005">
        <v>28635</v>
      </c>
      <c r="B1005">
        <v>18097350600</v>
      </c>
      <c r="C1005">
        <v>18</v>
      </c>
      <c r="D1005" t="s">
        <v>155</v>
      </c>
      <c r="E1005" t="s">
        <v>2878</v>
      </c>
      <c r="F1005" t="s">
        <v>2825</v>
      </c>
      <c r="G1005" t="s">
        <v>5075</v>
      </c>
      <c r="H1005" s="83" t="s">
        <v>5076</v>
      </c>
      <c r="I1005" s="83" t="s">
        <v>5077</v>
      </c>
    </row>
    <row r="1006" spans="1:9">
      <c r="A1006">
        <v>28636</v>
      </c>
      <c r="B1006">
        <v>18097350700</v>
      </c>
      <c r="C1006">
        <v>18</v>
      </c>
      <c r="D1006" t="s">
        <v>155</v>
      </c>
      <c r="E1006" t="s">
        <v>2878</v>
      </c>
      <c r="F1006" t="s">
        <v>2825</v>
      </c>
      <c r="G1006" t="s">
        <v>5078</v>
      </c>
      <c r="H1006" s="83" t="s">
        <v>3681</v>
      </c>
      <c r="I1006" s="83" t="s">
        <v>5079</v>
      </c>
    </row>
    <row r="1007" spans="1:9">
      <c r="A1007">
        <v>28637</v>
      </c>
      <c r="B1007">
        <v>18097350800</v>
      </c>
      <c r="C1007">
        <v>18</v>
      </c>
      <c r="D1007" t="s">
        <v>155</v>
      </c>
      <c r="E1007" t="s">
        <v>2878</v>
      </c>
      <c r="F1007" t="s">
        <v>2825</v>
      </c>
      <c r="G1007" t="s">
        <v>5080</v>
      </c>
      <c r="H1007" s="83" t="s">
        <v>5081</v>
      </c>
      <c r="I1007" s="83" t="s">
        <v>5082</v>
      </c>
    </row>
    <row r="1008" spans="1:9">
      <c r="A1008">
        <v>28638</v>
      </c>
      <c r="B1008">
        <v>18097350900</v>
      </c>
      <c r="C1008">
        <v>18</v>
      </c>
      <c r="D1008" t="s">
        <v>155</v>
      </c>
      <c r="E1008" t="s">
        <v>2878</v>
      </c>
      <c r="F1008" t="s">
        <v>2825</v>
      </c>
      <c r="G1008" t="s">
        <v>5083</v>
      </c>
      <c r="H1008" s="83" t="s">
        <v>3283</v>
      </c>
      <c r="I1008" s="83" t="s">
        <v>5084</v>
      </c>
    </row>
    <row r="1009" spans="1:9">
      <c r="A1009">
        <v>28639</v>
      </c>
      <c r="B1009">
        <v>18097351000</v>
      </c>
      <c r="C1009">
        <v>18</v>
      </c>
      <c r="D1009" t="s">
        <v>155</v>
      </c>
      <c r="E1009" t="s">
        <v>2878</v>
      </c>
      <c r="F1009" t="s">
        <v>2825</v>
      </c>
      <c r="G1009" t="s">
        <v>5085</v>
      </c>
      <c r="H1009" s="83" t="s">
        <v>3199</v>
      </c>
      <c r="I1009" s="83" t="s">
        <v>5086</v>
      </c>
    </row>
    <row r="1010" spans="1:9">
      <c r="A1010">
        <v>28640</v>
      </c>
      <c r="B1010">
        <v>18097351200</v>
      </c>
      <c r="C1010">
        <v>18</v>
      </c>
      <c r="D1010" t="s">
        <v>155</v>
      </c>
      <c r="E1010" t="s">
        <v>2878</v>
      </c>
      <c r="F1010" t="s">
        <v>2825</v>
      </c>
      <c r="G1010" t="s">
        <v>5087</v>
      </c>
      <c r="H1010" s="83" t="s">
        <v>5088</v>
      </c>
      <c r="I1010" s="83" t="s">
        <v>5089</v>
      </c>
    </row>
    <row r="1011" spans="1:9">
      <c r="A1011">
        <v>28641</v>
      </c>
      <c r="B1011">
        <v>18097351500</v>
      </c>
      <c r="C1011">
        <v>18</v>
      </c>
      <c r="D1011" t="s">
        <v>155</v>
      </c>
      <c r="E1011" t="s">
        <v>2878</v>
      </c>
      <c r="F1011" t="s">
        <v>2825</v>
      </c>
      <c r="G1011" t="s">
        <v>5090</v>
      </c>
      <c r="H1011" s="83" t="s">
        <v>2888</v>
      </c>
      <c r="I1011" s="83" t="s">
        <v>5091</v>
      </c>
    </row>
    <row r="1012" spans="1:9">
      <c r="A1012">
        <v>28642</v>
      </c>
      <c r="B1012">
        <v>18097351600</v>
      </c>
      <c r="C1012">
        <v>18</v>
      </c>
      <c r="D1012" t="s">
        <v>155</v>
      </c>
      <c r="E1012" t="s">
        <v>2878</v>
      </c>
      <c r="F1012" t="s">
        <v>2825</v>
      </c>
      <c r="G1012" t="s">
        <v>5092</v>
      </c>
      <c r="H1012" s="83" t="s">
        <v>2924</v>
      </c>
      <c r="I1012" s="83" t="s">
        <v>5093</v>
      </c>
    </row>
    <row r="1013" spans="1:9">
      <c r="A1013">
        <v>28643</v>
      </c>
      <c r="B1013">
        <v>18097351700</v>
      </c>
      <c r="C1013">
        <v>18</v>
      </c>
      <c r="D1013" t="s">
        <v>155</v>
      </c>
      <c r="E1013" t="s">
        <v>2878</v>
      </c>
      <c r="F1013" t="s">
        <v>2825</v>
      </c>
      <c r="G1013" t="s">
        <v>5094</v>
      </c>
      <c r="H1013" s="83" t="s">
        <v>5095</v>
      </c>
      <c r="I1013" s="83" t="s">
        <v>5096</v>
      </c>
    </row>
    <row r="1014" spans="1:9">
      <c r="A1014">
        <v>28644</v>
      </c>
      <c r="B1014">
        <v>18097351900</v>
      </c>
      <c r="C1014">
        <v>18</v>
      </c>
      <c r="D1014" t="s">
        <v>155</v>
      </c>
      <c r="E1014" t="s">
        <v>2878</v>
      </c>
      <c r="F1014" t="s">
        <v>2825</v>
      </c>
      <c r="G1014" t="s">
        <v>5097</v>
      </c>
      <c r="H1014" s="83" t="s">
        <v>5098</v>
      </c>
      <c r="I1014" s="83" t="s">
        <v>5099</v>
      </c>
    </row>
    <row r="1015" spans="1:9">
      <c r="A1015">
        <v>28645</v>
      </c>
      <c r="B1015">
        <v>18097352100</v>
      </c>
      <c r="C1015">
        <v>18</v>
      </c>
      <c r="D1015" t="s">
        <v>155</v>
      </c>
      <c r="E1015" t="s">
        <v>2878</v>
      </c>
      <c r="F1015" t="s">
        <v>2825</v>
      </c>
      <c r="G1015" t="s">
        <v>5100</v>
      </c>
      <c r="H1015" s="83" t="s">
        <v>5101</v>
      </c>
      <c r="I1015" s="83" t="s">
        <v>5102</v>
      </c>
    </row>
    <row r="1016" spans="1:9">
      <c r="A1016">
        <v>28646</v>
      </c>
      <c r="B1016">
        <v>18097352300</v>
      </c>
      <c r="C1016">
        <v>18</v>
      </c>
      <c r="D1016" t="s">
        <v>155</v>
      </c>
      <c r="E1016" t="s">
        <v>2878</v>
      </c>
      <c r="F1016" t="s">
        <v>2825</v>
      </c>
      <c r="G1016" t="s">
        <v>5103</v>
      </c>
      <c r="H1016" s="83" t="s">
        <v>3295</v>
      </c>
      <c r="I1016" s="83" t="s">
        <v>5104</v>
      </c>
    </row>
    <row r="1017" spans="1:9">
      <c r="A1017">
        <v>28647</v>
      </c>
      <c r="B1017">
        <v>18097352400</v>
      </c>
      <c r="C1017">
        <v>18</v>
      </c>
      <c r="D1017" t="s">
        <v>155</v>
      </c>
      <c r="E1017" t="s">
        <v>2878</v>
      </c>
      <c r="F1017" t="s">
        <v>2825</v>
      </c>
      <c r="G1017" t="s">
        <v>5105</v>
      </c>
      <c r="H1017" s="83" t="s">
        <v>3681</v>
      </c>
      <c r="I1017" s="83" t="s">
        <v>5106</v>
      </c>
    </row>
    <row r="1018" spans="1:9">
      <c r="A1018">
        <v>28648</v>
      </c>
      <c r="B1018">
        <v>18097352500</v>
      </c>
      <c r="C1018">
        <v>18</v>
      </c>
      <c r="D1018" t="s">
        <v>155</v>
      </c>
      <c r="E1018" t="s">
        <v>2878</v>
      </c>
      <c r="F1018" t="s">
        <v>2825</v>
      </c>
      <c r="G1018" t="s">
        <v>5107</v>
      </c>
      <c r="H1018" s="83" t="s">
        <v>3461</v>
      </c>
      <c r="I1018" s="83" t="s">
        <v>5108</v>
      </c>
    </row>
    <row r="1019" spans="1:9">
      <c r="A1019">
        <v>28649</v>
      </c>
      <c r="B1019">
        <v>18097352600</v>
      </c>
      <c r="C1019">
        <v>18</v>
      </c>
      <c r="D1019" t="s">
        <v>155</v>
      </c>
      <c r="E1019" t="s">
        <v>2878</v>
      </c>
      <c r="F1019" t="s">
        <v>2825</v>
      </c>
      <c r="G1019" t="s">
        <v>5109</v>
      </c>
      <c r="H1019" s="83" t="s">
        <v>5110</v>
      </c>
      <c r="I1019" s="83" t="s">
        <v>5111</v>
      </c>
    </row>
    <row r="1020" spans="1:9">
      <c r="A1020">
        <v>28650</v>
      </c>
      <c r="B1020">
        <v>18097352700</v>
      </c>
      <c r="C1020">
        <v>18</v>
      </c>
      <c r="D1020" t="s">
        <v>155</v>
      </c>
      <c r="E1020" t="s">
        <v>2878</v>
      </c>
      <c r="F1020" t="s">
        <v>2825</v>
      </c>
      <c r="G1020" t="s">
        <v>5112</v>
      </c>
      <c r="H1020" s="83" t="s">
        <v>5113</v>
      </c>
      <c r="I1020" s="83" t="s">
        <v>5114</v>
      </c>
    </row>
    <row r="1021" spans="1:9">
      <c r="A1021">
        <v>28651</v>
      </c>
      <c r="B1021">
        <v>18097352800</v>
      </c>
      <c r="C1021">
        <v>18</v>
      </c>
      <c r="D1021" t="s">
        <v>155</v>
      </c>
      <c r="E1021" t="s">
        <v>2878</v>
      </c>
      <c r="F1021" t="s">
        <v>2825</v>
      </c>
      <c r="G1021" t="s">
        <v>5115</v>
      </c>
      <c r="H1021" s="83" t="s">
        <v>5116</v>
      </c>
      <c r="I1021" s="83" t="s">
        <v>5117</v>
      </c>
    </row>
    <row r="1022" spans="1:9">
      <c r="A1022">
        <v>28652</v>
      </c>
      <c r="B1022">
        <v>18097353300</v>
      </c>
      <c r="C1022">
        <v>18</v>
      </c>
      <c r="D1022" t="s">
        <v>155</v>
      </c>
      <c r="E1022" t="s">
        <v>2878</v>
      </c>
      <c r="F1022" t="s">
        <v>2825</v>
      </c>
      <c r="G1022" t="s">
        <v>5118</v>
      </c>
      <c r="H1022" s="83" t="s">
        <v>3016</v>
      </c>
      <c r="I1022" s="83" t="s">
        <v>5119</v>
      </c>
    </row>
    <row r="1023" spans="1:9">
      <c r="A1023">
        <v>28653</v>
      </c>
      <c r="B1023">
        <v>18097353500</v>
      </c>
      <c r="C1023">
        <v>18</v>
      </c>
      <c r="D1023" t="s">
        <v>155</v>
      </c>
      <c r="E1023" t="s">
        <v>2878</v>
      </c>
      <c r="F1023" t="s">
        <v>2825</v>
      </c>
      <c r="G1023" t="s">
        <v>5120</v>
      </c>
      <c r="H1023" s="83" t="s">
        <v>5121</v>
      </c>
      <c r="I1023" s="83" t="s">
        <v>5122</v>
      </c>
    </row>
    <row r="1024" spans="1:9">
      <c r="A1024">
        <v>28654</v>
      </c>
      <c r="B1024">
        <v>18097353600</v>
      </c>
      <c r="C1024">
        <v>18</v>
      </c>
      <c r="D1024" t="s">
        <v>155</v>
      </c>
      <c r="E1024" t="s">
        <v>2878</v>
      </c>
      <c r="F1024" t="s">
        <v>2825</v>
      </c>
      <c r="G1024" t="s">
        <v>5123</v>
      </c>
      <c r="H1024" s="83" t="s">
        <v>5124</v>
      </c>
      <c r="I1024" s="83" t="s">
        <v>5125</v>
      </c>
    </row>
    <row r="1025" spans="1:9">
      <c r="A1025">
        <v>28655</v>
      </c>
      <c r="B1025">
        <v>18097354201</v>
      </c>
      <c r="C1025">
        <v>18</v>
      </c>
      <c r="D1025" t="s">
        <v>155</v>
      </c>
      <c r="E1025" t="s">
        <v>2878</v>
      </c>
      <c r="F1025" t="s">
        <v>2825</v>
      </c>
      <c r="G1025" t="s">
        <v>5126</v>
      </c>
      <c r="H1025" s="83" t="s">
        <v>3600</v>
      </c>
      <c r="I1025" s="83" t="s">
        <v>5127</v>
      </c>
    </row>
    <row r="1026" spans="1:9">
      <c r="A1026">
        <v>28656</v>
      </c>
      <c r="B1026">
        <v>18097354202</v>
      </c>
      <c r="C1026">
        <v>18</v>
      </c>
      <c r="D1026" t="s">
        <v>155</v>
      </c>
      <c r="E1026" t="s">
        <v>2878</v>
      </c>
      <c r="F1026" t="s">
        <v>2825</v>
      </c>
      <c r="G1026" t="s">
        <v>5128</v>
      </c>
      <c r="H1026" s="83" t="s">
        <v>3643</v>
      </c>
      <c r="I1026" s="83" t="s">
        <v>5129</v>
      </c>
    </row>
    <row r="1027" spans="1:9">
      <c r="A1027">
        <v>28657</v>
      </c>
      <c r="B1027">
        <v>18097354400</v>
      </c>
      <c r="C1027">
        <v>18</v>
      </c>
      <c r="D1027" t="s">
        <v>155</v>
      </c>
      <c r="E1027" t="s">
        <v>2878</v>
      </c>
      <c r="F1027" t="s">
        <v>2825</v>
      </c>
      <c r="G1027" t="s">
        <v>5130</v>
      </c>
      <c r="H1027" s="83" t="s">
        <v>5131</v>
      </c>
      <c r="I1027" s="83" t="s">
        <v>5132</v>
      </c>
    </row>
    <row r="1028" spans="1:9">
      <c r="A1028">
        <v>28658</v>
      </c>
      <c r="B1028">
        <v>18097354500</v>
      </c>
      <c r="C1028">
        <v>18</v>
      </c>
      <c r="D1028" t="s">
        <v>155</v>
      </c>
      <c r="E1028" t="s">
        <v>2878</v>
      </c>
      <c r="F1028" t="s">
        <v>2825</v>
      </c>
      <c r="G1028" t="s">
        <v>5133</v>
      </c>
      <c r="H1028" s="83" t="s">
        <v>3592</v>
      </c>
      <c r="I1028" s="83" t="s">
        <v>5134</v>
      </c>
    </row>
    <row r="1029" spans="1:9">
      <c r="A1029">
        <v>28659</v>
      </c>
      <c r="B1029">
        <v>18097354700</v>
      </c>
      <c r="C1029">
        <v>18</v>
      </c>
      <c r="D1029" t="s">
        <v>155</v>
      </c>
      <c r="E1029" t="s">
        <v>2878</v>
      </c>
      <c r="F1029" t="s">
        <v>2825</v>
      </c>
      <c r="G1029" t="s">
        <v>5135</v>
      </c>
      <c r="H1029" s="83" t="s">
        <v>3002</v>
      </c>
      <c r="I1029" s="83" t="s">
        <v>5136</v>
      </c>
    </row>
    <row r="1030" spans="1:9">
      <c r="A1030">
        <v>28660</v>
      </c>
      <c r="B1030">
        <v>18097354800</v>
      </c>
      <c r="C1030">
        <v>18</v>
      </c>
      <c r="D1030" t="s">
        <v>155</v>
      </c>
      <c r="E1030" t="s">
        <v>2878</v>
      </c>
      <c r="F1030" t="s">
        <v>2825</v>
      </c>
      <c r="G1030" t="s">
        <v>5137</v>
      </c>
      <c r="H1030" s="83" t="s">
        <v>5138</v>
      </c>
      <c r="I1030" s="83" t="s">
        <v>5139</v>
      </c>
    </row>
    <row r="1031" spans="1:9">
      <c r="A1031">
        <v>28661</v>
      </c>
      <c r="B1031">
        <v>18097354900</v>
      </c>
      <c r="C1031">
        <v>18</v>
      </c>
      <c r="D1031" t="s">
        <v>155</v>
      </c>
      <c r="E1031" t="s">
        <v>2878</v>
      </c>
      <c r="F1031" t="s">
        <v>2825</v>
      </c>
      <c r="G1031" t="s">
        <v>5140</v>
      </c>
      <c r="H1031" s="83" t="s">
        <v>5141</v>
      </c>
      <c r="I1031" s="83" t="s">
        <v>5142</v>
      </c>
    </row>
    <row r="1032" spans="1:9">
      <c r="A1032">
        <v>28662</v>
      </c>
      <c r="B1032">
        <v>18097355000</v>
      </c>
      <c r="C1032">
        <v>18</v>
      </c>
      <c r="D1032" t="s">
        <v>155</v>
      </c>
      <c r="E1032" t="s">
        <v>2878</v>
      </c>
      <c r="F1032" t="s">
        <v>2825</v>
      </c>
      <c r="G1032" t="s">
        <v>5143</v>
      </c>
      <c r="H1032" s="83" t="s">
        <v>5144</v>
      </c>
      <c r="I1032" s="83" t="s">
        <v>5145</v>
      </c>
    </row>
    <row r="1033" spans="1:9">
      <c r="A1033">
        <v>28663</v>
      </c>
      <c r="B1033">
        <v>18097355100</v>
      </c>
      <c r="C1033">
        <v>18</v>
      </c>
      <c r="D1033" t="s">
        <v>155</v>
      </c>
      <c r="E1033" t="s">
        <v>2878</v>
      </c>
      <c r="F1033" t="s">
        <v>2825</v>
      </c>
      <c r="G1033" t="s">
        <v>5146</v>
      </c>
      <c r="H1033" s="83" t="s">
        <v>5147</v>
      </c>
      <c r="I1033" s="83" t="s">
        <v>5148</v>
      </c>
    </row>
    <row r="1034" spans="1:9">
      <c r="A1034">
        <v>28664</v>
      </c>
      <c r="B1034">
        <v>18097355300</v>
      </c>
      <c r="C1034">
        <v>18</v>
      </c>
      <c r="D1034" t="s">
        <v>155</v>
      </c>
      <c r="E1034" t="s">
        <v>2878</v>
      </c>
      <c r="F1034" t="s">
        <v>2825</v>
      </c>
      <c r="G1034" t="s">
        <v>5149</v>
      </c>
      <c r="H1034" s="83" t="s">
        <v>4470</v>
      </c>
      <c r="I1034" s="83" t="s">
        <v>5150</v>
      </c>
    </row>
    <row r="1035" spans="1:9">
      <c r="A1035">
        <v>28665</v>
      </c>
      <c r="B1035">
        <v>18097355400</v>
      </c>
      <c r="C1035">
        <v>18</v>
      </c>
      <c r="D1035" t="s">
        <v>155</v>
      </c>
      <c r="E1035" t="s">
        <v>2878</v>
      </c>
      <c r="F1035" t="s">
        <v>2825</v>
      </c>
      <c r="G1035" t="s">
        <v>5151</v>
      </c>
      <c r="H1035" s="83" t="s">
        <v>2942</v>
      </c>
      <c r="I1035" s="83" t="s">
        <v>5152</v>
      </c>
    </row>
    <row r="1036" spans="1:9">
      <c r="A1036">
        <v>28666</v>
      </c>
      <c r="B1036">
        <v>18097355500</v>
      </c>
      <c r="C1036">
        <v>18</v>
      </c>
      <c r="D1036" t="s">
        <v>155</v>
      </c>
      <c r="E1036" t="s">
        <v>2878</v>
      </c>
      <c r="F1036" t="s">
        <v>2825</v>
      </c>
      <c r="G1036" t="s">
        <v>5153</v>
      </c>
      <c r="H1036" s="83" t="s">
        <v>3105</v>
      </c>
      <c r="I1036" s="83" t="s">
        <v>5154</v>
      </c>
    </row>
    <row r="1037" spans="1:9">
      <c r="A1037">
        <v>28667</v>
      </c>
      <c r="B1037">
        <v>18097355600</v>
      </c>
      <c r="C1037">
        <v>18</v>
      </c>
      <c r="D1037" t="s">
        <v>155</v>
      </c>
      <c r="E1037" t="s">
        <v>2878</v>
      </c>
      <c r="F1037" t="s">
        <v>2825</v>
      </c>
      <c r="G1037" t="s">
        <v>5155</v>
      </c>
      <c r="H1037" s="83" t="s">
        <v>4568</v>
      </c>
      <c r="I1037" s="83" t="s">
        <v>5156</v>
      </c>
    </row>
    <row r="1038" spans="1:9">
      <c r="A1038">
        <v>28668</v>
      </c>
      <c r="B1038">
        <v>18097355700</v>
      </c>
      <c r="C1038">
        <v>18</v>
      </c>
      <c r="D1038" t="s">
        <v>155</v>
      </c>
      <c r="E1038" t="s">
        <v>2878</v>
      </c>
      <c r="F1038" t="s">
        <v>2825</v>
      </c>
      <c r="G1038" t="s">
        <v>5157</v>
      </c>
      <c r="H1038" s="83" t="s">
        <v>3600</v>
      </c>
      <c r="I1038" s="83" t="s">
        <v>5158</v>
      </c>
    </row>
    <row r="1039" spans="1:9">
      <c r="A1039">
        <v>28669</v>
      </c>
      <c r="B1039">
        <v>18097355900</v>
      </c>
      <c r="C1039">
        <v>18</v>
      </c>
      <c r="D1039" t="s">
        <v>155</v>
      </c>
      <c r="E1039" t="s">
        <v>2878</v>
      </c>
      <c r="F1039" t="s">
        <v>2825</v>
      </c>
      <c r="G1039" t="s">
        <v>5159</v>
      </c>
      <c r="H1039" s="83" t="s">
        <v>2951</v>
      </c>
      <c r="I1039" s="83" t="s">
        <v>5160</v>
      </c>
    </row>
    <row r="1040" spans="1:9">
      <c r="A1040">
        <v>28670</v>
      </c>
      <c r="B1040">
        <v>18097356200</v>
      </c>
      <c r="C1040">
        <v>18</v>
      </c>
      <c r="D1040" t="s">
        <v>155</v>
      </c>
      <c r="E1040" t="s">
        <v>2878</v>
      </c>
      <c r="F1040" t="s">
        <v>2825</v>
      </c>
      <c r="G1040" t="s">
        <v>5161</v>
      </c>
      <c r="H1040" s="83" t="s">
        <v>2924</v>
      </c>
      <c r="I1040" s="83" t="s">
        <v>5162</v>
      </c>
    </row>
    <row r="1041" spans="1:9">
      <c r="A1041">
        <v>28671</v>
      </c>
      <c r="B1041">
        <v>18097356400</v>
      </c>
      <c r="C1041">
        <v>18</v>
      </c>
      <c r="D1041" t="s">
        <v>155</v>
      </c>
      <c r="E1041" t="s">
        <v>2878</v>
      </c>
      <c r="F1041" t="s">
        <v>2825</v>
      </c>
      <c r="G1041" t="s">
        <v>5163</v>
      </c>
      <c r="H1041" s="83" t="s">
        <v>3379</v>
      </c>
      <c r="I1041" s="83" t="s">
        <v>5164</v>
      </c>
    </row>
    <row r="1042" spans="1:9">
      <c r="A1042">
        <v>28672</v>
      </c>
      <c r="B1042">
        <v>18097356900</v>
      </c>
      <c r="C1042">
        <v>18</v>
      </c>
      <c r="D1042" t="s">
        <v>155</v>
      </c>
      <c r="E1042" t="s">
        <v>2878</v>
      </c>
      <c r="F1042" t="s">
        <v>2825</v>
      </c>
      <c r="G1042" t="s">
        <v>5165</v>
      </c>
      <c r="H1042" s="83" t="s">
        <v>5113</v>
      </c>
      <c r="I1042" s="83" t="s">
        <v>5166</v>
      </c>
    </row>
    <row r="1043" spans="1:9">
      <c r="A1043">
        <v>28673</v>
      </c>
      <c r="B1043">
        <v>18097357000</v>
      </c>
      <c r="C1043">
        <v>18</v>
      </c>
      <c r="D1043" t="s">
        <v>155</v>
      </c>
      <c r="E1043" t="s">
        <v>2878</v>
      </c>
      <c r="F1043" t="s">
        <v>2825</v>
      </c>
      <c r="G1043" t="s">
        <v>5167</v>
      </c>
      <c r="H1043" s="83" t="s">
        <v>2906</v>
      </c>
      <c r="I1043" s="83" t="s">
        <v>5168</v>
      </c>
    </row>
    <row r="1044" spans="1:9">
      <c r="A1044">
        <v>28674</v>
      </c>
      <c r="B1044">
        <v>18097357100</v>
      </c>
      <c r="C1044">
        <v>18</v>
      </c>
      <c r="D1044" t="s">
        <v>155</v>
      </c>
      <c r="E1044" t="s">
        <v>2878</v>
      </c>
      <c r="F1044" t="s">
        <v>2825</v>
      </c>
      <c r="G1044" t="s">
        <v>5169</v>
      </c>
      <c r="H1044" s="83" t="s">
        <v>3174</v>
      </c>
      <c r="I1044" s="83" t="s">
        <v>5170</v>
      </c>
    </row>
    <row r="1045" spans="1:9">
      <c r="A1045">
        <v>28675</v>
      </c>
      <c r="B1045">
        <v>18097357200</v>
      </c>
      <c r="C1045">
        <v>18</v>
      </c>
      <c r="D1045" t="s">
        <v>155</v>
      </c>
      <c r="E1045" t="s">
        <v>2878</v>
      </c>
      <c r="F1045" t="s">
        <v>2825</v>
      </c>
      <c r="G1045" t="s">
        <v>5171</v>
      </c>
      <c r="H1045" s="83" t="s">
        <v>2906</v>
      </c>
      <c r="I1045" s="83" t="s">
        <v>5172</v>
      </c>
    </row>
    <row r="1046" spans="1:9">
      <c r="A1046">
        <v>28676</v>
      </c>
      <c r="B1046">
        <v>18097357300</v>
      </c>
      <c r="C1046">
        <v>18</v>
      </c>
      <c r="D1046" t="s">
        <v>155</v>
      </c>
      <c r="E1046" t="s">
        <v>2878</v>
      </c>
      <c r="F1046" t="s">
        <v>2825</v>
      </c>
      <c r="G1046" t="s">
        <v>5173</v>
      </c>
      <c r="H1046" s="83" t="s">
        <v>5174</v>
      </c>
      <c r="I1046" s="83" t="s">
        <v>5175</v>
      </c>
    </row>
    <row r="1047" spans="1:9">
      <c r="A1047">
        <v>28677</v>
      </c>
      <c r="B1047">
        <v>18097357400</v>
      </c>
      <c r="C1047">
        <v>18</v>
      </c>
      <c r="D1047" t="s">
        <v>155</v>
      </c>
      <c r="E1047" t="s">
        <v>2878</v>
      </c>
      <c r="F1047" t="s">
        <v>2825</v>
      </c>
      <c r="G1047" t="s">
        <v>5176</v>
      </c>
      <c r="H1047" s="83" t="s">
        <v>5081</v>
      </c>
      <c r="I1047" s="83" t="s">
        <v>5177</v>
      </c>
    </row>
    <row r="1048" spans="1:9">
      <c r="A1048">
        <v>28678</v>
      </c>
      <c r="B1048">
        <v>18097357500</v>
      </c>
      <c r="C1048">
        <v>18</v>
      </c>
      <c r="D1048" t="s">
        <v>155</v>
      </c>
      <c r="E1048" t="s">
        <v>2878</v>
      </c>
      <c r="F1048" t="s">
        <v>2825</v>
      </c>
      <c r="G1048" t="s">
        <v>5178</v>
      </c>
      <c r="H1048" s="83" t="s">
        <v>2983</v>
      </c>
      <c r="I1048" s="83" t="s">
        <v>5179</v>
      </c>
    </row>
    <row r="1049" spans="1:9">
      <c r="A1049">
        <v>28679</v>
      </c>
      <c r="B1049">
        <v>18097357601</v>
      </c>
      <c r="C1049">
        <v>18</v>
      </c>
      <c r="D1049" t="s">
        <v>155</v>
      </c>
      <c r="E1049" t="s">
        <v>2878</v>
      </c>
      <c r="F1049" t="s">
        <v>2825</v>
      </c>
      <c r="G1049" t="s">
        <v>5180</v>
      </c>
      <c r="H1049" s="83" t="s">
        <v>3082</v>
      </c>
      <c r="I1049" s="83" t="s">
        <v>5181</v>
      </c>
    </row>
    <row r="1050" spans="1:9">
      <c r="A1050">
        <v>28680</v>
      </c>
      <c r="B1050">
        <v>18097357602</v>
      </c>
      <c r="C1050">
        <v>18</v>
      </c>
      <c r="D1050" t="s">
        <v>155</v>
      </c>
      <c r="E1050" t="s">
        <v>2878</v>
      </c>
      <c r="F1050" t="s">
        <v>2825</v>
      </c>
      <c r="G1050" t="s">
        <v>5182</v>
      </c>
      <c r="H1050" s="83" t="s">
        <v>5095</v>
      </c>
      <c r="I1050" s="83" t="s">
        <v>3272</v>
      </c>
    </row>
    <row r="1051" spans="1:9">
      <c r="A1051">
        <v>28681</v>
      </c>
      <c r="B1051">
        <v>18097357800</v>
      </c>
      <c r="C1051">
        <v>18</v>
      </c>
      <c r="D1051" t="s">
        <v>155</v>
      </c>
      <c r="E1051" t="s">
        <v>2878</v>
      </c>
      <c r="F1051" t="s">
        <v>2825</v>
      </c>
      <c r="G1051" t="s">
        <v>5183</v>
      </c>
      <c r="H1051" s="83" t="s">
        <v>4075</v>
      </c>
      <c r="I1051" s="83" t="s">
        <v>5184</v>
      </c>
    </row>
    <row r="1052" spans="1:9">
      <c r="A1052">
        <v>28682</v>
      </c>
      <c r="B1052">
        <v>18097357900</v>
      </c>
      <c r="C1052">
        <v>18</v>
      </c>
      <c r="D1052" t="s">
        <v>155</v>
      </c>
      <c r="E1052" t="s">
        <v>2878</v>
      </c>
      <c r="F1052" t="s">
        <v>2825</v>
      </c>
      <c r="G1052" t="s">
        <v>5185</v>
      </c>
      <c r="H1052" s="83" t="s">
        <v>4470</v>
      </c>
      <c r="I1052" s="83" t="s">
        <v>5186</v>
      </c>
    </row>
    <row r="1053" spans="1:9">
      <c r="A1053">
        <v>28683</v>
      </c>
      <c r="B1053">
        <v>18097358000</v>
      </c>
      <c r="C1053">
        <v>18</v>
      </c>
      <c r="D1053" t="s">
        <v>155</v>
      </c>
      <c r="E1053" t="s">
        <v>2878</v>
      </c>
      <c r="F1053" t="s">
        <v>2825</v>
      </c>
      <c r="G1053" t="s">
        <v>5187</v>
      </c>
      <c r="H1053" s="83" t="s">
        <v>4144</v>
      </c>
      <c r="I1053" s="83" t="s">
        <v>5188</v>
      </c>
    </row>
    <row r="1054" spans="1:9">
      <c r="A1054">
        <v>28684</v>
      </c>
      <c r="B1054">
        <v>18097358100</v>
      </c>
      <c r="C1054">
        <v>18</v>
      </c>
      <c r="D1054" t="s">
        <v>155</v>
      </c>
      <c r="E1054" t="s">
        <v>2878</v>
      </c>
      <c r="F1054" t="s">
        <v>2825</v>
      </c>
      <c r="G1054" t="s">
        <v>5189</v>
      </c>
      <c r="H1054" s="83" t="s">
        <v>5190</v>
      </c>
      <c r="I1054" s="83" t="s">
        <v>5191</v>
      </c>
    </row>
    <row r="1055" spans="1:9">
      <c r="A1055">
        <v>28685</v>
      </c>
      <c r="B1055">
        <v>18097360101</v>
      </c>
      <c r="C1055">
        <v>18</v>
      </c>
      <c r="D1055" t="s">
        <v>155</v>
      </c>
      <c r="E1055" t="s">
        <v>2878</v>
      </c>
      <c r="F1055" t="s">
        <v>2825</v>
      </c>
      <c r="G1055" t="s">
        <v>5192</v>
      </c>
      <c r="H1055" s="83" t="s">
        <v>5193</v>
      </c>
      <c r="I1055" s="83" t="s">
        <v>5194</v>
      </c>
    </row>
    <row r="1056" spans="1:9">
      <c r="A1056">
        <v>28686</v>
      </c>
      <c r="B1056">
        <v>18097360102</v>
      </c>
      <c r="C1056">
        <v>18</v>
      </c>
      <c r="D1056" t="s">
        <v>155</v>
      </c>
      <c r="E1056" t="s">
        <v>2878</v>
      </c>
      <c r="F1056" t="s">
        <v>2825</v>
      </c>
      <c r="G1056" t="s">
        <v>5195</v>
      </c>
      <c r="H1056" s="83" t="s">
        <v>5174</v>
      </c>
      <c r="I1056" s="83" t="s">
        <v>5196</v>
      </c>
    </row>
    <row r="1057" spans="1:9">
      <c r="A1057">
        <v>28687</v>
      </c>
      <c r="B1057">
        <v>18097360201</v>
      </c>
      <c r="C1057">
        <v>18</v>
      </c>
      <c r="D1057" t="s">
        <v>155</v>
      </c>
      <c r="E1057" t="s">
        <v>2878</v>
      </c>
      <c r="F1057" t="s">
        <v>2825</v>
      </c>
      <c r="G1057" t="s">
        <v>5197</v>
      </c>
      <c r="H1057" s="83" t="s">
        <v>3643</v>
      </c>
      <c r="I1057" s="83" t="s">
        <v>5198</v>
      </c>
    </row>
    <row r="1058" spans="1:9">
      <c r="A1058">
        <v>28688</v>
      </c>
      <c r="B1058">
        <v>18097360202</v>
      </c>
      <c r="C1058">
        <v>18</v>
      </c>
      <c r="D1058" t="s">
        <v>155</v>
      </c>
      <c r="E1058" t="s">
        <v>2878</v>
      </c>
      <c r="F1058" t="s">
        <v>2825</v>
      </c>
      <c r="G1058" t="s">
        <v>5199</v>
      </c>
      <c r="H1058" s="83" t="s">
        <v>3483</v>
      </c>
      <c r="I1058" s="83" t="s">
        <v>5200</v>
      </c>
    </row>
    <row r="1059" spans="1:9">
      <c r="A1059">
        <v>28689</v>
      </c>
      <c r="B1059">
        <v>18097360301</v>
      </c>
      <c r="C1059">
        <v>18</v>
      </c>
      <c r="D1059" t="s">
        <v>155</v>
      </c>
      <c r="E1059" t="s">
        <v>2878</v>
      </c>
      <c r="F1059" t="s">
        <v>2825</v>
      </c>
      <c r="G1059" t="s">
        <v>5201</v>
      </c>
      <c r="H1059" s="83" t="s">
        <v>4388</v>
      </c>
      <c r="I1059" s="83" t="s">
        <v>5202</v>
      </c>
    </row>
    <row r="1060" spans="1:9">
      <c r="A1060">
        <v>28690</v>
      </c>
      <c r="B1060">
        <v>18097360302</v>
      </c>
      <c r="C1060">
        <v>18</v>
      </c>
      <c r="D1060" t="s">
        <v>155</v>
      </c>
      <c r="E1060" t="s">
        <v>2878</v>
      </c>
      <c r="F1060" t="s">
        <v>2825</v>
      </c>
      <c r="G1060" t="s">
        <v>5203</v>
      </c>
      <c r="H1060" s="83" t="s">
        <v>2900</v>
      </c>
      <c r="I1060" s="83" t="s">
        <v>5204</v>
      </c>
    </row>
    <row r="1061" spans="1:9">
      <c r="A1061">
        <v>28691</v>
      </c>
      <c r="B1061">
        <v>18097360401</v>
      </c>
      <c r="C1061">
        <v>18</v>
      </c>
      <c r="D1061" t="s">
        <v>155</v>
      </c>
      <c r="E1061" t="s">
        <v>2878</v>
      </c>
      <c r="F1061" t="s">
        <v>2825</v>
      </c>
      <c r="G1061" t="s">
        <v>5205</v>
      </c>
      <c r="H1061" s="83" t="s">
        <v>5043</v>
      </c>
      <c r="I1061" s="83" t="s">
        <v>5206</v>
      </c>
    </row>
    <row r="1062" spans="1:9">
      <c r="A1062">
        <v>28692</v>
      </c>
      <c r="B1062">
        <v>18097360402</v>
      </c>
      <c r="C1062">
        <v>18</v>
      </c>
      <c r="D1062" t="s">
        <v>155</v>
      </c>
      <c r="E1062" t="s">
        <v>2878</v>
      </c>
      <c r="F1062" t="s">
        <v>2825</v>
      </c>
      <c r="G1062" t="s">
        <v>5207</v>
      </c>
      <c r="H1062" s="83" t="s">
        <v>3495</v>
      </c>
      <c r="I1062" s="83" t="s">
        <v>5208</v>
      </c>
    </row>
    <row r="1063" spans="1:9">
      <c r="A1063">
        <v>28693</v>
      </c>
      <c r="B1063">
        <v>18097360405</v>
      </c>
      <c r="C1063">
        <v>18</v>
      </c>
      <c r="D1063" t="s">
        <v>155</v>
      </c>
      <c r="E1063" t="s">
        <v>2878</v>
      </c>
      <c r="F1063" t="s">
        <v>2825</v>
      </c>
      <c r="G1063" t="s">
        <v>5209</v>
      </c>
      <c r="H1063" s="83" t="s">
        <v>3492</v>
      </c>
      <c r="I1063" s="83" t="s">
        <v>5210</v>
      </c>
    </row>
    <row r="1064" spans="1:9">
      <c r="A1064">
        <v>28694</v>
      </c>
      <c r="B1064">
        <v>18097360406</v>
      </c>
      <c r="C1064">
        <v>18</v>
      </c>
      <c r="D1064" t="s">
        <v>155</v>
      </c>
      <c r="E1064" t="s">
        <v>2878</v>
      </c>
      <c r="F1064" t="s">
        <v>2825</v>
      </c>
      <c r="G1064" t="s">
        <v>5211</v>
      </c>
      <c r="H1064" s="83" t="s">
        <v>5174</v>
      </c>
      <c r="I1064" s="83" t="s">
        <v>5212</v>
      </c>
    </row>
    <row r="1065" spans="1:9">
      <c r="A1065">
        <v>28695</v>
      </c>
      <c r="B1065">
        <v>18097360407</v>
      </c>
      <c r="C1065">
        <v>18</v>
      </c>
      <c r="D1065" t="s">
        <v>155</v>
      </c>
      <c r="E1065" t="s">
        <v>2878</v>
      </c>
      <c r="F1065" t="s">
        <v>2825</v>
      </c>
      <c r="G1065" t="s">
        <v>5213</v>
      </c>
      <c r="H1065" s="83" t="s">
        <v>3861</v>
      </c>
      <c r="I1065" s="83" t="s">
        <v>5214</v>
      </c>
    </row>
    <row r="1066" spans="1:9">
      <c r="A1066">
        <v>28696</v>
      </c>
      <c r="B1066">
        <v>18097360501</v>
      </c>
      <c r="C1066">
        <v>18</v>
      </c>
      <c r="D1066" t="s">
        <v>155</v>
      </c>
      <c r="E1066" t="s">
        <v>2878</v>
      </c>
      <c r="F1066" t="s">
        <v>2825</v>
      </c>
      <c r="G1066" t="s">
        <v>5215</v>
      </c>
      <c r="H1066" s="83" t="s">
        <v>3280</v>
      </c>
      <c r="I1066" s="83" t="s">
        <v>5216</v>
      </c>
    </row>
    <row r="1067" spans="1:9">
      <c r="A1067">
        <v>28697</v>
      </c>
      <c r="B1067">
        <v>18097360502</v>
      </c>
      <c r="C1067">
        <v>18</v>
      </c>
      <c r="D1067" t="s">
        <v>155</v>
      </c>
      <c r="E1067" t="s">
        <v>2878</v>
      </c>
      <c r="F1067" t="s">
        <v>2825</v>
      </c>
      <c r="G1067" t="s">
        <v>5217</v>
      </c>
      <c r="H1067" s="83" t="s">
        <v>3223</v>
      </c>
      <c r="I1067" s="83" t="s">
        <v>5218</v>
      </c>
    </row>
    <row r="1068" spans="1:9">
      <c r="A1068">
        <v>28698</v>
      </c>
      <c r="B1068">
        <v>18097360601</v>
      </c>
      <c r="C1068">
        <v>18</v>
      </c>
      <c r="D1068" t="s">
        <v>155</v>
      </c>
      <c r="E1068" t="s">
        <v>2878</v>
      </c>
      <c r="F1068" t="s">
        <v>2825</v>
      </c>
      <c r="G1068" t="s">
        <v>5219</v>
      </c>
      <c r="H1068" s="83" t="s">
        <v>3342</v>
      </c>
      <c r="I1068" s="83" t="s">
        <v>5220</v>
      </c>
    </row>
    <row r="1069" spans="1:9">
      <c r="A1069">
        <v>28699</v>
      </c>
      <c r="B1069">
        <v>18097360602</v>
      </c>
      <c r="C1069">
        <v>18</v>
      </c>
      <c r="D1069" t="s">
        <v>155</v>
      </c>
      <c r="E1069" t="s">
        <v>2878</v>
      </c>
      <c r="F1069" t="s">
        <v>2825</v>
      </c>
      <c r="G1069" t="s">
        <v>5221</v>
      </c>
      <c r="H1069" s="83" t="s">
        <v>2951</v>
      </c>
      <c r="I1069" s="83" t="s">
        <v>5222</v>
      </c>
    </row>
    <row r="1070" spans="1:9">
      <c r="A1070">
        <v>28700</v>
      </c>
      <c r="B1070">
        <v>18097360700</v>
      </c>
      <c r="C1070">
        <v>18</v>
      </c>
      <c r="D1070" t="s">
        <v>155</v>
      </c>
      <c r="E1070" t="s">
        <v>2878</v>
      </c>
      <c r="F1070" t="s">
        <v>2825</v>
      </c>
      <c r="G1070" t="s">
        <v>5223</v>
      </c>
      <c r="H1070" s="83" t="s">
        <v>3088</v>
      </c>
      <c r="I1070" s="83" t="s">
        <v>5224</v>
      </c>
    </row>
    <row r="1071" spans="1:9">
      <c r="A1071">
        <v>28701</v>
      </c>
      <c r="B1071">
        <v>18097360800</v>
      </c>
      <c r="C1071">
        <v>18</v>
      </c>
      <c r="D1071" t="s">
        <v>155</v>
      </c>
      <c r="E1071" t="s">
        <v>2878</v>
      </c>
      <c r="F1071" t="s">
        <v>2825</v>
      </c>
      <c r="G1071" t="s">
        <v>5225</v>
      </c>
      <c r="H1071" s="83" t="s">
        <v>5226</v>
      </c>
      <c r="I1071" s="83" t="s">
        <v>5227</v>
      </c>
    </row>
    <row r="1072" spans="1:9">
      <c r="A1072">
        <v>28702</v>
      </c>
      <c r="B1072">
        <v>18097360900</v>
      </c>
      <c r="C1072">
        <v>18</v>
      </c>
      <c r="D1072" t="s">
        <v>155</v>
      </c>
      <c r="E1072" t="s">
        <v>2878</v>
      </c>
      <c r="F1072" t="s">
        <v>2825</v>
      </c>
      <c r="G1072" t="s">
        <v>5228</v>
      </c>
      <c r="H1072" s="83" t="s">
        <v>5229</v>
      </c>
      <c r="I1072" s="83" t="s">
        <v>5230</v>
      </c>
    </row>
    <row r="1073" spans="1:9">
      <c r="A1073">
        <v>28703</v>
      </c>
      <c r="B1073">
        <v>18097361000</v>
      </c>
      <c r="C1073">
        <v>18</v>
      </c>
      <c r="D1073" t="s">
        <v>155</v>
      </c>
      <c r="E1073" t="s">
        <v>2878</v>
      </c>
      <c r="F1073" t="s">
        <v>2825</v>
      </c>
      <c r="G1073" t="s">
        <v>5231</v>
      </c>
      <c r="H1073" s="83" t="s">
        <v>2880</v>
      </c>
      <c r="I1073" s="83" t="s">
        <v>5232</v>
      </c>
    </row>
    <row r="1074" spans="1:9">
      <c r="A1074">
        <v>28704</v>
      </c>
      <c r="B1074">
        <v>18097361100</v>
      </c>
      <c r="C1074">
        <v>18</v>
      </c>
      <c r="D1074" t="s">
        <v>155</v>
      </c>
      <c r="E1074" t="s">
        <v>2878</v>
      </c>
      <c r="F1074" t="s">
        <v>2825</v>
      </c>
      <c r="G1074" t="s">
        <v>5233</v>
      </c>
      <c r="H1074" s="83" t="s">
        <v>3652</v>
      </c>
      <c r="I1074" s="83" t="s">
        <v>5234</v>
      </c>
    </row>
    <row r="1075" spans="1:9">
      <c r="A1075">
        <v>28705</v>
      </c>
      <c r="B1075">
        <v>18097361200</v>
      </c>
      <c r="C1075">
        <v>18</v>
      </c>
      <c r="D1075" t="s">
        <v>155</v>
      </c>
      <c r="E1075" t="s">
        <v>2878</v>
      </c>
      <c r="F1075" t="s">
        <v>2825</v>
      </c>
      <c r="G1075" t="s">
        <v>5235</v>
      </c>
      <c r="H1075" s="83" t="s">
        <v>3022</v>
      </c>
      <c r="I1075" s="83" t="s">
        <v>5236</v>
      </c>
    </row>
    <row r="1076" spans="1:9">
      <c r="A1076">
        <v>28706</v>
      </c>
      <c r="B1076">
        <v>18097361300</v>
      </c>
      <c r="C1076">
        <v>18</v>
      </c>
      <c r="D1076" t="s">
        <v>155</v>
      </c>
      <c r="E1076" t="s">
        <v>2878</v>
      </c>
      <c r="F1076" t="s">
        <v>2825</v>
      </c>
      <c r="G1076" t="s">
        <v>5237</v>
      </c>
      <c r="H1076" s="83" t="s">
        <v>3563</v>
      </c>
      <c r="I1076" s="83" t="s">
        <v>5238</v>
      </c>
    </row>
    <row r="1077" spans="1:9">
      <c r="A1077">
        <v>28707</v>
      </c>
      <c r="B1077">
        <v>18097361401</v>
      </c>
      <c r="C1077">
        <v>18</v>
      </c>
      <c r="D1077" t="s">
        <v>155</v>
      </c>
      <c r="E1077" t="s">
        <v>2878</v>
      </c>
      <c r="F1077" t="s">
        <v>2825</v>
      </c>
      <c r="G1077" t="s">
        <v>5239</v>
      </c>
      <c r="H1077" s="83" t="s">
        <v>3280</v>
      </c>
      <c r="I1077" s="83" t="s">
        <v>5240</v>
      </c>
    </row>
    <row r="1078" spans="1:9">
      <c r="A1078">
        <v>28708</v>
      </c>
      <c r="B1078">
        <v>18097361402</v>
      </c>
      <c r="C1078">
        <v>18</v>
      </c>
      <c r="D1078" t="s">
        <v>155</v>
      </c>
      <c r="E1078" t="s">
        <v>2878</v>
      </c>
      <c r="F1078" t="s">
        <v>2825</v>
      </c>
      <c r="G1078" t="s">
        <v>5241</v>
      </c>
      <c r="H1078" s="83" t="s">
        <v>4321</v>
      </c>
      <c r="I1078" s="83" t="s">
        <v>5242</v>
      </c>
    </row>
    <row r="1079" spans="1:9">
      <c r="A1079">
        <v>28709</v>
      </c>
      <c r="B1079">
        <v>18097361601</v>
      </c>
      <c r="C1079">
        <v>18</v>
      </c>
      <c r="D1079" t="s">
        <v>155</v>
      </c>
      <c r="E1079" t="s">
        <v>2878</v>
      </c>
      <c r="F1079" t="s">
        <v>2825</v>
      </c>
      <c r="G1079" t="s">
        <v>5243</v>
      </c>
      <c r="H1079" s="83" t="s">
        <v>3563</v>
      </c>
      <c r="I1079" s="83" t="s">
        <v>5244</v>
      </c>
    </row>
    <row r="1080" spans="1:9">
      <c r="A1080">
        <v>28710</v>
      </c>
      <c r="B1080">
        <v>18097361602</v>
      </c>
      <c r="C1080">
        <v>18</v>
      </c>
      <c r="D1080" t="s">
        <v>155</v>
      </c>
      <c r="E1080" t="s">
        <v>2878</v>
      </c>
      <c r="F1080" t="s">
        <v>2825</v>
      </c>
      <c r="G1080" t="s">
        <v>5245</v>
      </c>
      <c r="H1080" s="82">
        <v>0</v>
      </c>
      <c r="I1080" s="83" t="s">
        <v>5246</v>
      </c>
    </row>
    <row r="1081" spans="1:9">
      <c r="A1081">
        <v>28711</v>
      </c>
      <c r="B1081">
        <v>18097370201</v>
      </c>
      <c r="C1081">
        <v>18</v>
      </c>
      <c r="D1081" t="s">
        <v>155</v>
      </c>
      <c r="E1081" t="s">
        <v>2878</v>
      </c>
      <c r="F1081" t="s">
        <v>2825</v>
      </c>
      <c r="G1081" t="s">
        <v>5247</v>
      </c>
      <c r="H1081" s="83" t="s">
        <v>3085</v>
      </c>
      <c r="I1081" s="83" t="s">
        <v>5248</v>
      </c>
    </row>
    <row r="1082" spans="1:9">
      <c r="A1082">
        <v>28712</v>
      </c>
      <c r="B1082">
        <v>18097370203</v>
      </c>
      <c r="C1082">
        <v>18</v>
      </c>
      <c r="D1082" t="s">
        <v>155</v>
      </c>
      <c r="E1082" t="s">
        <v>2878</v>
      </c>
      <c r="F1082" t="s">
        <v>2825</v>
      </c>
      <c r="G1082" t="s">
        <v>5249</v>
      </c>
      <c r="H1082" s="83" t="s">
        <v>3174</v>
      </c>
      <c r="I1082" s="83" t="s">
        <v>5250</v>
      </c>
    </row>
    <row r="1083" spans="1:9">
      <c r="A1083">
        <v>28713</v>
      </c>
      <c r="B1083">
        <v>18097370204</v>
      </c>
      <c r="C1083">
        <v>18</v>
      </c>
      <c r="D1083" t="s">
        <v>155</v>
      </c>
      <c r="E1083" t="s">
        <v>2878</v>
      </c>
      <c r="F1083" t="s">
        <v>2825</v>
      </c>
      <c r="G1083" t="s">
        <v>5251</v>
      </c>
      <c r="H1083" s="83" t="s">
        <v>3223</v>
      </c>
      <c r="I1083" s="83" t="s">
        <v>5252</v>
      </c>
    </row>
    <row r="1084" spans="1:9">
      <c r="A1084">
        <v>28714</v>
      </c>
      <c r="B1084">
        <v>18097370303</v>
      </c>
      <c r="C1084">
        <v>18</v>
      </c>
      <c r="D1084" t="s">
        <v>155</v>
      </c>
      <c r="E1084" t="s">
        <v>2878</v>
      </c>
      <c r="F1084" t="s">
        <v>2825</v>
      </c>
      <c r="G1084" t="s">
        <v>5253</v>
      </c>
      <c r="H1084" s="83" t="s">
        <v>3205</v>
      </c>
      <c r="I1084" s="83" t="s">
        <v>5254</v>
      </c>
    </row>
    <row r="1085" spans="1:9">
      <c r="A1085">
        <v>28715</v>
      </c>
      <c r="B1085">
        <v>18097370304</v>
      </c>
      <c r="C1085">
        <v>18</v>
      </c>
      <c r="D1085" t="s">
        <v>155</v>
      </c>
      <c r="E1085" t="s">
        <v>2878</v>
      </c>
      <c r="F1085" t="s">
        <v>2825</v>
      </c>
      <c r="G1085" t="s">
        <v>5255</v>
      </c>
      <c r="H1085" s="83" t="s">
        <v>2960</v>
      </c>
      <c r="I1085" s="83" t="s">
        <v>5256</v>
      </c>
    </row>
    <row r="1086" spans="1:9">
      <c r="A1086">
        <v>28716</v>
      </c>
      <c r="B1086">
        <v>18097370305</v>
      </c>
      <c r="C1086">
        <v>18</v>
      </c>
      <c r="D1086" t="s">
        <v>155</v>
      </c>
      <c r="E1086" t="s">
        <v>2878</v>
      </c>
      <c r="F1086" t="s">
        <v>2825</v>
      </c>
      <c r="G1086" t="s">
        <v>5257</v>
      </c>
      <c r="H1086" s="83" t="s">
        <v>5258</v>
      </c>
      <c r="I1086" s="83" t="s">
        <v>5259</v>
      </c>
    </row>
    <row r="1087" spans="1:9">
      <c r="A1087">
        <v>28717</v>
      </c>
      <c r="B1087">
        <v>18097370306</v>
      </c>
      <c r="C1087">
        <v>18</v>
      </c>
      <c r="D1087" t="s">
        <v>155</v>
      </c>
      <c r="E1087" t="s">
        <v>2878</v>
      </c>
      <c r="F1087" t="s">
        <v>2825</v>
      </c>
      <c r="G1087" t="s">
        <v>5260</v>
      </c>
      <c r="H1087" s="82">
        <v>0.9</v>
      </c>
      <c r="I1087" s="83" t="s">
        <v>5261</v>
      </c>
    </row>
    <row r="1088" spans="1:9">
      <c r="A1088">
        <v>28718</v>
      </c>
      <c r="B1088">
        <v>18097380101</v>
      </c>
      <c r="C1088">
        <v>18</v>
      </c>
      <c r="D1088" t="s">
        <v>155</v>
      </c>
      <c r="E1088" t="s">
        <v>2878</v>
      </c>
      <c r="F1088" t="s">
        <v>2825</v>
      </c>
      <c r="G1088" t="s">
        <v>5262</v>
      </c>
      <c r="H1088" s="82">
        <v>0</v>
      </c>
      <c r="I1088" s="83" t="s">
        <v>5263</v>
      </c>
    </row>
    <row r="1089" spans="1:9">
      <c r="A1089">
        <v>28719</v>
      </c>
      <c r="B1089">
        <v>18097380102</v>
      </c>
      <c r="C1089">
        <v>18</v>
      </c>
      <c r="D1089" t="s">
        <v>155</v>
      </c>
      <c r="E1089" t="s">
        <v>2878</v>
      </c>
      <c r="F1089" t="s">
        <v>2825</v>
      </c>
      <c r="G1089" t="s">
        <v>5264</v>
      </c>
      <c r="H1089" s="83" t="s">
        <v>2924</v>
      </c>
      <c r="I1089" s="83" t="s">
        <v>5265</v>
      </c>
    </row>
    <row r="1090" spans="1:9">
      <c r="A1090">
        <v>28720</v>
      </c>
      <c r="B1090">
        <v>18097380103</v>
      </c>
      <c r="C1090">
        <v>18</v>
      </c>
      <c r="D1090" t="s">
        <v>155</v>
      </c>
      <c r="E1090" t="s">
        <v>2878</v>
      </c>
      <c r="F1090" t="s">
        <v>2825</v>
      </c>
      <c r="G1090" t="s">
        <v>5266</v>
      </c>
      <c r="H1090" s="83" t="s">
        <v>3280</v>
      </c>
      <c r="I1090" s="83" t="s">
        <v>5267</v>
      </c>
    </row>
    <row r="1091" spans="1:9">
      <c r="A1091">
        <v>28721</v>
      </c>
      <c r="B1091">
        <v>18097380200</v>
      </c>
      <c r="C1091">
        <v>18</v>
      </c>
      <c r="D1091" t="s">
        <v>155</v>
      </c>
      <c r="E1091" t="s">
        <v>2878</v>
      </c>
      <c r="F1091" t="s">
        <v>2825</v>
      </c>
      <c r="G1091" t="s">
        <v>5268</v>
      </c>
      <c r="H1091" s="83" t="s">
        <v>3495</v>
      </c>
      <c r="I1091" s="83" t="s">
        <v>5269</v>
      </c>
    </row>
    <row r="1092" spans="1:9">
      <c r="A1092">
        <v>28722</v>
      </c>
      <c r="B1092">
        <v>18097380301</v>
      </c>
      <c r="C1092">
        <v>18</v>
      </c>
      <c r="D1092" t="s">
        <v>155</v>
      </c>
      <c r="E1092" t="s">
        <v>2878</v>
      </c>
      <c r="F1092" t="s">
        <v>2825</v>
      </c>
      <c r="G1092" t="s">
        <v>5270</v>
      </c>
      <c r="H1092" s="83" t="s">
        <v>4039</v>
      </c>
      <c r="I1092" s="83" t="s">
        <v>5271</v>
      </c>
    </row>
    <row r="1093" spans="1:9">
      <c r="A1093">
        <v>28723</v>
      </c>
      <c r="B1093">
        <v>18097380302</v>
      </c>
      <c r="C1093">
        <v>18</v>
      </c>
      <c r="D1093" t="s">
        <v>155</v>
      </c>
      <c r="E1093" t="s">
        <v>2878</v>
      </c>
      <c r="F1093" t="s">
        <v>2825</v>
      </c>
      <c r="G1093" t="s">
        <v>5272</v>
      </c>
      <c r="H1093" s="83" t="s">
        <v>4886</v>
      </c>
      <c r="I1093" s="83" t="s">
        <v>5273</v>
      </c>
    </row>
    <row r="1094" spans="1:9">
      <c r="A1094">
        <v>28724</v>
      </c>
      <c r="B1094">
        <v>18097380402</v>
      </c>
      <c r="C1094">
        <v>18</v>
      </c>
      <c r="D1094" t="s">
        <v>155</v>
      </c>
      <c r="E1094" t="s">
        <v>2878</v>
      </c>
      <c r="F1094" t="s">
        <v>2825</v>
      </c>
      <c r="G1094" t="s">
        <v>5274</v>
      </c>
      <c r="H1094" s="83" t="s">
        <v>3970</v>
      </c>
      <c r="I1094" s="83" t="s">
        <v>5275</v>
      </c>
    </row>
    <row r="1095" spans="1:9">
      <c r="A1095">
        <v>28725</v>
      </c>
      <c r="B1095">
        <v>18097380403</v>
      </c>
      <c r="C1095">
        <v>18</v>
      </c>
      <c r="D1095" t="s">
        <v>155</v>
      </c>
      <c r="E1095" t="s">
        <v>2878</v>
      </c>
      <c r="F1095" t="s">
        <v>2825</v>
      </c>
      <c r="G1095" t="s">
        <v>5276</v>
      </c>
      <c r="H1095" s="82">
        <v>0.6</v>
      </c>
      <c r="I1095" s="83" t="s">
        <v>5277</v>
      </c>
    </row>
    <row r="1096" spans="1:9">
      <c r="A1096">
        <v>28726</v>
      </c>
      <c r="B1096">
        <v>18097380404</v>
      </c>
      <c r="C1096">
        <v>18</v>
      </c>
      <c r="D1096" t="s">
        <v>155</v>
      </c>
      <c r="E1096" t="s">
        <v>2878</v>
      </c>
      <c r="F1096" t="s">
        <v>2825</v>
      </c>
      <c r="G1096" t="s">
        <v>5278</v>
      </c>
      <c r="H1096" s="83" t="s">
        <v>3205</v>
      </c>
      <c r="I1096" s="83" t="s">
        <v>5279</v>
      </c>
    </row>
    <row r="1097" spans="1:9">
      <c r="A1097">
        <v>28727</v>
      </c>
      <c r="B1097">
        <v>18097380501</v>
      </c>
      <c r="C1097">
        <v>18</v>
      </c>
      <c r="D1097" t="s">
        <v>155</v>
      </c>
      <c r="E1097" t="s">
        <v>2878</v>
      </c>
      <c r="F1097" t="s">
        <v>2825</v>
      </c>
      <c r="G1097" t="s">
        <v>5280</v>
      </c>
      <c r="H1097" s="83" t="s">
        <v>3342</v>
      </c>
      <c r="I1097" s="83" t="s">
        <v>5281</v>
      </c>
    </row>
    <row r="1098" spans="1:9">
      <c r="A1098">
        <v>28728</v>
      </c>
      <c r="B1098">
        <v>18097380502</v>
      </c>
      <c r="C1098">
        <v>18</v>
      </c>
      <c r="D1098" t="s">
        <v>155</v>
      </c>
      <c r="E1098" t="s">
        <v>2878</v>
      </c>
      <c r="F1098" t="s">
        <v>2825</v>
      </c>
      <c r="G1098" t="s">
        <v>5282</v>
      </c>
      <c r="H1098" s="83" t="s">
        <v>3002</v>
      </c>
      <c r="I1098" s="83" t="s">
        <v>5283</v>
      </c>
    </row>
    <row r="1099" spans="1:9">
      <c r="A1099">
        <v>28729</v>
      </c>
      <c r="B1099">
        <v>18097380600</v>
      </c>
      <c r="C1099">
        <v>18</v>
      </c>
      <c r="D1099" t="s">
        <v>155</v>
      </c>
      <c r="E1099" t="s">
        <v>2878</v>
      </c>
      <c r="F1099" t="s">
        <v>2825</v>
      </c>
      <c r="G1099" t="s">
        <v>5284</v>
      </c>
      <c r="H1099" s="83" t="s">
        <v>3524</v>
      </c>
      <c r="I1099" s="83" t="s">
        <v>5285</v>
      </c>
    </row>
    <row r="1100" spans="1:9">
      <c r="A1100">
        <v>28730</v>
      </c>
      <c r="B1100">
        <v>18097380700</v>
      </c>
      <c r="C1100">
        <v>18</v>
      </c>
      <c r="D1100" t="s">
        <v>155</v>
      </c>
      <c r="E1100" t="s">
        <v>2878</v>
      </c>
      <c r="F1100" t="s">
        <v>2825</v>
      </c>
      <c r="G1100" t="s">
        <v>5286</v>
      </c>
      <c r="H1100" s="83" t="s">
        <v>3681</v>
      </c>
      <c r="I1100" s="83" t="s">
        <v>5287</v>
      </c>
    </row>
    <row r="1101" spans="1:9">
      <c r="A1101">
        <v>28731</v>
      </c>
      <c r="B1101">
        <v>18097380800</v>
      </c>
      <c r="C1101">
        <v>18</v>
      </c>
      <c r="D1101" t="s">
        <v>155</v>
      </c>
      <c r="E1101" t="s">
        <v>2878</v>
      </c>
      <c r="F1101" t="s">
        <v>2825</v>
      </c>
      <c r="G1101" t="s">
        <v>5288</v>
      </c>
      <c r="H1101" s="83" t="s">
        <v>3728</v>
      </c>
      <c r="I1101" s="83" t="s">
        <v>5289</v>
      </c>
    </row>
    <row r="1102" spans="1:9">
      <c r="A1102">
        <v>28732</v>
      </c>
      <c r="B1102">
        <v>18097380901</v>
      </c>
      <c r="C1102">
        <v>18</v>
      </c>
      <c r="D1102" t="s">
        <v>155</v>
      </c>
      <c r="E1102" t="s">
        <v>2878</v>
      </c>
      <c r="F1102" t="s">
        <v>2825</v>
      </c>
      <c r="G1102" t="s">
        <v>5290</v>
      </c>
      <c r="H1102" s="83" t="s">
        <v>2997</v>
      </c>
      <c r="I1102" s="83" t="s">
        <v>5291</v>
      </c>
    </row>
    <row r="1103" spans="1:9">
      <c r="A1103">
        <v>28733</v>
      </c>
      <c r="B1103">
        <v>18097380902</v>
      </c>
      <c r="C1103">
        <v>18</v>
      </c>
      <c r="D1103" t="s">
        <v>155</v>
      </c>
      <c r="E1103" t="s">
        <v>2878</v>
      </c>
      <c r="F1103" t="s">
        <v>2825</v>
      </c>
      <c r="G1103" t="s">
        <v>5292</v>
      </c>
      <c r="H1103" s="83" t="s">
        <v>3140</v>
      </c>
      <c r="I1103" s="83" t="s">
        <v>5293</v>
      </c>
    </row>
    <row r="1104" spans="1:9">
      <c r="A1104">
        <v>28734</v>
      </c>
      <c r="B1104">
        <v>18097381002</v>
      </c>
      <c r="C1104">
        <v>18</v>
      </c>
      <c r="D1104" t="s">
        <v>155</v>
      </c>
      <c r="E1104" t="s">
        <v>2878</v>
      </c>
      <c r="F1104" t="s">
        <v>2825</v>
      </c>
      <c r="G1104" t="s">
        <v>5294</v>
      </c>
      <c r="H1104" s="83" t="s">
        <v>2915</v>
      </c>
      <c r="I1104" s="83" t="s">
        <v>5295</v>
      </c>
    </row>
    <row r="1105" spans="1:9">
      <c r="A1105">
        <v>28735</v>
      </c>
      <c r="B1105">
        <v>18097381003</v>
      </c>
      <c r="C1105">
        <v>18</v>
      </c>
      <c r="D1105" t="s">
        <v>155</v>
      </c>
      <c r="E1105" t="s">
        <v>2878</v>
      </c>
      <c r="F1105" t="s">
        <v>2825</v>
      </c>
      <c r="G1105" t="s">
        <v>5296</v>
      </c>
      <c r="H1105" s="83" t="s">
        <v>3242</v>
      </c>
      <c r="I1105" s="83" t="s">
        <v>5297</v>
      </c>
    </row>
    <row r="1106" spans="1:9">
      <c r="A1106">
        <v>28736</v>
      </c>
      <c r="B1106">
        <v>18097381004</v>
      </c>
      <c r="C1106">
        <v>18</v>
      </c>
      <c r="D1106" t="s">
        <v>155</v>
      </c>
      <c r="E1106" t="s">
        <v>2878</v>
      </c>
      <c r="F1106" t="s">
        <v>2825</v>
      </c>
      <c r="G1106" t="s">
        <v>5298</v>
      </c>
      <c r="H1106" s="83" t="s">
        <v>5095</v>
      </c>
      <c r="I1106" s="83" t="s">
        <v>5299</v>
      </c>
    </row>
    <row r="1107" spans="1:9">
      <c r="A1107">
        <v>28737</v>
      </c>
      <c r="B1107">
        <v>18097381101</v>
      </c>
      <c r="C1107">
        <v>18</v>
      </c>
      <c r="D1107" t="s">
        <v>155</v>
      </c>
      <c r="E1107" t="s">
        <v>2878</v>
      </c>
      <c r="F1107" t="s">
        <v>2825</v>
      </c>
      <c r="G1107" t="s">
        <v>5300</v>
      </c>
      <c r="H1107" s="83" t="s">
        <v>3242</v>
      </c>
      <c r="I1107" s="83" t="s">
        <v>5301</v>
      </c>
    </row>
    <row r="1108" spans="1:9">
      <c r="A1108">
        <v>28738</v>
      </c>
      <c r="B1108">
        <v>18097381102</v>
      </c>
      <c r="C1108">
        <v>18</v>
      </c>
      <c r="D1108" t="s">
        <v>155</v>
      </c>
      <c r="E1108" t="s">
        <v>2878</v>
      </c>
      <c r="F1108" t="s">
        <v>2825</v>
      </c>
      <c r="G1108" t="s">
        <v>5302</v>
      </c>
      <c r="H1108" s="83" t="s">
        <v>3180</v>
      </c>
      <c r="I1108" s="83" t="s">
        <v>5303</v>
      </c>
    </row>
    <row r="1109" spans="1:9">
      <c r="A1109">
        <v>28739</v>
      </c>
      <c r="B1109">
        <v>18097381203</v>
      </c>
      <c r="C1109">
        <v>18</v>
      </c>
      <c r="D1109" t="s">
        <v>155</v>
      </c>
      <c r="E1109" t="s">
        <v>2878</v>
      </c>
      <c r="F1109" t="s">
        <v>2825</v>
      </c>
      <c r="G1109" t="s">
        <v>5304</v>
      </c>
      <c r="H1109" s="83" t="s">
        <v>3652</v>
      </c>
      <c r="I1109" s="83" t="s">
        <v>5305</v>
      </c>
    </row>
    <row r="1110" spans="1:9">
      <c r="A1110">
        <v>28740</v>
      </c>
      <c r="B1110">
        <v>18097381204</v>
      </c>
      <c r="C1110">
        <v>18</v>
      </c>
      <c r="D1110" t="s">
        <v>155</v>
      </c>
      <c r="E1110" t="s">
        <v>2878</v>
      </c>
      <c r="F1110" t="s">
        <v>2825</v>
      </c>
      <c r="G1110" t="s">
        <v>5306</v>
      </c>
      <c r="H1110" s="83" t="s">
        <v>5307</v>
      </c>
      <c r="I1110" s="83" t="s">
        <v>5308</v>
      </c>
    </row>
    <row r="1111" spans="1:9">
      <c r="A1111">
        <v>28741</v>
      </c>
      <c r="B1111">
        <v>18097381205</v>
      </c>
      <c r="C1111">
        <v>18</v>
      </c>
      <c r="D1111" t="s">
        <v>155</v>
      </c>
      <c r="E1111" t="s">
        <v>2878</v>
      </c>
      <c r="F1111" t="s">
        <v>2825</v>
      </c>
      <c r="G1111" t="s">
        <v>5309</v>
      </c>
      <c r="H1111" s="83" t="s">
        <v>2915</v>
      </c>
      <c r="I1111" s="83" t="s">
        <v>5310</v>
      </c>
    </row>
    <row r="1112" spans="1:9">
      <c r="A1112">
        <v>28742</v>
      </c>
      <c r="B1112">
        <v>18097381206</v>
      </c>
      <c r="C1112">
        <v>18</v>
      </c>
      <c r="D1112" t="s">
        <v>155</v>
      </c>
      <c r="E1112" t="s">
        <v>2878</v>
      </c>
      <c r="F1112" t="s">
        <v>2825</v>
      </c>
      <c r="G1112" t="s">
        <v>5311</v>
      </c>
      <c r="H1112" s="83" t="s">
        <v>4671</v>
      </c>
      <c r="I1112" s="83" t="s">
        <v>5312</v>
      </c>
    </row>
    <row r="1113" spans="1:9">
      <c r="A1113">
        <v>28743</v>
      </c>
      <c r="B1113">
        <v>18097381207</v>
      </c>
      <c r="C1113">
        <v>18</v>
      </c>
      <c r="D1113" t="s">
        <v>155</v>
      </c>
      <c r="E1113" t="s">
        <v>2878</v>
      </c>
      <c r="F1113" t="s">
        <v>2825</v>
      </c>
      <c r="G1113" t="s">
        <v>5313</v>
      </c>
      <c r="H1113" s="82">
        <v>0</v>
      </c>
      <c r="I1113" s="83" t="s">
        <v>5314</v>
      </c>
    </row>
    <row r="1114" spans="1:9">
      <c r="A1114">
        <v>28744</v>
      </c>
      <c r="B1114">
        <v>18097390102</v>
      </c>
      <c r="C1114">
        <v>18</v>
      </c>
      <c r="D1114" t="s">
        <v>155</v>
      </c>
      <c r="E1114" t="s">
        <v>2878</v>
      </c>
      <c r="F1114" t="s">
        <v>2825</v>
      </c>
      <c r="G1114" t="s">
        <v>5315</v>
      </c>
      <c r="H1114" s="83" t="s">
        <v>2883</v>
      </c>
      <c r="I1114" s="83" t="s">
        <v>5316</v>
      </c>
    </row>
    <row r="1115" spans="1:9">
      <c r="A1115">
        <v>28745</v>
      </c>
      <c r="B1115">
        <v>18097390103</v>
      </c>
      <c r="C1115">
        <v>18</v>
      </c>
      <c r="D1115" t="s">
        <v>155</v>
      </c>
      <c r="E1115" t="s">
        <v>2878</v>
      </c>
      <c r="F1115" t="s">
        <v>2825</v>
      </c>
      <c r="G1115" t="s">
        <v>5317</v>
      </c>
      <c r="H1115" s="82">
        <v>0</v>
      </c>
      <c r="I1115" s="83" t="s">
        <v>5318</v>
      </c>
    </row>
    <row r="1116" spans="1:9">
      <c r="A1116">
        <v>28746</v>
      </c>
      <c r="B1116">
        <v>18097390104</v>
      </c>
      <c r="C1116">
        <v>18</v>
      </c>
      <c r="D1116" t="s">
        <v>155</v>
      </c>
      <c r="E1116" t="s">
        <v>2878</v>
      </c>
      <c r="F1116" t="s">
        <v>2825</v>
      </c>
      <c r="G1116" t="s">
        <v>5319</v>
      </c>
      <c r="H1116" s="83" t="s">
        <v>2977</v>
      </c>
      <c r="I1116" s="83" t="s">
        <v>5320</v>
      </c>
    </row>
    <row r="1117" spans="1:9">
      <c r="A1117">
        <v>28747</v>
      </c>
      <c r="B1117">
        <v>18097390200</v>
      </c>
      <c r="C1117">
        <v>18</v>
      </c>
      <c r="D1117" t="s">
        <v>155</v>
      </c>
      <c r="E1117" t="s">
        <v>2878</v>
      </c>
      <c r="F1117" t="s">
        <v>2825</v>
      </c>
      <c r="G1117" t="s">
        <v>5321</v>
      </c>
      <c r="H1117" s="82">
        <v>0</v>
      </c>
      <c r="I1117" s="83" t="s">
        <v>5322</v>
      </c>
    </row>
    <row r="1118" spans="1:9">
      <c r="A1118">
        <v>28748</v>
      </c>
      <c r="B1118">
        <v>18097390300</v>
      </c>
      <c r="C1118">
        <v>18</v>
      </c>
      <c r="D1118" t="s">
        <v>155</v>
      </c>
      <c r="E1118" t="s">
        <v>2878</v>
      </c>
      <c r="F1118" t="s">
        <v>2825</v>
      </c>
      <c r="G1118" t="s">
        <v>5323</v>
      </c>
      <c r="H1118" s="82">
        <v>0</v>
      </c>
      <c r="I1118" s="83" t="s">
        <v>5324</v>
      </c>
    </row>
    <row r="1119" spans="1:9">
      <c r="A1119">
        <v>28749</v>
      </c>
      <c r="B1119">
        <v>18097390405</v>
      </c>
      <c r="C1119">
        <v>18</v>
      </c>
      <c r="D1119" t="s">
        <v>155</v>
      </c>
      <c r="E1119" t="s">
        <v>2878</v>
      </c>
      <c r="F1119" t="s">
        <v>2825</v>
      </c>
      <c r="G1119" t="s">
        <v>5325</v>
      </c>
      <c r="H1119" s="83" t="s">
        <v>3605</v>
      </c>
      <c r="I1119" s="83" t="s">
        <v>5326</v>
      </c>
    </row>
    <row r="1120" spans="1:9">
      <c r="A1120">
        <v>28750</v>
      </c>
      <c r="B1120">
        <v>18097390406</v>
      </c>
      <c r="C1120">
        <v>18</v>
      </c>
      <c r="D1120" t="s">
        <v>155</v>
      </c>
      <c r="E1120" t="s">
        <v>2878</v>
      </c>
      <c r="F1120" t="s">
        <v>2825</v>
      </c>
      <c r="G1120" t="s">
        <v>5327</v>
      </c>
      <c r="H1120" s="82">
        <v>0</v>
      </c>
      <c r="I1120" s="83" t="s">
        <v>5328</v>
      </c>
    </row>
    <row r="1121" spans="1:9">
      <c r="A1121">
        <v>28751</v>
      </c>
      <c r="B1121">
        <v>18097390407</v>
      </c>
      <c r="C1121">
        <v>18</v>
      </c>
      <c r="D1121" t="s">
        <v>155</v>
      </c>
      <c r="E1121" t="s">
        <v>2878</v>
      </c>
      <c r="F1121" t="s">
        <v>2825</v>
      </c>
      <c r="G1121" t="s">
        <v>5329</v>
      </c>
      <c r="H1121" s="83" t="s">
        <v>3140</v>
      </c>
      <c r="I1121" s="83" t="s">
        <v>5330</v>
      </c>
    </row>
    <row r="1122" spans="1:9">
      <c r="A1122">
        <v>28752</v>
      </c>
      <c r="B1122">
        <v>18097390408</v>
      </c>
      <c r="C1122">
        <v>18</v>
      </c>
      <c r="D1122" t="s">
        <v>155</v>
      </c>
      <c r="E1122" t="s">
        <v>2878</v>
      </c>
      <c r="F1122" t="s">
        <v>2825</v>
      </c>
      <c r="G1122" t="s">
        <v>5331</v>
      </c>
      <c r="H1122" s="83" t="s">
        <v>3140</v>
      </c>
      <c r="I1122" s="83" t="s">
        <v>5332</v>
      </c>
    </row>
    <row r="1123" spans="1:9">
      <c r="A1123">
        <v>28753</v>
      </c>
      <c r="B1123">
        <v>18097390409</v>
      </c>
      <c r="C1123">
        <v>18</v>
      </c>
      <c r="D1123" t="s">
        <v>155</v>
      </c>
      <c r="E1123" t="s">
        <v>2878</v>
      </c>
      <c r="F1123" t="s">
        <v>2825</v>
      </c>
      <c r="G1123" t="s">
        <v>5333</v>
      </c>
      <c r="H1123" s="82">
        <v>0</v>
      </c>
      <c r="I1123" s="83" t="s">
        <v>5334</v>
      </c>
    </row>
    <row r="1124" spans="1:9">
      <c r="A1124">
        <v>28754</v>
      </c>
      <c r="B1124">
        <v>18097390410</v>
      </c>
      <c r="C1124">
        <v>18</v>
      </c>
      <c r="D1124" t="s">
        <v>155</v>
      </c>
      <c r="E1124" t="s">
        <v>2878</v>
      </c>
      <c r="F1124" t="s">
        <v>2825</v>
      </c>
      <c r="G1124" t="s">
        <v>5335</v>
      </c>
      <c r="H1124" s="83" t="s">
        <v>3171</v>
      </c>
      <c r="I1124" s="83" t="s">
        <v>5336</v>
      </c>
    </row>
    <row r="1125" spans="1:9">
      <c r="A1125">
        <v>28755</v>
      </c>
      <c r="B1125">
        <v>18097390411</v>
      </c>
      <c r="C1125">
        <v>18</v>
      </c>
      <c r="D1125" t="s">
        <v>155</v>
      </c>
      <c r="E1125" t="s">
        <v>2878</v>
      </c>
      <c r="F1125" t="s">
        <v>2825</v>
      </c>
      <c r="G1125" t="s">
        <v>5337</v>
      </c>
      <c r="H1125" s="83" t="s">
        <v>3563</v>
      </c>
      <c r="I1125" s="83" t="s">
        <v>5338</v>
      </c>
    </row>
    <row r="1126" spans="1:9">
      <c r="A1126">
        <v>28756</v>
      </c>
      <c r="B1126">
        <v>18097390500</v>
      </c>
      <c r="C1126">
        <v>18</v>
      </c>
      <c r="D1126" t="s">
        <v>155</v>
      </c>
      <c r="E1126" t="s">
        <v>2878</v>
      </c>
      <c r="F1126" t="s">
        <v>2825</v>
      </c>
      <c r="G1126" t="s">
        <v>5339</v>
      </c>
      <c r="H1126" s="83" t="s">
        <v>2909</v>
      </c>
      <c r="I1126" s="83" t="s">
        <v>5340</v>
      </c>
    </row>
    <row r="1127" spans="1:9">
      <c r="A1127">
        <v>28757</v>
      </c>
      <c r="B1127">
        <v>18097390601</v>
      </c>
      <c r="C1127">
        <v>18</v>
      </c>
      <c r="D1127" t="s">
        <v>155</v>
      </c>
      <c r="E1127" t="s">
        <v>2878</v>
      </c>
      <c r="F1127" t="s">
        <v>2825</v>
      </c>
      <c r="G1127" t="s">
        <v>5341</v>
      </c>
      <c r="H1127" s="82">
        <v>0</v>
      </c>
      <c r="I1127" s="83" t="s">
        <v>5342</v>
      </c>
    </row>
    <row r="1128" spans="1:9">
      <c r="A1128">
        <v>28758</v>
      </c>
      <c r="B1128">
        <v>18097390602</v>
      </c>
      <c r="C1128">
        <v>18</v>
      </c>
      <c r="D1128" t="s">
        <v>155</v>
      </c>
      <c r="E1128" t="s">
        <v>2878</v>
      </c>
      <c r="F1128" t="s">
        <v>2825</v>
      </c>
      <c r="G1128" t="s">
        <v>5343</v>
      </c>
      <c r="H1128" s="83" t="s">
        <v>4149</v>
      </c>
      <c r="I1128" s="83" t="s">
        <v>5344</v>
      </c>
    </row>
    <row r="1129" spans="1:9">
      <c r="A1129">
        <v>28759</v>
      </c>
      <c r="B1129">
        <v>18097390700</v>
      </c>
      <c r="C1129">
        <v>18</v>
      </c>
      <c r="D1129" t="s">
        <v>155</v>
      </c>
      <c r="E1129" t="s">
        <v>2878</v>
      </c>
      <c r="F1129" t="s">
        <v>2825</v>
      </c>
      <c r="G1129" t="s">
        <v>5345</v>
      </c>
      <c r="H1129" s="83" t="s">
        <v>5110</v>
      </c>
      <c r="I1129" s="83" t="s">
        <v>5346</v>
      </c>
    </row>
    <row r="1130" spans="1:9">
      <c r="A1130">
        <v>28760</v>
      </c>
      <c r="B1130">
        <v>18097390801</v>
      </c>
      <c r="C1130">
        <v>18</v>
      </c>
      <c r="D1130" t="s">
        <v>155</v>
      </c>
      <c r="E1130" t="s">
        <v>2878</v>
      </c>
      <c r="F1130" t="s">
        <v>2825</v>
      </c>
      <c r="G1130" t="s">
        <v>5347</v>
      </c>
      <c r="H1130" s="83" t="s">
        <v>5348</v>
      </c>
      <c r="I1130" s="82">
        <v>0</v>
      </c>
    </row>
    <row r="1131" spans="1:9">
      <c r="A1131">
        <v>28761</v>
      </c>
      <c r="B1131">
        <v>18097390802</v>
      </c>
      <c r="C1131">
        <v>18</v>
      </c>
      <c r="D1131" t="s">
        <v>155</v>
      </c>
      <c r="E1131" t="s">
        <v>2878</v>
      </c>
      <c r="F1131" t="s">
        <v>2825</v>
      </c>
      <c r="G1131" t="s">
        <v>5349</v>
      </c>
      <c r="H1131" s="83" t="s">
        <v>4039</v>
      </c>
      <c r="I1131" s="83" t="s">
        <v>5350</v>
      </c>
    </row>
    <row r="1132" spans="1:9">
      <c r="A1132">
        <v>28762</v>
      </c>
      <c r="B1132">
        <v>18097390900</v>
      </c>
      <c r="C1132">
        <v>18</v>
      </c>
      <c r="D1132" t="s">
        <v>155</v>
      </c>
      <c r="E1132" t="s">
        <v>2878</v>
      </c>
      <c r="F1132" t="s">
        <v>2825</v>
      </c>
      <c r="G1132" t="s">
        <v>5351</v>
      </c>
      <c r="H1132" s="83" t="s">
        <v>4340</v>
      </c>
      <c r="I1132" s="83" t="s">
        <v>5352</v>
      </c>
    </row>
    <row r="1133" spans="1:9">
      <c r="A1133">
        <v>28763</v>
      </c>
      <c r="B1133">
        <v>18097391001</v>
      </c>
      <c r="C1133">
        <v>18</v>
      </c>
      <c r="D1133" t="s">
        <v>155</v>
      </c>
      <c r="E1133" t="s">
        <v>2878</v>
      </c>
      <c r="F1133" t="s">
        <v>2825</v>
      </c>
      <c r="G1133" t="s">
        <v>5353</v>
      </c>
      <c r="H1133" s="83" t="s">
        <v>3290</v>
      </c>
      <c r="I1133" s="83" t="s">
        <v>5354</v>
      </c>
    </row>
    <row r="1134" spans="1:9">
      <c r="A1134">
        <v>28764</v>
      </c>
      <c r="B1134">
        <v>18097391002</v>
      </c>
      <c r="C1134">
        <v>18</v>
      </c>
      <c r="D1134" t="s">
        <v>155</v>
      </c>
      <c r="E1134" t="s">
        <v>2878</v>
      </c>
      <c r="F1134" t="s">
        <v>2825</v>
      </c>
      <c r="G1134" t="s">
        <v>5355</v>
      </c>
      <c r="H1134" s="83" t="s">
        <v>2945</v>
      </c>
      <c r="I1134" s="83" t="s">
        <v>5356</v>
      </c>
    </row>
    <row r="1135" spans="1:9">
      <c r="A1135">
        <v>28765</v>
      </c>
      <c r="B1135">
        <v>18099020101</v>
      </c>
      <c r="C1135">
        <v>18</v>
      </c>
      <c r="D1135" t="s">
        <v>155</v>
      </c>
      <c r="E1135" t="s">
        <v>2878</v>
      </c>
      <c r="F1135" t="s">
        <v>2826</v>
      </c>
      <c r="G1135" t="s">
        <v>5357</v>
      </c>
      <c r="H1135" s="83" t="s">
        <v>3005</v>
      </c>
      <c r="I1135" s="83" t="s">
        <v>5358</v>
      </c>
    </row>
    <row r="1136" spans="1:9">
      <c r="A1136">
        <v>28766</v>
      </c>
      <c r="B1136">
        <v>18099020102</v>
      </c>
      <c r="C1136">
        <v>18</v>
      </c>
      <c r="D1136" t="s">
        <v>155</v>
      </c>
      <c r="E1136" t="s">
        <v>2878</v>
      </c>
      <c r="F1136" t="s">
        <v>2826</v>
      </c>
      <c r="G1136" t="s">
        <v>5359</v>
      </c>
      <c r="H1136" s="83" t="s">
        <v>5360</v>
      </c>
      <c r="I1136" s="83" t="s">
        <v>5361</v>
      </c>
    </row>
    <row r="1137" spans="1:9">
      <c r="A1137">
        <v>28767</v>
      </c>
      <c r="B1137">
        <v>18099020201</v>
      </c>
      <c r="C1137">
        <v>18</v>
      </c>
      <c r="D1137" t="s">
        <v>155</v>
      </c>
      <c r="E1137" t="s">
        <v>2878</v>
      </c>
      <c r="F1137" t="s">
        <v>2826</v>
      </c>
      <c r="G1137" t="s">
        <v>5362</v>
      </c>
      <c r="H1137" s="83" t="s">
        <v>3040</v>
      </c>
      <c r="I1137" s="83" t="s">
        <v>5363</v>
      </c>
    </row>
    <row r="1138" spans="1:9">
      <c r="A1138">
        <v>28768</v>
      </c>
      <c r="B1138">
        <v>18099020202</v>
      </c>
      <c r="C1138">
        <v>18</v>
      </c>
      <c r="D1138" t="s">
        <v>155</v>
      </c>
      <c r="E1138" t="s">
        <v>2878</v>
      </c>
      <c r="F1138" t="s">
        <v>2826</v>
      </c>
      <c r="G1138" t="s">
        <v>5364</v>
      </c>
      <c r="H1138" s="82">
        <v>0</v>
      </c>
      <c r="I1138" s="83" t="s">
        <v>5365</v>
      </c>
    </row>
    <row r="1139" spans="1:9">
      <c r="A1139">
        <v>28769</v>
      </c>
      <c r="B1139">
        <v>18099020301</v>
      </c>
      <c r="C1139">
        <v>18</v>
      </c>
      <c r="D1139" t="s">
        <v>155</v>
      </c>
      <c r="E1139" t="s">
        <v>2878</v>
      </c>
      <c r="F1139" t="s">
        <v>2826</v>
      </c>
      <c r="G1139" t="s">
        <v>5366</v>
      </c>
      <c r="H1139" s="82">
        <v>0.6</v>
      </c>
      <c r="I1139" s="83" t="s">
        <v>5367</v>
      </c>
    </row>
    <row r="1140" spans="1:9">
      <c r="A1140">
        <v>28770</v>
      </c>
      <c r="B1140">
        <v>18099020302</v>
      </c>
      <c r="C1140">
        <v>18</v>
      </c>
      <c r="D1140" t="s">
        <v>155</v>
      </c>
      <c r="E1140" t="s">
        <v>2878</v>
      </c>
      <c r="F1140" t="s">
        <v>2826</v>
      </c>
      <c r="G1140" t="s">
        <v>5368</v>
      </c>
      <c r="H1140" s="83" t="s">
        <v>3728</v>
      </c>
      <c r="I1140" s="83" t="s">
        <v>5369</v>
      </c>
    </row>
    <row r="1141" spans="1:9">
      <c r="A1141">
        <v>28771</v>
      </c>
      <c r="B1141">
        <v>18099020400</v>
      </c>
      <c r="C1141">
        <v>18</v>
      </c>
      <c r="D1141" t="s">
        <v>155</v>
      </c>
      <c r="E1141" t="s">
        <v>2878</v>
      </c>
      <c r="F1141" t="s">
        <v>2826</v>
      </c>
      <c r="G1141" t="s">
        <v>5370</v>
      </c>
      <c r="H1141" s="83" t="s">
        <v>3295</v>
      </c>
      <c r="I1141" s="83" t="s">
        <v>5371</v>
      </c>
    </row>
    <row r="1142" spans="1:9">
      <c r="A1142">
        <v>28772</v>
      </c>
      <c r="B1142">
        <v>18099020500</v>
      </c>
      <c r="C1142">
        <v>18</v>
      </c>
      <c r="D1142" t="s">
        <v>155</v>
      </c>
      <c r="E1142" t="s">
        <v>2878</v>
      </c>
      <c r="F1142" t="s">
        <v>2826</v>
      </c>
      <c r="G1142" t="s">
        <v>5372</v>
      </c>
      <c r="H1142" s="83" t="s">
        <v>2969</v>
      </c>
      <c r="I1142" s="83" t="s">
        <v>5373</v>
      </c>
    </row>
    <row r="1143" spans="1:9">
      <c r="A1143">
        <v>28773</v>
      </c>
      <c r="B1143">
        <v>18099020600</v>
      </c>
      <c r="C1143">
        <v>18</v>
      </c>
      <c r="D1143" t="s">
        <v>155</v>
      </c>
      <c r="E1143" t="s">
        <v>2878</v>
      </c>
      <c r="F1143" t="s">
        <v>2826</v>
      </c>
      <c r="G1143" t="s">
        <v>5374</v>
      </c>
      <c r="H1143" s="83" t="s">
        <v>3280</v>
      </c>
      <c r="I1143" s="83" t="s">
        <v>5375</v>
      </c>
    </row>
    <row r="1144" spans="1:9">
      <c r="A1144">
        <v>28774</v>
      </c>
      <c r="B1144">
        <v>18099020701</v>
      </c>
      <c r="C1144">
        <v>18</v>
      </c>
      <c r="D1144" t="s">
        <v>155</v>
      </c>
      <c r="E1144" t="s">
        <v>2878</v>
      </c>
      <c r="F1144" t="s">
        <v>2826</v>
      </c>
      <c r="G1144" t="s">
        <v>5376</v>
      </c>
      <c r="H1144" s="83" t="s">
        <v>2983</v>
      </c>
      <c r="I1144" s="83" t="s">
        <v>5377</v>
      </c>
    </row>
    <row r="1145" spans="1:9">
      <c r="A1145">
        <v>28775</v>
      </c>
      <c r="B1145">
        <v>18099020702</v>
      </c>
      <c r="C1145">
        <v>18</v>
      </c>
      <c r="D1145" t="s">
        <v>155</v>
      </c>
      <c r="E1145" t="s">
        <v>2878</v>
      </c>
      <c r="F1145" t="s">
        <v>2826</v>
      </c>
      <c r="G1145" t="s">
        <v>5378</v>
      </c>
      <c r="H1145" s="83" t="s">
        <v>3470</v>
      </c>
      <c r="I1145" s="83" t="s">
        <v>5379</v>
      </c>
    </row>
    <row r="1146" spans="1:9">
      <c r="A1146">
        <v>28776</v>
      </c>
      <c r="B1146">
        <v>18099020800</v>
      </c>
      <c r="C1146">
        <v>18</v>
      </c>
      <c r="D1146" t="s">
        <v>155</v>
      </c>
      <c r="E1146" t="s">
        <v>2878</v>
      </c>
      <c r="F1146" t="s">
        <v>2826</v>
      </c>
      <c r="G1146" t="s">
        <v>5380</v>
      </c>
      <c r="H1146" s="83" t="s">
        <v>3171</v>
      </c>
      <c r="I1146" s="83" t="s">
        <v>5381</v>
      </c>
    </row>
    <row r="1147" spans="1:9">
      <c r="A1147">
        <v>28777</v>
      </c>
      <c r="B1147">
        <v>18101950100</v>
      </c>
      <c r="C1147">
        <v>18</v>
      </c>
      <c r="D1147" t="s">
        <v>155</v>
      </c>
      <c r="E1147" t="s">
        <v>2878</v>
      </c>
      <c r="F1147" t="s">
        <v>2827</v>
      </c>
      <c r="G1147" t="s">
        <v>5382</v>
      </c>
      <c r="H1147" s="83" t="s">
        <v>2880</v>
      </c>
      <c r="I1147" s="83" t="s">
        <v>5383</v>
      </c>
    </row>
    <row r="1148" spans="1:9">
      <c r="A1148">
        <v>28778</v>
      </c>
      <c r="B1148">
        <v>18101950200</v>
      </c>
      <c r="C1148">
        <v>18</v>
      </c>
      <c r="D1148" t="s">
        <v>155</v>
      </c>
      <c r="E1148" t="s">
        <v>2878</v>
      </c>
      <c r="F1148" t="s">
        <v>2827</v>
      </c>
      <c r="G1148" t="s">
        <v>5384</v>
      </c>
      <c r="H1148" s="83" t="s">
        <v>3177</v>
      </c>
      <c r="I1148" s="83" t="s">
        <v>4777</v>
      </c>
    </row>
    <row r="1149" spans="1:9">
      <c r="A1149">
        <v>28779</v>
      </c>
      <c r="B1149">
        <v>18101950300</v>
      </c>
      <c r="C1149">
        <v>18</v>
      </c>
      <c r="D1149" t="s">
        <v>155</v>
      </c>
      <c r="E1149" t="s">
        <v>2878</v>
      </c>
      <c r="F1149" t="s">
        <v>2827</v>
      </c>
      <c r="G1149" t="s">
        <v>5385</v>
      </c>
      <c r="H1149" s="83" t="s">
        <v>3077</v>
      </c>
      <c r="I1149" s="83" t="s">
        <v>5386</v>
      </c>
    </row>
    <row r="1150" spans="1:9">
      <c r="A1150">
        <v>28780</v>
      </c>
      <c r="B1150">
        <v>18103952000</v>
      </c>
      <c r="C1150">
        <v>18</v>
      </c>
      <c r="D1150" t="s">
        <v>155</v>
      </c>
      <c r="E1150" t="s">
        <v>2878</v>
      </c>
      <c r="F1150" t="s">
        <v>2828</v>
      </c>
      <c r="G1150" t="s">
        <v>5387</v>
      </c>
      <c r="H1150" s="83" t="s">
        <v>3728</v>
      </c>
      <c r="I1150" s="83" t="s">
        <v>5388</v>
      </c>
    </row>
    <row r="1151" spans="1:9">
      <c r="A1151">
        <v>28781</v>
      </c>
      <c r="B1151">
        <v>18103952100</v>
      </c>
      <c r="C1151">
        <v>18</v>
      </c>
      <c r="D1151" t="s">
        <v>155</v>
      </c>
      <c r="E1151" t="s">
        <v>2878</v>
      </c>
      <c r="F1151" t="s">
        <v>2828</v>
      </c>
      <c r="G1151" t="s">
        <v>5389</v>
      </c>
      <c r="H1151" s="83" t="s">
        <v>3251</v>
      </c>
      <c r="I1151" s="83" t="s">
        <v>5390</v>
      </c>
    </row>
    <row r="1152" spans="1:9">
      <c r="A1152">
        <v>28782</v>
      </c>
      <c r="B1152">
        <v>18103952200</v>
      </c>
      <c r="C1152">
        <v>18</v>
      </c>
      <c r="D1152" t="s">
        <v>155</v>
      </c>
      <c r="E1152" t="s">
        <v>2878</v>
      </c>
      <c r="F1152" t="s">
        <v>2828</v>
      </c>
      <c r="G1152" t="s">
        <v>5391</v>
      </c>
      <c r="H1152" s="83" t="s">
        <v>3939</v>
      </c>
      <c r="I1152" s="83" t="s">
        <v>5392</v>
      </c>
    </row>
    <row r="1153" spans="1:9">
      <c r="A1153">
        <v>28783</v>
      </c>
      <c r="B1153">
        <v>18103952300</v>
      </c>
      <c r="C1153">
        <v>18</v>
      </c>
      <c r="D1153" t="s">
        <v>155</v>
      </c>
      <c r="E1153" t="s">
        <v>2878</v>
      </c>
      <c r="F1153" t="s">
        <v>2828</v>
      </c>
      <c r="G1153" t="s">
        <v>5393</v>
      </c>
      <c r="H1153" s="83" t="s">
        <v>5394</v>
      </c>
      <c r="I1153" s="83" t="s">
        <v>5395</v>
      </c>
    </row>
    <row r="1154" spans="1:9">
      <c r="A1154">
        <v>28784</v>
      </c>
      <c r="B1154">
        <v>18103952400</v>
      </c>
      <c r="C1154">
        <v>18</v>
      </c>
      <c r="D1154" t="s">
        <v>155</v>
      </c>
      <c r="E1154" t="s">
        <v>2878</v>
      </c>
      <c r="F1154" t="s">
        <v>2828</v>
      </c>
      <c r="G1154" t="s">
        <v>5396</v>
      </c>
      <c r="H1154" s="83" t="s">
        <v>4855</v>
      </c>
      <c r="I1154" s="83" t="s">
        <v>5397</v>
      </c>
    </row>
    <row r="1155" spans="1:9">
      <c r="A1155">
        <v>28785</v>
      </c>
      <c r="B1155">
        <v>18103952500</v>
      </c>
      <c r="C1155">
        <v>18</v>
      </c>
      <c r="D1155" t="s">
        <v>155</v>
      </c>
      <c r="E1155" t="s">
        <v>2878</v>
      </c>
      <c r="F1155" t="s">
        <v>2828</v>
      </c>
      <c r="G1155" t="s">
        <v>5398</v>
      </c>
      <c r="H1155" s="83" t="s">
        <v>3085</v>
      </c>
      <c r="I1155" s="83" t="s">
        <v>5399</v>
      </c>
    </row>
    <row r="1156" spans="1:9">
      <c r="A1156">
        <v>28786</v>
      </c>
      <c r="B1156">
        <v>18103952600</v>
      </c>
      <c r="C1156">
        <v>18</v>
      </c>
      <c r="D1156" t="s">
        <v>155</v>
      </c>
      <c r="E1156" t="s">
        <v>2878</v>
      </c>
      <c r="F1156" t="s">
        <v>2828</v>
      </c>
      <c r="G1156" t="s">
        <v>5400</v>
      </c>
      <c r="H1156" s="82">
        <v>0.5</v>
      </c>
      <c r="I1156" s="83" t="s">
        <v>5401</v>
      </c>
    </row>
    <row r="1157" spans="1:9">
      <c r="A1157">
        <v>28787</v>
      </c>
      <c r="B1157">
        <v>18103952700</v>
      </c>
      <c r="C1157">
        <v>18</v>
      </c>
      <c r="D1157" t="s">
        <v>155</v>
      </c>
      <c r="E1157" t="s">
        <v>2878</v>
      </c>
      <c r="F1157" t="s">
        <v>2828</v>
      </c>
      <c r="G1157" t="s">
        <v>5402</v>
      </c>
      <c r="H1157" s="83" t="s">
        <v>3115</v>
      </c>
      <c r="I1157" s="83" t="s">
        <v>5403</v>
      </c>
    </row>
    <row r="1158" spans="1:9">
      <c r="A1158">
        <v>28788</v>
      </c>
      <c r="B1158">
        <v>18103952800</v>
      </c>
      <c r="C1158">
        <v>18</v>
      </c>
      <c r="D1158" t="s">
        <v>155</v>
      </c>
      <c r="E1158" t="s">
        <v>2878</v>
      </c>
      <c r="F1158" t="s">
        <v>2828</v>
      </c>
      <c r="G1158" t="s">
        <v>5404</v>
      </c>
      <c r="H1158" s="82">
        <v>0</v>
      </c>
      <c r="I1158" s="83" t="s">
        <v>5405</v>
      </c>
    </row>
    <row r="1159" spans="1:9">
      <c r="A1159">
        <v>28789</v>
      </c>
      <c r="B1159">
        <v>18103952900</v>
      </c>
      <c r="C1159">
        <v>18</v>
      </c>
      <c r="D1159" t="s">
        <v>155</v>
      </c>
      <c r="E1159" t="s">
        <v>2878</v>
      </c>
      <c r="F1159" t="s">
        <v>2828</v>
      </c>
      <c r="G1159" t="s">
        <v>5406</v>
      </c>
      <c r="H1159" s="83" t="s">
        <v>3434</v>
      </c>
      <c r="I1159" s="83" t="s">
        <v>5407</v>
      </c>
    </row>
    <row r="1160" spans="1:9">
      <c r="A1160">
        <v>28790</v>
      </c>
      <c r="B1160">
        <v>18105000100</v>
      </c>
      <c r="C1160">
        <v>18</v>
      </c>
      <c r="D1160" t="s">
        <v>155</v>
      </c>
      <c r="E1160" t="s">
        <v>2878</v>
      </c>
      <c r="F1160" t="s">
        <v>2829</v>
      </c>
      <c r="G1160" t="s">
        <v>5408</v>
      </c>
      <c r="H1160" s="83" t="s">
        <v>5409</v>
      </c>
      <c r="I1160" s="83" t="s">
        <v>5410</v>
      </c>
    </row>
    <row r="1161" spans="1:9">
      <c r="A1161">
        <v>28791</v>
      </c>
      <c r="B1161">
        <v>18105000201</v>
      </c>
      <c r="C1161">
        <v>18</v>
      </c>
      <c r="D1161" t="s">
        <v>155</v>
      </c>
      <c r="E1161" t="s">
        <v>2878</v>
      </c>
      <c r="F1161" t="s">
        <v>2829</v>
      </c>
      <c r="G1161" t="s">
        <v>5411</v>
      </c>
      <c r="H1161" s="83" t="s">
        <v>5412</v>
      </c>
      <c r="I1161" s="83" t="s">
        <v>5413</v>
      </c>
    </row>
    <row r="1162" spans="1:9">
      <c r="A1162">
        <v>28792</v>
      </c>
      <c r="B1162">
        <v>18105000202</v>
      </c>
      <c r="C1162">
        <v>18</v>
      </c>
      <c r="D1162" t="s">
        <v>155</v>
      </c>
      <c r="E1162" t="s">
        <v>2878</v>
      </c>
      <c r="F1162" t="s">
        <v>2829</v>
      </c>
      <c r="G1162" t="s">
        <v>5414</v>
      </c>
      <c r="H1162" s="83" t="s">
        <v>5415</v>
      </c>
      <c r="I1162" s="83" t="s">
        <v>5416</v>
      </c>
    </row>
    <row r="1163" spans="1:9">
      <c r="A1163">
        <v>28793</v>
      </c>
      <c r="B1163">
        <v>18105000301</v>
      </c>
      <c r="C1163">
        <v>18</v>
      </c>
      <c r="D1163" t="s">
        <v>155</v>
      </c>
      <c r="E1163" t="s">
        <v>2878</v>
      </c>
      <c r="F1163" t="s">
        <v>2829</v>
      </c>
      <c r="G1163" t="s">
        <v>5417</v>
      </c>
      <c r="H1163" s="83" t="s">
        <v>4753</v>
      </c>
      <c r="I1163" s="83" t="s">
        <v>5418</v>
      </c>
    </row>
    <row r="1164" spans="1:9">
      <c r="A1164">
        <v>28794</v>
      </c>
      <c r="B1164">
        <v>18105000302</v>
      </c>
      <c r="C1164">
        <v>18</v>
      </c>
      <c r="D1164" t="s">
        <v>155</v>
      </c>
      <c r="E1164" t="s">
        <v>2878</v>
      </c>
      <c r="F1164" t="s">
        <v>2829</v>
      </c>
      <c r="G1164" t="s">
        <v>5419</v>
      </c>
      <c r="H1164" s="83" t="s">
        <v>2883</v>
      </c>
      <c r="I1164" s="83" t="s">
        <v>5420</v>
      </c>
    </row>
    <row r="1165" spans="1:9">
      <c r="A1165">
        <v>28795</v>
      </c>
      <c r="B1165">
        <v>18105000401</v>
      </c>
      <c r="C1165">
        <v>18</v>
      </c>
      <c r="D1165" t="s">
        <v>155</v>
      </c>
      <c r="E1165" t="s">
        <v>2878</v>
      </c>
      <c r="F1165" t="s">
        <v>2829</v>
      </c>
      <c r="G1165" t="s">
        <v>5421</v>
      </c>
      <c r="H1165" s="83" t="s">
        <v>4886</v>
      </c>
      <c r="I1165" s="83" t="s">
        <v>5422</v>
      </c>
    </row>
    <row r="1166" spans="1:9">
      <c r="A1166">
        <v>28796</v>
      </c>
      <c r="B1166">
        <v>18105000402</v>
      </c>
      <c r="C1166">
        <v>18</v>
      </c>
      <c r="D1166" t="s">
        <v>155</v>
      </c>
      <c r="E1166" t="s">
        <v>2878</v>
      </c>
      <c r="F1166" t="s">
        <v>2829</v>
      </c>
      <c r="G1166" t="s">
        <v>5423</v>
      </c>
      <c r="H1166" s="83" t="s">
        <v>3085</v>
      </c>
      <c r="I1166" s="83" t="s">
        <v>5424</v>
      </c>
    </row>
    <row r="1167" spans="1:9">
      <c r="A1167">
        <v>28797</v>
      </c>
      <c r="B1167">
        <v>18105000501</v>
      </c>
      <c r="C1167">
        <v>18</v>
      </c>
      <c r="D1167" t="s">
        <v>155</v>
      </c>
      <c r="E1167" t="s">
        <v>2878</v>
      </c>
      <c r="F1167" t="s">
        <v>2829</v>
      </c>
      <c r="G1167" t="s">
        <v>5425</v>
      </c>
      <c r="H1167" s="83" t="s">
        <v>3419</v>
      </c>
      <c r="I1167" s="83" t="s">
        <v>5426</v>
      </c>
    </row>
    <row r="1168" spans="1:9">
      <c r="A1168">
        <v>28798</v>
      </c>
      <c r="B1168">
        <v>18105000502</v>
      </c>
      <c r="C1168">
        <v>18</v>
      </c>
      <c r="D1168" t="s">
        <v>155</v>
      </c>
      <c r="E1168" t="s">
        <v>2878</v>
      </c>
      <c r="F1168" t="s">
        <v>2829</v>
      </c>
      <c r="G1168" t="s">
        <v>5427</v>
      </c>
      <c r="H1168" s="83" t="s">
        <v>3177</v>
      </c>
      <c r="I1168" s="83" t="s">
        <v>5428</v>
      </c>
    </row>
    <row r="1169" spans="1:9">
      <c r="A1169">
        <v>28799</v>
      </c>
      <c r="B1169">
        <v>18105000601</v>
      </c>
      <c r="C1169">
        <v>18</v>
      </c>
      <c r="D1169" t="s">
        <v>155</v>
      </c>
      <c r="E1169" t="s">
        <v>2878</v>
      </c>
      <c r="F1169" t="s">
        <v>2829</v>
      </c>
      <c r="G1169" t="s">
        <v>5429</v>
      </c>
      <c r="H1169" s="83" t="s">
        <v>4370</v>
      </c>
      <c r="I1169" s="83" t="s">
        <v>5430</v>
      </c>
    </row>
    <row r="1170" spans="1:9">
      <c r="A1170">
        <v>28800</v>
      </c>
      <c r="B1170">
        <v>18105000602</v>
      </c>
      <c r="C1170">
        <v>18</v>
      </c>
      <c r="D1170" t="s">
        <v>155</v>
      </c>
      <c r="E1170" t="s">
        <v>2878</v>
      </c>
      <c r="F1170" t="s">
        <v>2829</v>
      </c>
      <c r="G1170" t="s">
        <v>5431</v>
      </c>
      <c r="H1170" s="83" t="s">
        <v>4127</v>
      </c>
      <c r="I1170" s="83" t="s">
        <v>5432</v>
      </c>
    </row>
    <row r="1171" spans="1:9">
      <c r="A1171">
        <v>28801</v>
      </c>
      <c r="B1171">
        <v>18105000700</v>
      </c>
      <c r="C1171">
        <v>18</v>
      </c>
      <c r="D1171" t="s">
        <v>155</v>
      </c>
      <c r="E1171" t="s">
        <v>2878</v>
      </c>
      <c r="F1171" t="s">
        <v>2829</v>
      </c>
      <c r="G1171" t="s">
        <v>5433</v>
      </c>
      <c r="H1171" s="83" t="s">
        <v>3171</v>
      </c>
      <c r="I1171" s="83" t="s">
        <v>5434</v>
      </c>
    </row>
    <row r="1172" spans="1:9">
      <c r="A1172">
        <v>28802</v>
      </c>
      <c r="B1172">
        <v>18105000801</v>
      </c>
      <c r="C1172">
        <v>18</v>
      </c>
      <c r="D1172" t="s">
        <v>155</v>
      </c>
      <c r="E1172" t="s">
        <v>2878</v>
      </c>
      <c r="F1172" t="s">
        <v>2829</v>
      </c>
      <c r="G1172" t="s">
        <v>5435</v>
      </c>
      <c r="H1172" s="83" t="s">
        <v>3098</v>
      </c>
      <c r="I1172" s="83" t="s">
        <v>5436</v>
      </c>
    </row>
    <row r="1173" spans="1:9">
      <c r="A1173">
        <v>28803</v>
      </c>
      <c r="B1173">
        <v>18105000802</v>
      </c>
      <c r="C1173">
        <v>18</v>
      </c>
      <c r="D1173" t="s">
        <v>155</v>
      </c>
      <c r="E1173" t="s">
        <v>2878</v>
      </c>
      <c r="F1173" t="s">
        <v>2829</v>
      </c>
      <c r="G1173" t="s">
        <v>5437</v>
      </c>
      <c r="H1173" s="83" t="s">
        <v>2936</v>
      </c>
      <c r="I1173" s="83" t="s">
        <v>5438</v>
      </c>
    </row>
    <row r="1174" spans="1:9">
      <c r="A1174">
        <v>28804</v>
      </c>
      <c r="B1174">
        <v>18105000901</v>
      </c>
      <c r="C1174">
        <v>18</v>
      </c>
      <c r="D1174" t="s">
        <v>155</v>
      </c>
      <c r="E1174" t="s">
        <v>2878</v>
      </c>
      <c r="F1174" t="s">
        <v>2829</v>
      </c>
      <c r="G1174" t="s">
        <v>5439</v>
      </c>
      <c r="H1174" s="83" t="s">
        <v>3159</v>
      </c>
      <c r="I1174" s="83" t="s">
        <v>5440</v>
      </c>
    </row>
    <row r="1175" spans="1:9">
      <c r="A1175">
        <v>28805</v>
      </c>
      <c r="B1175">
        <v>18105000903</v>
      </c>
      <c r="C1175">
        <v>18</v>
      </c>
      <c r="D1175" t="s">
        <v>155</v>
      </c>
      <c r="E1175" t="s">
        <v>2878</v>
      </c>
      <c r="F1175" t="s">
        <v>2829</v>
      </c>
      <c r="G1175" t="s">
        <v>5441</v>
      </c>
      <c r="H1175" s="83" t="s">
        <v>3600</v>
      </c>
      <c r="I1175" s="83" t="s">
        <v>5442</v>
      </c>
    </row>
    <row r="1176" spans="1:9">
      <c r="A1176">
        <v>28806</v>
      </c>
      <c r="B1176">
        <v>18105000904</v>
      </c>
      <c r="C1176">
        <v>18</v>
      </c>
      <c r="D1176" t="s">
        <v>155</v>
      </c>
      <c r="E1176" t="s">
        <v>2878</v>
      </c>
      <c r="F1176" t="s">
        <v>2829</v>
      </c>
      <c r="G1176" t="s">
        <v>5443</v>
      </c>
      <c r="H1176" s="83" t="s">
        <v>3509</v>
      </c>
      <c r="I1176" s="83" t="s">
        <v>5444</v>
      </c>
    </row>
    <row r="1177" spans="1:9">
      <c r="A1177">
        <v>28807</v>
      </c>
      <c r="B1177">
        <v>18105001001</v>
      </c>
      <c r="C1177">
        <v>18</v>
      </c>
      <c r="D1177" t="s">
        <v>155</v>
      </c>
      <c r="E1177" t="s">
        <v>2878</v>
      </c>
      <c r="F1177" t="s">
        <v>2829</v>
      </c>
      <c r="G1177" t="s">
        <v>5445</v>
      </c>
      <c r="H1177" s="83" t="s">
        <v>2894</v>
      </c>
      <c r="I1177" s="83" t="s">
        <v>5446</v>
      </c>
    </row>
    <row r="1178" spans="1:9">
      <c r="A1178">
        <v>28808</v>
      </c>
      <c r="B1178">
        <v>18105001002</v>
      </c>
      <c r="C1178">
        <v>18</v>
      </c>
      <c r="D1178" t="s">
        <v>155</v>
      </c>
      <c r="E1178" t="s">
        <v>2878</v>
      </c>
      <c r="F1178" t="s">
        <v>2829</v>
      </c>
      <c r="G1178" t="s">
        <v>5447</v>
      </c>
      <c r="H1178" s="83" t="s">
        <v>3128</v>
      </c>
      <c r="I1178" s="83" t="s">
        <v>5448</v>
      </c>
    </row>
    <row r="1179" spans="1:9">
      <c r="A1179">
        <v>28809</v>
      </c>
      <c r="B1179">
        <v>18105001101</v>
      </c>
      <c r="C1179">
        <v>18</v>
      </c>
      <c r="D1179" t="s">
        <v>155</v>
      </c>
      <c r="E1179" t="s">
        <v>2878</v>
      </c>
      <c r="F1179" t="s">
        <v>2829</v>
      </c>
      <c r="G1179" t="s">
        <v>5449</v>
      </c>
      <c r="H1179" s="83" t="s">
        <v>2980</v>
      </c>
      <c r="I1179" s="83" t="s">
        <v>3268</v>
      </c>
    </row>
    <row r="1180" spans="1:9">
      <c r="A1180">
        <v>28810</v>
      </c>
      <c r="B1180">
        <v>18105001102</v>
      </c>
      <c r="C1180">
        <v>18</v>
      </c>
      <c r="D1180" t="s">
        <v>155</v>
      </c>
      <c r="E1180" t="s">
        <v>2878</v>
      </c>
      <c r="F1180" t="s">
        <v>2829</v>
      </c>
      <c r="G1180" t="s">
        <v>5450</v>
      </c>
      <c r="H1180" s="83" t="s">
        <v>3105</v>
      </c>
      <c r="I1180" s="83" t="s">
        <v>5451</v>
      </c>
    </row>
    <row r="1181" spans="1:9">
      <c r="A1181">
        <v>28811</v>
      </c>
      <c r="B1181">
        <v>18105001103</v>
      </c>
      <c r="C1181">
        <v>18</v>
      </c>
      <c r="D1181" t="s">
        <v>155</v>
      </c>
      <c r="E1181" t="s">
        <v>2878</v>
      </c>
      <c r="F1181" t="s">
        <v>2829</v>
      </c>
      <c r="G1181" t="s">
        <v>5452</v>
      </c>
      <c r="H1181" s="82">
        <v>0</v>
      </c>
      <c r="I1181" s="83" t="s">
        <v>5453</v>
      </c>
    </row>
    <row r="1182" spans="1:9">
      <c r="A1182">
        <v>28812</v>
      </c>
      <c r="B1182">
        <v>18105001200</v>
      </c>
      <c r="C1182">
        <v>18</v>
      </c>
      <c r="D1182" t="s">
        <v>155</v>
      </c>
      <c r="E1182" t="s">
        <v>2878</v>
      </c>
      <c r="F1182" t="s">
        <v>2829</v>
      </c>
      <c r="G1182" t="s">
        <v>5454</v>
      </c>
      <c r="H1182" s="82">
        <v>0.5</v>
      </c>
      <c r="I1182" s="83" t="s">
        <v>5455</v>
      </c>
    </row>
    <row r="1183" spans="1:9">
      <c r="A1183">
        <v>28813</v>
      </c>
      <c r="B1183">
        <v>18105001301</v>
      </c>
      <c r="C1183">
        <v>18</v>
      </c>
      <c r="D1183" t="s">
        <v>155</v>
      </c>
      <c r="E1183" t="s">
        <v>2878</v>
      </c>
      <c r="F1183" t="s">
        <v>2829</v>
      </c>
      <c r="G1183" t="s">
        <v>5456</v>
      </c>
      <c r="H1183" s="83" t="s">
        <v>3280</v>
      </c>
      <c r="I1183" s="83" t="s">
        <v>5457</v>
      </c>
    </row>
    <row r="1184" spans="1:9">
      <c r="A1184">
        <v>28814</v>
      </c>
      <c r="B1184">
        <v>18105001303</v>
      </c>
      <c r="C1184">
        <v>18</v>
      </c>
      <c r="D1184" t="s">
        <v>155</v>
      </c>
      <c r="E1184" t="s">
        <v>2878</v>
      </c>
      <c r="F1184" t="s">
        <v>2829</v>
      </c>
      <c r="G1184" t="s">
        <v>5458</v>
      </c>
      <c r="H1184" s="83" t="s">
        <v>3128</v>
      </c>
      <c r="I1184" s="83" t="s">
        <v>5459</v>
      </c>
    </row>
    <row r="1185" spans="1:9">
      <c r="A1185">
        <v>28815</v>
      </c>
      <c r="B1185">
        <v>18105001304</v>
      </c>
      <c r="C1185">
        <v>18</v>
      </c>
      <c r="D1185" t="s">
        <v>155</v>
      </c>
      <c r="E1185" t="s">
        <v>2878</v>
      </c>
      <c r="F1185" t="s">
        <v>2829</v>
      </c>
      <c r="G1185" t="s">
        <v>5460</v>
      </c>
      <c r="H1185" s="83" t="s">
        <v>3125</v>
      </c>
      <c r="I1185" s="83" t="s">
        <v>5461</v>
      </c>
    </row>
    <row r="1186" spans="1:9">
      <c r="A1186">
        <v>28816</v>
      </c>
      <c r="B1186">
        <v>18105001305</v>
      </c>
      <c r="C1186">
        <v>18</v>
      </c>
      <c r="D1186" t="s">
        <v>155</v>
      </c>
      <c r="E1186" t="s">
        <v>2878</v>
      </c>
      <c r="F1186" t="s">
        <v>2829</v>
      </c>
      <c r="G1186" t="s">
        <v>5462</v>
      </c>
      <c r="H1186" s="82">
        <v>0.5</v>
      </c>
      <c r="I1186" s="83" t="s">
        <v>5463</v>
      </c>
    </row>
    <row r="1187" spans="1:9">
      <c r="A1187">
        <v>28817</v>
      </c>
      <c r="B1187">
        <v>18105001401</v>
      </c>
      <c r="C1187">
        <v>18</v>
      </c>
      <c r="D1187" t="s">
        <v>155</v>
      </c>
      <c r="E1187" t="s">
        <v>2878</v>
      </c>
      <c r="F1187" t="s">
        <v>2829</v>
      </c>
      <c r="G1187" t="s">
        <v>5464</v>
      </c>
      <c r="H1187" s="83" t="s">
        <v>3180</v>
      </c>
      <c r="I1187" s="83" t="s">
        <v>5465</v>
      </c>
    </row>
    <row r="1188" spans="1:9">
      <c r="A1188">
        <v>28818</v>
      </c>
      <c r="B1188">
        <v>18105001403</v>
      </c>
      <c r="C1188">
        <v>18</v>
      </c>
      <c r="D1188" t="s">
        <v>155</v>
      </c>
      <c r="E1188" t="s">
        <v>2878</v>
      </c>
      <c r="F1188" t="s">
        <v>2829</v>
      </c>
      <c r="G1188" t="s">
        <v>5466</v>
      </c>
      <c r="H1188" s="83" t="s">
        <v>3072</v>
      </c>
      <c r="I1188" s="83" t="s">
        <v>4620</v>
      </c>
    </row>
    <row r="1189" spans="1:9">
      <c r="A1189">
        <v>28819</v>
      </c>
      <c r="B1189">
        <v>18105001404</v>
      </c>
      <c r="C1189">
        <v>18</v>
      </c>
      <c r="D1189" t="s">
        <v>155</v>
      </c>
      <c r="E1189" t="s">
        <v>2878</v>
      </c>
      <c r="F1189" t="s">
        <v>2829</v>
      </c>
      <c r="G1189" t="s">
        <v>5467</v>
      </c>
      <c r="H1189" s="83" t="s">
        <v>3140</v>
      </c>
      <c r="I1189" s="83" t="s">
        <v>5468</v>
      </c>
    </row>
    <row r="1190" spans="1:9">
      <c r="A1190">
        <v>28820</v>
      </c>
      <c r="B1190">
        <v>18105001501</v>
      </c>
      <c r="C1190">
        <v>18</v>
      </c>
      <c r="D1190" t="s">
        <v>155</v>
      </c>
      <c r="E1190" t="s">
        <v>2878</v>
      </c>
      <c r="F1190" t="s">
        <v>2829</v>
      </c>
      <c r="G1190" t="s">
        <v>5469</v>
      </c>
      <c r="H1190" s="82">
        <v>0.7</v>
      </c>
      <c r="I1190" s="83" t="s">
        <v>5470</v>
      </c>
    </row>
    <row r="1191" spans="1:9">
      <c r="A1191">
        <v>28821</v>
      </c>
      <c r="B1191">
        <v>18105001502</v>
      </c>
      <c r="C1191">
        <v>18</v>
      </c>
      <c r="D1191" t="s">
        <v>155</v>
      </c>
      <c r="E1191" t="s">
        <v>2878</v>
      </c>
      <c r="F1191" t="s">
        <v>2829</v>
      </c>
      <c r="G1191" t="s">
        <v>5471</v>
      </c>
      <c r="H1191" s="82">
        <v>0</v>
      </c>
      <c r="I1191" s="83" t="s">
        <v>5472</v>
      </c>
    </row>
    <row r="1192" spans="1:9">
      <c r="A1192">
        <v>28822</v>
      </c>
      <c r="B1192">
        <v>18105001600</v>
      </c>
      <c r="C1192">
        <v>18</v>
      </c>
      <c r="D1192" t="s">
        <v>155</v>
      </c>
      <c r="E1192" t="s">
        <v>2878</v>
      </c>
      <c r="F1192" t="s">
        <v>2829</v>
      </c>
      <c r="G1192" t="s">
        <v>5473</v>
      </c>
      <c r="H1192" s="83" t="s">
        <v>5474</v>
      </c>
      <c r="I1192" s="83" t="s">
        <v>5475</v>
      </c>
    </row>
    <row r="1193" spans="1:9">
      <c r="A1193">
        <v>28823</v>
      </c>
      <c r="B1193">
        <v>18107956700</v>
      </c>
      <c r="C1193">
        <v>18</v>
      </c>
      <c r="D1193" t="s">
        <v>155</v>
      </c>
      <c r="E1193" t="s">
        <v>2878</v>
      </c>
      <c r="F1193" t="s">
        <v>2830</v>
      </c>
      <c r="G1193" t="s">
        <v>5476</v>
      </c>
      <c r="H1193" s="83" t="s">
        <v>2915</v>
      </c>
      <c r="I1193" s="83" t="s">
        <v>5477</v>
      </c>
    </row>
    <row r="1194" spans="1:9">
      <c r="A1194">
        <v>28824</v>
      </c>
      <c r="B1194">
        <v>18107956800</v>
      </c>
      <c r="C1194">
        <v>18</v>
      </c>
      <c r="D1194" t="s">
        <v>155</v>
      </c>
      <c r="E1194" t="s">
        <v>2878</v>
      </c>
      <c r="F1194" t="s">
        <v>2830</v>
      </c>
      <c r="G1194" t="s">
        <v>5478</v>
      </c>
      <c r="H1194" s="82">
        <v>0.4</v>
      </c>
      <c r="I1194" s="83" t="s">
        <v>3355</v>
      </c>
    </row>
    <row r="1195" spans="1:9">
      <c r="A1195">
        <v>28825</v>
      </c>
      <c r="B1195">
        <v>18107956900</v>
      </c>
      <c r="C1195">
        <v>18</v>
      </c>
      <c r="D1195" t="s">
        <v>155</v>
      </c>
      <c r="E1195" t="s">
        <v>2878</v>
      </c>
      <c r="F1195" t="s">
        <v>2830</v>
      </c>
      <c r="G1195" t="s">
        <v>5479</v>
      </c>
      <c r="H1195" s="83" t="s">
        <v>3115</v>
      </c>
      <c r="I1195" s="83" t="s">
        <v>5480</v>
      </c>
    </row>
    <row r="1196" spans="1:9">
      <c r="A1196">
        <v>28826</v>
      </c>
      <c r="B1196">
        <v>18107957000</v>
      </c>
      <c r="C1196">
        <v>18</v>
      </c>
      <c r="D1196" t="s">
        <v>155</v>
      </c>
      <c r="E1196" t="s">
        <v>2878</v>
      </c>
      <c r="F1196" t="s">
        <v>2830</v>
      </c>
      <c r="G1196" t="s">
        <v>5481</v>
      </c>
      <c r="H1196" s="83" t="s">
        <v>3483</v>
      </c>
      <c r="I1196" s="83" t="s">
        <v>5482</v>
      </c>
    </row>
    <row r="1197" spans="1:9">
      <c r="A1197">
        <v>28827</v>
      </c>
      <c r="B1197">
        <v>18107957100</v>
      </c>
      <c r="C1197">
        <v>18</v>
      </c>
      <c r="D1197" t="s">
        <v>155</v>
      </c>
      <c r="E1197" t="s">
        <v>2878</v>
      </c>
      <c r="F1197" t="s">
        <v>2830</v>
      </c>
      <c r="G1197" t="s">
        <v>5483</v>
      </c>
      <c r="H1197" s="83" t="s">
        <v>2966</v>
      </c>
      <c r="I1197" s="83" t="s">
        <v>5484</v>
      </c>
    </row>
    <row r="1198" spans="1:9">
      <c r="A1198">
        <v>28828</v>
      </c>
      <c r="B1198">
        <v>18107957200</v>
      </c>
      <c r="C1198">
        <v>18</v>
      </c>
      <c r="D1198" t="s">
        <v>155</v>
      </c>
      <c r="E1198" t="s">
        <v>2878</v>
      </c>
      <c r="F1198" t="s">
        <v>2830</v>
      </c>
      <c r="G1198" t="s">
        <v>5485</v>
      </c>
      <c r="H1198" s="83" t="s">
        <v>3342</v>
      </c>
      <c r="I1198" s="83" t="s">
        <v>5486</v>
      </c>
    </row>
    <row r="1199" spans="1:9">
      <c r="A1199">
        <v>28829</v>
      </c>
      <c r="B1199">
        <v>18107957300</v>
      </c>
      <c r="C1199">
        <v>18</v>
      </c>
      <c r="D1199" t="s">
        <v>155</v>
      </c>
      <c r="E1199" t="s">
        <v>2878</v>
      </c>
      <c r="F1199" t="s">
        <v>2830</v>
      </c>
      <c r="G1199" t="s">
        <v>5487</v>
      </c>
      <c r="H1199" s="83" t="s">
        <v>3728</v>
      </c>
      <c r="I1199" s="83" t="s">
        <v>5488</v>
      </c>
    </row>
    <row r="1200" spans="1:9">
      <c r="A1200">
        <v>28830</v>
      </c>
      <c r="B1200">
        <v>18107957400</v>
      </c>
      <c r="C1200">
        <v>18</v>
      </c>
      <c r="D1200" t="s">
        <v>155</v>
      </c>
      <c r="E1200" t="s">
        <v>2878</v>
      </c>
      <c r="F1200" t="s">
        <v>2830</v>
      </c>
      <c r="G1200" t="s">
        <v>5489</v>
      </c>
      <c r="H1200" s="83" t="s">
        <v>3473</v>
      </c>
      <c r="I1200" s="83" t="s">
        <v>5490</v>
      </c>
    </row>
    <row r="1201" spans="1:9">
      <c r="A1201">
        <v>28831</v>
      </c>
      <c r="B1201">
        <v>18107957500</v>
      </c>
      <c r="C1201">
        <v>18</v>
      </c>
      <c r="D1201" t="s">
        <v>155</v>
      </c>
      <c r="E1201" t="s">
        <v>2878</v>
      </c>
      <c r="F1201" t="s">
        <v>2830</v>
      </c>
      <c r="G1201" t="s">
        <v>5491</v>
      </c>
      <c r="H1201" s="83" t="s">
        <v>3180</v>
      </c>
      <c r="I1201" s="83" t="s">
        <v>5492</v>
      </c>
    </row>
    <row r="1202" spans="1:9">
      <c r="A1202">
        <v>28832</v>
      </c>
      <c r="B1202">
        <v>18109510101</v>
      </c>
      <c r="C1202">
        <v>18</v>
      </c>
      <c r="D1202" t="s">
        <v>155</v>
      </c>
      <c r="E1202" t="s">
        <v>2878</v>
      </c>
      <c r="F1202" t="s">
        <v>2831</v>
      </c>
      <c r="G1202" t="s">
        <v>5493</v>
      </c>
      <c r="H1202" s="83" t="s">
        <v>3174</v>
      </c>
      <c r="I1202" s="83" t="s">
        <v>5494</v>
      </c>
    </row>
    <row r="1203" spans="1:9">
      <c r="A1203">
        <v>28833</v>
      </c>
      <c r="B1203">
        <v>18109510102</v>
      </c>
      <c r="C1203">
        <v>18</v>
      </c>
      <c r="D1203" t="s">
        <v>155</v>
      </c>
      <c r="E1203" t="s">
        <v>2878</v>
      </c>
      <c r="F1203" t="s">
        <v>2831</v>
      </c>
      <c r="G1203" t="s">
        <v>5495</v>
      </c>
      <c r="H1203" s="83" t="s">
        <v>2930</v>
      </c>
      <c r="I1203" s="83" t="s">
        <v>5496</v>
      </c>
    </row>
    <row r="1204" spans="1:9">
      <c r="A1204">
        <v>28834</v>
      </c>
      <c r="B1204">
        <v>18109510201</v>
      </c>
      <c r="C1204">
        <v>18</v>
      </c>
      <c r="D1204" t="s">
        <v>155</v>
      </c>
      <c r="E1204" t="s">
        <v>2878</v>
      </c>
      <c r="F1204" t="s">
        <v>2831</v>
      </c>
      <c r="G1204" t="s">
        <v>5497</v>
      </c>
      <c r="H1204" s="83" t="s">
        <v>3171</v>
      </c>
      <c r="I1204" s="83" t="s">
        <v>5498</v>
      </c>
    </row>
    <row r="1205" spans="1:9">
      <c r="A1205">
        <v>28835</v>
      </c>
      <c r="B1205">
        <v>18109510202</v>
      </c>
      <c r="C1205">
        <v>18</v>
      </c>
      <c r="D1205" t="s">
        <v>155</v>
      </c>
      <c r="E1205" t="s">
        <v>2878</v>
      </c>
      <c r="F1205" t="s">
        <v>2831</v>
      </c>
      <c r="G1205" t="s">
        <v>5499</v>
      </c>
      <c r="H1205" s="83" t="s">
        <v>2915</v>
      </c>
      <c r="I1205" s="83" t="s">
        <v>5500</v>
      </c>
    </row>
    <row r="1206" spans="1:9">
      <c r="A1206">
        <v>28836</v>
      </c>
      <c r="B1206">
        <v>18109510300</v>
      </c>
      <c r="C1206">
        <v>18</v>
      </c>
      <c r="D1206" t="s">
        <v>155</v>
      </c>
      <c r="E1206" t="s">
        <v>2878</v>
      </c>
      <c r="F1206" t="s">
        <v>2831</v>
      </c>
      <c r="G1206" t="s">
        <v>5501</v>
      </c>
      <c r="H1206" s="83" t="s">
        <v>4321</v>
      </c>
      <c r="I1206" s="83" t="s">
        <v>5502</v>
      </c>
    </row>
    <row r="1207" spans="1:9">
      <c r="A1207">
        <v>28837</v>
      </c>
      <c r="B1207">
        <v>18109510401</v>
      </c>
      <c r="C1207">
        <v>18</v>
      </c>
      <c r="D1207" t="s">
        <v>155</v>
      </c>
      <c r="E1207" t="s">
        <v>2878</v>
      </c>
      <c r="F1207" t="s">
        <v>2831</v>
      </c>
      <c r="G1207" t="s">
        <v>5503</v>
      </c>
      <c r="H1207" s="82">
        <v>0</v>
      </c>
      <c r="I1207" s="83" t="s">
        <v>5504</v>
      </c>
    </row>
    <row r="1208" spans="1:9">
      <c r="A1208">
        <v>28838</v>
      </c>
      <c r="B1208">
        <v>18109510402</v>
      </c>
      <c r="C1208">
        <v>18</v>
      </c>
      <c r="D1208" t="s">
        <v>155</v>
      </c>
      <c r="E1208" t="s">
        <v>2878</v>
      </c>
      <c r="F1208" t="s">
        <v>2831</v>
      </c>
      <c r="G1208" t="s">
        <v>5505</v>
      </c>
      <c r="H1208" s="82">
        <v>0</v>
      </c>
      <c r="I1208" s="83" t="s">
        <v>5506</v>
      </c>
    </row>
    <row r="1209" spans="1:9">
      <c r="A1209">
        <v>28839</v>
      </c>
      <c r="B1209">
        <v>18109510500</v>
      </c>
      <c r="C1209">
        <v>18</v>
      </c>
      <c r="D1209" t="s">
        <v>155</v>
      </c>
      <c r="E1209" t="s">
        <v>2878</v>
      </c>
      <c r="F1209" t="s">
        <v>2831</v>
      </c>
      <c r="G1209" t="s">
        <v>5507</v>
      </c>
      <c r="H1209" s="83" t="s">
        <v>3122</v>
      </c>
      <c r="I1209" s="83" t="s">
        <v>5508</v>
      </c>
    </row>
    <row r="1210" spans="1:9">
      <c r="A1210">
        <v>28840</v>
      </c>
      <c r="B1210">
        <v>18109510601</v>
      </c>
      <c r="C1210">
        <v>18</v>
      </c>
      <c r="D1210" t="s">
        <v>155</v>
      </c>
      <c r="E1210" t="s">
        <v>2878</v>
      </c>
      <c r="F1210" t="s">
        <v>2831</v>
      </c>
      <c r="G1210" t="s">
        <v>5509</v>
      </c>
      <c r="H1210" s="83" t="s">
        <v>3072</v>
      </c>
      <c r="I1210" s="83" t="s">
        <v>5510</v>
      </c>
    </row>
    <row r="1211" spans="1:9">
      <c r="A1211">
        <v>28841</v>
      </c>
      <c r="B1211">
        <v>18109510602</v>
      </c>
      <c r="C1211">
        <v>18</v>
      </c>
      <c r="D1211" t="s">
        <v>155</v>
      </c>
      <c r="E1211" t="s">
        <v>2878</v>
      </c>
      <c r="F1211" t="s">
        <v>2831</v>
      </c>
      <c r="G1211" t="s">
        <v>5511</v>
      </c>
      <c r="H1211" s="82">
        <v>0.9</v>
      </c>
      <c r="I1211" s="83" t="s">
        <v>5512</v>
      </c>
    </row>
    <row r="1212" spans="1:9">
      <c r="A1212">
        <v>28842</v>
      </c>
      <c r="B1212">
        <v>18109510701</v>
      </c>
      <c r="C1212">
        <v>18</v>
      </c>
      <c r="D1212" t="s">
        <v>155</v>
      </c>
      <c r="E1212" t="s">
        <v>2878</v>
      </c>
      <c r="F1212" t="s">
        <v>2831</v>
      </c>
      <c r="G1212" t="s">
        <v>5513</v>
      </c>
      <c r="H1212" s="83" t="s">
        <v>3359</v>
      </c>
      <c r="I1212" s="83" t="s">
        <v>5514</v>
      </c>
    </row>
    <row r="1213" spans="1:9">
      <c r="A1213">
        <v>28843</v>
      </c>
      <c r="B1213">
        <v>18109510703</v>
      </c>
      <c r="C1213">
        <v>18</v>
      </c>
      <c r="D1213" t="s">
        <v>155</v>
      </c>
      <c r="E1213" t="s">
        <v>2878</v>
      </c>
      <c r="F1213" t="s">
        <v>2831</v>
      </c>
      <c r="G1213" t="s">
        <v>5515</v>
      </c>
      <c r="H1213" s="83" t="s">
        <v>2977</v>
      </c>
      <c r="I1213" s="83" t="s">
        <v>5516</v>
      </c>
    </row>
    <row r="1214" spans="1:9">
      <c r="A1214">
        <v>28844</v>
      </c>
      <c r="B1214">
        <v>18109510704</v>
      </c>
      <c r="C1214">
        <v>18</v>
      </c>
      <c r="D1214" t="s">
        <v>155</v>
      </c>
      <c r="E1214" t="s">
        <v>2878</v>
      </c>
      <c r="F1214" t="s">
        <v>2831</v>
      </c>
      <c r="G1214" t="s">
        <v>5517</v>
      </c>
      <c r="H1214" s="82">
        <v>0</v>
      </c>
      <c r="I1214" s="83" t="s">
        <v>5518</v>
      </c>
    </row>
    <row r="1215" spans="1:9">
      <c r="A1215">
        <v>28845</v>
      </c>
      <c r="B1215">
        <v>18109510800</v>
      </c>
      <c r="C1215">
        <v>18</v>
      </c>
      <c r="D1215" t="s">
        <v>155</v>
      </c>
      <c r="E1215" t="s">
        <v>2878</v>
      </c>
      <c r="F1215" t="s">
        <v>2831</v>
      </c>
      <c r="G1215" t="s">
        <v>5519</v>
      </c>
      <c r="H1215" s="83" t="s">
        <v>3681</v>
      </c>
      <c r="I1215" s="83" t="s">
        <v>5520</v>
      </c>
    </row>
    <row r="1216" spans="1:9">
      <c r="A1216">
        <v>28846</v>
      </c>
      <c r="B1216">
        <v>18109510900</v>
      </c>
      <c r="C1216">
        <v>18</v>
      </c>
      <c r="D1216" t="s">
        <v>155</v>
      </c>
      <c r="E1216" t="s">
        <v>2878</v>
      </c>
      <c r="F1216" t="s">
        <v>2831</v>
      </c>
      <c r="G1216" t="s">
        <v>5521</v>
      </c>
      <c r="H1216" s="83" t="s">
        <v>3861</v>
      </c>
      <c r="I1216" s="83" t="s">
        <v>5522</v>
      </c>
    </row>
    <row r="1217" spans="1:9">
      <c r="A1217">
        <v>28847</v>
      </c>
      <c r="B1217">
        <v>18109511001</v>
      </c>
      <c r="C1217">
        <v>18</v>
      </c>
      <c r="D1217" t="s">
        <v>155</v>
      </c>
      <c r="E1217" t="s">
        <v>2878</v>
      </c>
      <c r="F1217" t="s">
        <v>2831</v>
      </c>
      <c r="G1217" t="s">
        <v>5523</v>
      </c>
      <c r="H1217" s="82">
        <v>0.4</v>
      </c>
      <c r="I1217" s="83" t="s">
        <v>5524</v>
      </c>
    </row>
    <row r="1218" spans="1:9">
      <c r="A1218">
        <v>28848</v>
      </c>
      <c r="B1218">
        <v>18109511002</v>
      </c>
      <c r="C1218">
        <v>18</v>
      </c>
      <c r="D1218" t="s">
        <v>155</v>
      </c>
      <c r="E1218" t="s">
        <v>2878</v>
      </c>
      <c r="F1218" t="s">
        <v>2831</v>
      </c>
      <c r="G1218" t="s">
        <v>5525</v>
      </c>
      <c r="H1218" s="83" t="s">
        <v>3040</v>
      </c>
      <c r="I1218" s="83" t="s">
        <v>5526</v>
      </c>
    </row>
    <row r="1219" spans="1:9">
      <c r="A1219">
        <v>28849</v>
      </c>
      <c r="B1219">
        <v>18111100400</v>
      </c>
      <c r="C1219">
        <v>18</v>
      </c>
      <c r="D1219" t="s">
        <v>155</v>
      </c>
      <c r="E1219" t="s">
        <v>2878</v>
      </c>
      <c r="F1219" t="s">
        <v>2832</v>
      </c>
      <c r="G1219" t="s">
        <v>5527</v>
      </c>
      <c r="H1219" s="83" t="s">
        <v>4039</v>
      </c>
      <c r="I1219" s="83" t="s">
        <v>5528</v>
      </c>
    </row>
    <row r="1220" spans="1:9">
      <c r="A1220">
        <v>28850</v>
      </c>
      <c r="B1220">
        <v>18111100500</v>
      </c>
      <c r="C1220">
        <v>18</v>
      </c>
      <c r="D1220" t="s">
        <v>155</v>
      </c>
      <c r="E1220" t="s">
        <v>2878</v>
      </c>
      <c r="F1220" t="s">
        <v>2832</v>
      </c>
      <c r="G1220" t="s">
        <v>5529</v>
      </c>
      <c r="H1220" s="83" t="s">
        <v>2983</v>
      </c>
      <c r="I1220" s="83" t="s">
        <v>5530</v>
      </c>
    </row>
    <row r="1221" spans="1:9">
      <c r="A1221">
        <v>28851</v>
      </c>
      <c r="B1221">
        <v>18111100600</v>
      </c>
      <c r="C1221">
        <v>18</v>
      </c>
      <c r="D1221" t="s">
        <v>155</v>
      </c>
      <c r="E1221" t="s">
        <v>2878</v>
      </c>
      <c r="F1221" t="s">
        <v>2832</v>
      </c>
      <c r="G1221" t="s">
        <v>5531</v>
      </c>
      <c r="H1221" s="83" t="s">
        <v>3052</v>
      </c>
      <c r="I1221" s="83" t="s">
        <v>5532</v>
      </c>
    </row>
    <row r="1222" spans="1:9">
      <c r="A1222">
        <v>28852</v>
      </c>
      <c r="B1222">
        <v>18111100700</v>
      </c>
      <c r="C1222">
        <v>18</v>
      </c>
      <c r="D1222" t="s">
        <v>155</v>
      </c>
      <c r="E1222" t="s">
        <v>2878</v>
      </c>
      <c r="F1222" t="s">
        <v>2832</v>
      </c>
      <c r="G1222" t="s">
        <v>5533</v>
      </c>
      <c r="H1222" s="83" t="s">
        <v>3382</v>
      </c>
      <c r="I1222" s="83" t="s">
        <v>5534</v>
      </c>
    </row>
    <row r="1223" spans="1:9">
      <c r="A1223">
        <v>28853</v>
      </c>
      <c r="B1223">
        <v>18113971700</v>
      </c>
      <c r="C1223">
        <v>18</v>
      </c>
      <c r="D1223" t="s">
        <v>155</v>
      </c>
      <c r="E1223" t="s">
        <v>2878</v>
      </c>
      <c r="F1223" t="s">
        <v>2833</v>
      </c>
      <c r="G1223" t="s">
        <v>5535</v>
      </c>
      <c r="H1223" s="83" t="s">
        <v>4886</v>
      </c>
      <c r="I1223" s="83" t="s">
        <v>5536</v>
      </c>
    </row>
    <row r="1224" spans="1:9">
      <c r="A1224">
        <v>28854</v>
      </c>
      <c r="B1224">
        <v>18113971800</v>
      </c>
      <c r="C1224">
        <v>18</v>
      </c>
      <c r="D1224" t="s">
        <v>155</v>
      </c>
      <c r="E1224" t="s">
        <v>2878</v>
      </c>
      <c r="F1224" t="s">
        <v>2833</v>
      </c>
      <c r="G1224" t="s">
        <v>5537</v>
      </c>
      <c r="H1224" s="83" t="s">
        <v>3082</v>
      </c>
      <c r="I1224" s="83" t="s">
        <v>5538</v>
      </c>
    </row>
    <row r="1225" spans="1:9">
      <c r="A1225">
        <v>28855</v>
      </c>
      <c r="B1225">
        <v>18113971900</v>
      </c>
      <c r="C1225">
        <v>18</v>
      </c>
      <c r="D1225" t="s">
        <v>155</v>
      </c>
      <c r="E1225" t="s">
        <v>2878</v>
      </c>
      <c r="F1225" t="s">
        <v>2833</v>
      </c>
      <c r="G1225" t="s">
        <v>5539</v>
      </c>
      <c r="H1225" s="83" t="s">
        <v>3464</v>
      </c>
      <c r="I1225" s="83" t="s">
        <v>5540</v>
      </c>
    </row>
    <row r="1226" spans="1:9">
      <c r="A1226">
        <v>28856</v>
      </c>
      <c r="B1226">
        <v>18113972000</v>
      </c>
      <c r="C1226">
        <v>18</v>
      </c>
      <c r="D1226" t="s">
        <v>155</v>
      </c>
      <c r="E1226" t="s">
        <v>2878</v>
      </c>
      <c r="F1226" t="s">
        <v>2833</v>
      </c>
      <c r="G1226" t="s">
        <v>5541</v>
      </c>
      <c r="H1226" s="83" t="s">
        <v>4039</v>
      </c>
      <c r="I1226" s="83" t="s">
        <v>5542</v>
      </c>
    </row>
    <row r="1227" spans="1:9">
      <c r="A1227">
        <v>28857</v>
      </c>
      <c r="B1227">
        <v>18113972100</v>
      </c>
      <c r="C1227">
        <v>18</v>
      </c>
      <c r="D1227" t="s">
        <v>155</v>
      </c>
      <c r="E1227" t="s">
        <v>2878</v>
      </c>
      <c r="F1227" t="s">
        <v>2833</v>
      </c>
      <c r="G1227" t="s">
        <v>5543</v>
      </c>
      <c r="H1227" s="83" t="s">
        <v>3926</v>
      </c>
      <c r="I1227" s="83" t="s">
        <v>5544</v>
      </c>
    </row>
    <row r="1228" spans="1:9">
      <c r="A1228">
        <v>28858</v>
      </c>
      <c r="B1228">
        <v>18113972200</v>
      </c>
      <c r="C1228">
        <v>18</v>
      </c>
      <c r="D1228" t="s">
        <v>155</v>
      </c>
      <c r="E1228" t="s">
        <v>2878</v>
      </c>
      <c r="F1228" t="s">
        <v>2833</v>
      </c>
      <c r="G1228" t="s">
        <v>5545</v>
      </c>
      <c r="H1228" s="83" t="s">
        <v>5174</v>
      </c>
      <c r="I1228" s="83" t="s">
        <v>5546</v>
      </c>
    </row>
    <row r="1229" spans="1:9">
      <c r="A1229">
        <v>28859</v>
      </c>
      <c r="B1229">
        <v>18113972300</v>
      </c>
      <c r="C1229">
        <v>18</v>
      </c>
      <c r="D1229" t="s">
        <v>155</v>
      </c>
      <c r="E1229" t="s">
        <v>2878</v>
      </c>
      <c r="F1229" t="s">
        <v>2833</v>
      </c>
      <c r="G1229" t="s">
        <v>5547</v>
      </c>
      <c r="H1229" s="83" t="s">
        <v>3035</v>
      </c>
      <c r="I1229" s="83" t="s">
        <v>5548</v>
      </c>
    </row>
    <row r="1230" spans="1:9">
      <c r="A1230">
        <v>28860</v>
      </c>
      <c r="B1230">
        <v>18113972400</v>
      </c>
      <c r="C1230">
        <v>18</v>
      </c>
      <c r="D1230" t="s">
        <v>155</v>
      </c>
      <c r="E1230" t="s">
        <v>2878</v>
      </c>
      <c r="F1230" t="s">
        <v>2833</v>
      </c>
      <c r="G1230" t="s">
        <v>5549</v>
      </c>
      <c r="H1230" s="83" t="s">
        <v>3177</v>
      </c>
      <c r="I1230" s="83" t="s">
        <v>5550</v>
      </c>
    </row>
    <row r="1231" spans="1:9">
      <c r="A1231">
        <v>28861</v>
      </c>
      <c r="B1231">
        <v>18113972500</v>
      </c>
      <c r="C1231">
        <v>18</v>
      </c>
      <c r="D1231" t="s">
        <v>155</v>
      </c>
      <c r="E1231" t="s">
        <v>2878</v>
      </c>
      <c r="F1231" t="s">
        <v>2833</v>
      </c>
      <c r="G1231" t="s">
        <v>5551</v>
      </c>
      <c r="H1231" s="83" t="s">
        <v>2915</v>
      </c>
      <c r="I1231" s="83" t="s">
        <v>5552</v>
      </c>
    </row>
    <row r="1232" spans="1:9">
      <c r="A1232">
        <v>28862</v>
      </c>
      <c r="B1232">
        <v>18113972600</v>
      </c>
      <c r="C1232">
        <v>18</v>
      </c>
      <c r="D1232" t="s">
        <v>155</v>
      </c>
      <c r="E1232" t="s">
        <v>2878</v>
      </c>
      <c r="F1232" t="s">
        <v>2833</v>
      </c>
      <c r="G1232" t="s">
        <v>5553</v>
      </c>
      <c r="H1232" s="83" t="s">
        <v>3128</v>
      </c>
      <c r="I1232" s="83" t="s">
        <v>5160</v>
      </c>
    </row>
    <row r="1233" spans="1:9">
      <c r="A1233">
        <v>28863</v>
      </c>
      <c r="B1233">
        <v>18115965700</v>
      </c>
      <c r="C1233">
        <v>18</v>
      </c>
      <c r="D1233" t="s">
        <v>155</v>
      </c>
      <c r="E1233" t="s">
        <v>2878</v>
      </c>
      <c r="F1233" t="s">
        <v>2834</v>
      </c>
      <c r="G1233" t="s">
        <v>5554</v>
      </c>
      <c r="H1233" s="83" t="s">
        <v>4886</v>
      </c>
      <c r="I1233" s="83" t="s">
        <v>5555</v>
      </c>
    </row>
    <row r="1234" spans="1:9">
      <c r="A1234">
        <v>28864</v>
      </c>
      <c r="B1234">
        <v>18115965800</v>
      </c>
      <c r="C1234">
        <v>18</v>
      </c>
      <c r="D1234" t="s">
        <v>155</v>
      </c>
      <c r="E1234" t="s">
        <v>2878</v>
      </c>
      <c r="F1234" t="s">
        <v>2834</v>
      </c>
      <c r="G1234" t="s">
        <v>5556</v>
      </c>
      <c r="H1234" s="83" t="s">
        <v>3492</v>
      </c>
      <c r="I1234" s="83" t="s">
        <v>5557</v>
      </c>
    </row>
    <row r="1235" spans="1:9">
      <c r="A1235">
        <v>28865</v>
      </c>
      <c r="B1235">
        <v>18117951300</v>
      </c>
      <c r="C1235">
        <v>18</v>
      </c>
      <c r="D1235" t="s">
        <v>155</v>
      </c>
      <c r="E1235" t="s">
        <v>2878</v>
      </c>
      <c r="F1235" t="s">
        <v>2835</v>
      </c>
      <c r="G1235" t="s">
        <v>5558</v>
      </c>
      <c r="H1235" s="83" t="s">
        <v>2900</v>
      </c>
      <c r="I1235" s="83" t="s">
        <v>5559</v>
      </c>
    </row>
    <row r="1236" spans="1:9">
      <c r="A1236">
        <v>28866</v>
      </c>
      <c r="B1236">
        <v>18117951400</v>
      </c>
      <c r="C1236">
        <v>18</v>
      </c>
      <c r="D1236" t="s">
        <v>155</v>
      </c>
      <c r="E1236" t="s">
        <v>2878</v>
      </c>
      <c r="F1236" t="s">
        <v>2835</v>
      </c>
      <c r="G1236" t="s">
        <v>5560</v>
      </c>
      <c r="H1236" s="83" t="s">
        <v>2903</v>
      </c>
      <c r="I1236" s="83" t="s">
        <v>5561</v>
      </c>
    </row>
    <row r="1237" spans="1:9">
      <c r="A1237">
        <v>28867</v>
      </c>
      <c r="B1237">
        <v>18117951500</v>
      </c>
      <c r="C1237">
        <v>18</v>
      </c>
      <c r="D1237" t="s">
        <v>155</v>
      </c>
      <c r="E1237" t="s">
        <v>2878</v>
      </c>
      <c r="F1237" t="s">
        <v>2835</v>
      </c>
      <c r="G1237" t="s">
        <v>5562</v>
      </c>
      <c r="H1237" s="83" t="s">
        <v>3022</v>
      </c>
      <c r="I1237" s="83" t="s">
        <v>5563</v>
      </c>
    </row>
    <row r="1238" spans="1:9">
      <c r="A1238">
        <v>28868</v>
      </c>
      <c r="B1238">
        <v>18117951600</v>
      </c>
      <c r="C1238">
        <v>18</v>
      </c>
      <c r="D1238" t="s">
        <v>155</v>
      </c>
      <c r="E1238" t="s">
        <v>2878</v>
      </c>
      <c r="F1238" t="s">
        <v>2835</v>
      </c>
      <c r="G1238" t="s">
        <v>5564</v>
      </c>
      <c r="H1238" s="83" t="s">
        <v>3174</v>
      </c>
      <c r="I1238" s="83" t="s">
        <v>5565</v>
      </c>
    </row>
    <row r="1239" spans="1:9">
      <c r="A1239">
        <v>28869</v>
      </c>
      <c r="B1239">
        <v>18117951700</v>
      </c>
      <c r="C1239">
        <v>18</v>
      </c>
      <c r="D1239" t="s">
        <v>155</v>
      </c>
      <c r="E1239" t="s">
        <v>2878</v>
      </c>
      <c r="F1239" t="s">
        <v>2835</v>
      </c>
      <c r="G1239" t="s">
        <v>5566</v>
      </c>
      <c r="H1239" s="83" t="s">
        <v>3152</v>
      </c>
      <c r="I1239" s="83" t="s">
        <v>5567</v>
      </c>
    </row>
    <row r="1240" spans="1:9">
      <c r="A1240">
        <v>28870</v>
      </c>
      <c r="B1240">
        <v>18117951800</v>
      </c>
      <c r="C1240">
        <v>18</v>
      </c>
      <c r="D1240" t="s">
        <v>155</v>
      </c>
      <c r="E1240" t="s">
        <v>2878</v>
      </c>
      <c r="F1240" t="s">
        <v>2835</v>
      </c>
      <c r="G1240" t="s">
        <v>5568</v>
      </c>
      <c r="H1240" s="83" t="s">
        <v>3783</v>
      </c>
      <c r="I1240" s="83" t="s">
        <v>5569</v>
      </c>
    </row>
    <row r="1241" spans="1:9">
      <c r="A1241">
        <v>28871</v>
      </c>
      <c r="B1241">
        <v>18119955500</v>
      </c>
      <c r="C1241">
        <v>18</v>
      </c>
      <c r="D1241" t="s">
        <v>155</v>
      </c>
      <c r="E1241" t="s">
        <v>2878</v>
      </c>
      <c r="F1241" t="s">
        <v>2836</v>
      </c>
      <c r="G1241" t="s">
        <v>5570</v>
      </c>
      <c r="H1241" s="83" t="s">
        <v>3251</v>
      </c>
      <c r="I1241" s="83" t="s">
        <v>5571</v>
      </c>
    </row>
    <row r="1242" spans="1:9">
      <c r="A1242">
        <v>28872</v>
      </c>
      <c r="B1242">
        <v>18119955600</v>
      </c>
      <c r="C1242">
        <v>18</v>
      </c>
      <c r="D1242" t="s">
        <v>155</v>
      </c>
      <c r="E1242" t="s">
        <v>2878</v>
      </c>
      <c r="F1242" t="s">
        <v>2836</v>
      </c>
      <c r="G1242" t="s">
        <v>5572</v>
      </c>
      <c r="H1242" s="83" t="s">
        <v>4039</v>
      </c>
      <c r="I1242" s="83" t="s">
        <v>5573</v>
      </c>
    </row>
    <row r="1243" spans="1:9">
      <c r="A1243">
        <v>28873</v>
      </c>
      <c r="B1243">
        <v>18119955701</v>
      </c>
      <c r="C1243">
        <v>18</v>
      </c>
      <c r="D1243" t="s">
        <v>155</v>
      </c>
      <c r="E1243" t="s">
        <v>2878</v>
      </c>
      <c r="F1243" t="s">
        <v>2836</v>
      </c>
      <c r="G1243" t="s">
        <v>5574</v>
      </c>
      <c r="H1243" s="82">
        <v>0</v>
      </c>
      <c r="I1243" s="83" t="s">
        <v>5354</v>
      </c>
    </row>
    <row r="1244" spans="1:9">
      <c r="A1244">
        <v>28874</v>
      </c>
      <c r="B1244">
        <v>18119955702</v>
      </c>
      <c r="C1244">
        <v>18</v>
      </c>
      <c r="D1244" t="s">
        <v>155</v>
      </c>
      <c r="E1244" t="s">
        <v>2878</v>
      </c>
      <c r="F1244" t="s">
        <v>2836</v>
      </c>
      <c r="G1244" t="s">
        <v>5575</v>
      </c>
      <c r="H1244" s="82">
        <v>0</v>
      </c>
      <c r="I1244" s="83" t="s">
        <v>5576</v>
      </c>
    </row>
    <row r="1245" spans="1:9">
      <c r="A1245">
        <v>28875</v>
      </c>
      <c r="B1245">
        <v>18119955800</v>
      </c>
      <c r="C1245">
        <v>18</v>
      </c>
      <c r="D1245" t="s">
        <v>155</v>
      </c>
      <c r="E1245" t="s">
        <v>2878</v>
      </c>
      <c r="F1245" t="s">
        <v>2836</v>
      </c>
      <c r="G1245" t="s">
        <v>5577</v>
      </c>
      <c r="H1245" s="83" t="s">
        <v>3196</v>
      </c>
      <c r="I1245" s="83" t="s">
        <v>5578</v>
      </c>
    </row>
    <row r="1246" spans="1:9">
      <c r="A1246">
        <v>28876</v>
      </c>
      <c r="B1246">
        <v>18119955900</v>
      </c>
      <c r="C1246">
        <v>18</v>
      </c>
      <c r="D1246" t="s">
        <v>155</v>
      </c>
      <c r="E1246" t="s">
        <v>2878</v>
      </c>
      <c r="F1246" t="s">
        <v>2836</v>
      </c>
      <c r="G1246" t="s">
        <v>5579</v>
      </c>
      <c r="H1246" s="83" t="s">
        <v>3019</v>
      </c>
      <c r="I1246" s="83" t="s">
        <v>5580</v>
      </c>
    </row>
    <row r="1247" spans="1:9">
      <c r="A1247">
        <v>28877</v>
      </c>
      <c r="B1247">
        <v>18121030100</v>
      </c>
      <c r="C1247">
        <v>18</v>
      </c>
      <c r="D1247" t="s">
        <v>155</v>
      </c>
      <c r="E1247" t="s">
        <v>2878</v>
      </c>
      <c r="F1247" t="s">
        <v>2837</v>
      </c>
      <c r="G1247" t="s">
        <v>5581</v>
      </c>
      <c r="H1247" s="83" t="s">
        <v>2969</v>
      </c>
      <c r="I1247" s="83" t="s">
        <v>5582</v>
      </c>
    </row>
    <row r="1248" spans="1:9">
      <c r="A1248">
        <v>28878</v>
      </c>
      <c r="B1248">
        <v>18121030200</v>
      </c>
      <c r="C1248">
        <v>18</v>
      </c>
      <c r="D1248" t="s">
        <v>155</v>
      </c>
      <c r="E1248" t="s">
        <v>2878</v>
      </c>
      <c r="F1248" t="s">
        <v>2837</v>
      </c>
      <c r="G1248" t="s">
        <v>5583</v>
      </c>
      <c r="H1248" s="83" t="s">
        <v>3125</v>
      </c>
      <c r="I1248" s="83" t="s">
        <v>5584</v>
      </c>
    </row>
    <row r="1249" spans="1:9">
      <c r="A1249">
        <v>28879</v>
      </c>
      <c r="B1249">
        <v>18121030300</v>
      </c>
      <c r="C1249">
        <v>18</v>
      </c>
      <c r="D1249" t="s">
        <v>155</v>
      </c>
      <c r="E1249" t="s">
        <v>2878</v>
      </c>
      <c r="F1249" t="s">
        <v>2837</v>
      </c>
      <c r="G1249" t="s">
        <v>5585</v>
      </c>
      <c r="H1249" s="83" t="s">
        <v>3379</v>
      </c>
      <c r="I1249" s="83" t="s">
        <v>5586</v>
      </c>
    </row>
    <row r="1250" spans="1:9">
      <c r="A1250">
        <v>28880</v>
      </c>
      <c r="B1250">
        <v>18121030401</v>
      </c>
      <c r="C1250">
        <v>18</v>
      </c>
      <c r="D1250" t="s">
        <v>155</v>
      </c>
      <c r="E1250" t="s">
        <v>2878</v>
      </c>
      <c r="F1250" t="s">
        <v>2837</v>
      </c>
      <c r="G1250" t="s">
        <v>5587</v>
      </c>
      <c r="H1250" s="83" t="s">
        <v>3681</v>
      </c>
      <c r="I1250" s="83" t="s">
        <v>5588</v>
      </c>
    </row>
    <row r="1251" spans="1:9">
      <c r="A1251">
        <v>28881</v>
      </c>
      <c r="B1251">
        <v>18121030402</v>
      </c>
      <c r="C1251">
        <v>18</v>
      </c>
      <c r="D1251" t="s">
        <v>155</v>
      </c>
      <c r="E1251" t="s">
        <v>2878</v>
      </c>
      <c r="F1251" t="s">
        <v>2837</v>
      </c>
      <c r="G1251" t="s">
        <v>5589</v>
      </c>
      <c r="H1251" s="83" t="s">
        <v>3290</v>
      </c>
      <c r="I1251" s="83" t="s">
        <v>5590</v>
      </c>
    </row>
    <row r="1252" spans="1:9">
      <c r="A1252">
        <v>28882</v>
      </c>
      <c r="B1252">
        <v>18123952200</v>
      </c>
      <c r="C1252">
        <v>18</v>
      </c>
      <c r="D1252" t="s">
        <v>155</v>
      </c>
      <c r="E1252" t="s">
        <v>2878</v>
      </c>
      <c r="F1252" t="s">
        <v>2838</v>
      </c>
      <c r="G1252" t="s">
        <v>5591</v>
      </c>
      <c r="H1252" s="83" t="s">
        <v>3072</v>
      </c>
      <c r="I1252" s="83" t="s">
        <v>5592</v>
      </c>
    </row>
    <row r="1253" spans="1:9">
      <c r="A1253">
        <v>28883</v>
      </c>
      <c r="B1253">
        <v>18123952300</v>
      </c>
      <c r="C1253">
        <v>18</v>
      </c>
      <c r="D1253" t="s">
        <v>155</v>
      </c>
      <c r="E1253" t="s">
        <v>2878</v>
      </c>
      <c r="F1253" t="s">
        <v>2838</v>
      </c>
      <c r="G1253" t="s">
        <v>5593</v>
      </c>
      <c r="H1253" s="83" t="s">
        <v>3137</v>
      </c>
      <c r="I1253" s="83" t="s">
        <v>5594</v>
      </c>
    </row>
    <row r="1254" spans="1:9">
      <c r="A1254">
        <v>28884</v>
      </c>
      <c r="B1254">
        <v>18123952400</v>
      </c>
      <c r="C1254">
        <v>18</v>
      </c>
      <c r="D1254" t="s">
        <v>155</v>
      </c>
      <c r="E1254" t="s">
        <v>2878</v>
      </c>
      <c r="F1254" t="s">
        <v>2838</v>
      </c>
      <c r="G1254" t="s">
        <v>5595</v>
      </c>
      <c r="H1254" s="83" t="s">
        <v>3110</v>
      </c>
      <c r="I1254" s="83" t="s">
        <v>5596</v>
      </c>
    </row>
    <row r="1255" spans="1:9">
      <c r="A1255">
        <v>28885</v>
      </c>
      <c r="B1255">
        <v>18123952500</v>
      </c>
      <c r="C1255">
        <v>18</v>
      </c>
      <c r="D1255" t="s">
        <v>155</v>
      </c>
      <c r="E1255" t="s">
        <v>2878</v>
      </c>
      <c r="F1255" t="s">
        <v>2838</v>
      </c>
      <c r="G1255" t="s">
        <v>5597</v>
      </c>
      <c r="H1255" s="83" t="s">
        <v>3174</v>
      </c>
      <c r="I1255" s="83" t="s">
        <v>5598</v>
      </c>
    </row>
    <row r="1256" spans="1:9">
      <c r="A1256">
        <v>28886</v>
      </c>
      <c r="B1256">
        <v>18123952600</v>
      </c>
      <c r="C1256">
        <v>18</v>
      </c>
      <c r="D1256" t="s">
        <v>155</v>
      </c>
      <c r="E1256" t="s">
        <v>2878</v>
      </c>
      <c r="F1256" t="s">
        <v>2838</v>
      </c>
      <c r="G1256" t="s">
        <v>5599</v>
      </c>
      <c r="H1256" s="83" t="s">
        <v>3223</v>
      </c>
      <c r="I1256" s="83" t="s">
        <v>5600</v>
      </c>
    </row>
    <row r="1257" spans="1:9">
      <c r="A1257">
        <v>28887</v>
      </c>
      <c r="B1257">
        <v>18125953900</v>
      </c>
      <c r="C1257">
        <v>18</v>
      </c>
      <c r="D1257" t="s">
        <v>155</v>
      </c>
      <c r="E1257" t="s">
        <v>2878</v>
      </c>
      <c r="F1257" t="s">
        <v>2839</v>
      </c>
      <c r="G1257" t="s">
        <v>5601</v>
      </c>
      <c r="H1257" s="83" t="s">
        <v>3098</v>
      </c>
      <c r="I1257" s="83" t="s">
        <v>5602</v>
      </c>
    </row>
    <row r="1258" spans="1:9">
      <c r="A1258">
        <v>28888</v>
      </c>
      <c r="B1258">
        <v>18125954000</v>
      </c>
      <c r="C1258">
        <v>18</v>
      </c>
      <c r="D1258" t="s">
        <v>155</v>
      </c>
      <c r="E1258" t="s">
        <v>2878</v>
      </c>
      <c r="F1258" t="s">
        <v>2839</v>
      </c>
      <c r="G1258" t="s">
        <v>5603</v>
      </c>
      <c r="H1258" s="83" t="s">
        <v>2957</v>
      </c>
      <c r="I1258" s="83" t="s">
        <v>5604</v>
      </c>
    </row>
    <row r="1259" spans="1:9">
      <c r="A1259">
        <v>28889</v>
      </c>
      <c r="B1259">
        <v>18125954100</v>
      </c>
      <c r="C1259">
        <v>18</v>
      </c>
      <c r="D1259" t="s">
        <v>155</v>
      </c>
      <c r="E1259" t="s">
        <v>2878</v>
      </c>
      <c r="F1259" t="s">
        <v>2839</v>
      </c>
      <c r="G1259" t="s">
        <v>5605</v>
      </c>
      <c r="H1259" s="83" t="s">
        <v>3019</v>
      </c>
      <c r="I1259" s="83" t="s">
        <v>5606</v>
      </c>
    </row>
    <row r="1260" spans="1:9">
      <c r="A1260">
        <v>28890</v>
      </c>
      <c r="B1260">
        <v>18125954200</v>
      </c>
      <c r="C1260">
        <v>18</v>
      </c>
      <c r="D1260" t="s">
        <v>155</v>
      </c>
      <c r="E1260" t="s">
        <v>2878</v>
      </c>
      <c r="F1260" t="s">
        <v>2839</v>
      </c>
      <c r="G1260" t="s">
        <v>5607</v>
      </c>
      <c r="H1260" s="83" t="s">
        <v>2883</v>
      </c>
      <c r="I1260" s="83" t="s">
        <v>4294</v>
      </c>
    </row>
    <row r="1261" spans="1:9">
      <c r="A1261">
        <v>28891</v>
      </c>
      <c r="B1261">
        <v>18127050104</v>
      </c>
      <c r="C1261">
        <v>18</v>
      </c>
      <c r="D1261" t="s">
        <v>155</v>
      </c>
      <c r="E1261" t="s">
        <v>2878</v>
      </c>
      <c r="F1261" t="s">
        <v>2840</v>
      </c>
      <c r="G1261" t="s">
        <v>5608</v>
      </c>
      <c r="H1261" s="83" t="s">
        <v>3140</v>
      </c>
      <c r="I1261" s="83" t="s">
        <v>5609</v>
      </c>
    </row>
    <row r="1262" spans="1:9">
      <c r="A1262">
        <v>28892</v>
      </c>
      <c r="B1262">
        <v>18127050105</v>
      </c>
      <c r="C1262">
        <v>18</v>
      </c>
      <c r="D1262" t="s">
        <v>155</v>
      </c>
      <c r="E1262" t="s">
        <v>2878</v>
      </c>
      <c r="F1262" t="s">
        <v>2840</v>
      </c>
      <c r="G1262" t="s">
        <v>5610</v>
      </c>
      <c r="H1262" s="82">
        <v>0</v>
      </c>
      <c r="I1262" s="83" t="s">
        <v>5611</v>
      </c>
    </row>
    <row r="1263" spans="1:9">
      <c r="A1263">
        <v>28893</v>
      </c>
      <c r="B1263">
        <v>18127050106</v>
      </c>
      <c r="C1263">
        <v>18</v>
      </c>
      <c r="D1263" t="s">
        <v>155</v>
      </c>
      <c r="E1263" t="s">
        <v>2878</v>
      </c>
      <c r="F1263" t="s">
        <v>2840</v>
      </c>
      <c r="G1263" t="s">
        <v>5612</v>
      </c>
      <c r="H1263" s="83" t="s">
        <v>3137</v>
      </c>
      <c r="I1263" s="83" t="s">
        <v>5613</v>
      </c>
    </row>
    <row r="1264" spans="1:9">
      <c r="A1264">
        <v>28894</v>
      </c>
      <c r="B1264">
        <v>18127050107</v>
      </c>
      <c r="C1264">
        <v>18</v>
      </c>
      <c r="D1264" t="s">
        <v>155</v>
      </c>
      <c r="E1264" t="s">
        <v>2878</v>
      </c>
      <c r="F1264" t="s">
        <v>2840</v>
      </c>
      <c r="G1264" t="s">
        <v>5614</v>
      </c>
      <c r="H1264" s="83" t="s">
        <v>3783</v>
      </c>
      <c r="I1264" s="83" t="s">
        <v>5615</v>
      </c>
    </row>
    <row r="1265" spans="1:9">
      <c r="A1265">
        <v>28895</v>
      </c>
      <c r="B1265">
        <v>18127050202</v>
      </c>
      <c r="C1265">
        <v>18</v>
      </c>
      <c r="D1265" t="s">
        <v>155</v>
      </c>
      <c r="E1265" t="s">
        <v>2878</v>
      </c>
      <c r="F1265" t="s">
        <v>2840</v>
      </c>
      <c r="G1265" t="s">
        <v>5616</v>
      </c>
      <c r="H1265" s="83" t="s">
        <v>3323</v>
      </c>
      <c r="I1265" s="83" t="s">
        <v>5617</v>
      </c>
    </row>
    <row r="1266" spans="1:9">
      <c r="A1266">
        <v>28896</v>
      </c>
      <c r="B1266">
        <v>18127050203</v>
      </c>
      <c r="C1266">
        <v>18</v>
      </c>
      <c r="D1266" t="s">
        <v>155</v>
      </c>
      <c r="E1266" t="s">
        <v>2878</v>
      </c>
      <c r="F1266" t="s">
        <v>2840</v>
      </c>
      <c r="G1266" t="s">
        <v>5618</v>
      </c>
      <c r="H1266" s="83" t="s">
        <v>2924</v>
      </c>
      <c r="I1266" s="83" t="s">
        <v>5619</v>
      </c>
    </row>
    <row r="1267" spans="1:9">
      <c r="A1267">
        <v>28897</v>
      </c>
      <c r="B1267">
        <v>18127050301</v>
      </c>
      <c r="C1267">
        <v>18</v>
      </c>
      <c r="D1267" t="s">
        <v>155</v>
      </c>
      <c r="E1267" t="s">
        <v>2878</v>
      </c>
      <c r="F1267" t="s">
        <v>2840</v>
      </c>
      <c r="G1267" t="s">
        <v>5620</v>
      </c>
      <c r="H1267" s="83" t="s">
        <v>3205</v>
      </c>
      <c r="I1267" s="83" t="s">
        <v>5621</v>
      </c>
    </row>
    <row r="1268" spans="1:9">
      <c r="A1268">
        <v>28898</v>
      </c>
      <c r="B1268">
        <v>18127050302</v>
      </c>
      <c r="C1268">
        <v>18</v>
      </c>
      <c r="D1268" t="s">
        <v>155</v>
      </c>
      <c r="E1268" t="s">
        <v>2878</v>
      </c>
      <c r="F1268" t="s">
        <v>2840</v>
      </c>
      <c r="G1268" t="s">
        <v>5622</v>
      </c>
      <c r="H1268" s="82">
        <v>0.8</v>
      </c>
      <c r="I1268" s="83" t="s">
        <v>5623</v>
      </c>
    </row>
    <row r="1269" spans="1:9">
      <c r="A1269">
        <v>28899</v>
      </c>
      <c r="B1269">
        <v>18127050405</v>
      </c>
      <c r="C1269">
        <v>18</v>
      </c>
      <c r="D1269" t="s">
        <v>155</v>
      </c>
      <c r="E1269" t="s">
        <v>2878</v>
      </c>
      <c r="F1269" t="s">
        <v>2840</v>
      </c>
      <c r="G1269" t="s">
        <v>5624</v>
      </c>
      <c r="H1269" s="82">
        <v>0.6</v>
      </c>
      <c r="I1269" s="83" t="s">
        <v>5625</v>
      </c>
    </row>
    <row r="1270" spans="1:9">
      <c r="A1270">
        <v>28900</v>
      </c>
      <c r="B1270">
        <v>18127050407</v>
      </c>
      <c r="C1270">
        <v>18</v>
      </c>
      <c r="D1270" t="s">
        <v>155</v>
      </c>
      <c r="E1270" t="s">
        <v>2878</v>
      </c>
      <c r="F1270" t="s">
        <v>2840</v>
      </c>
      <c r="G1270" t="s">
        <v>5626</v>
      </c>
      <c r="H1270" s="83" t="s">
        <v>4039</v>
      </c>
      <c r="I1270" s="83" t="s">
        <v>5627</v>
      </c>
    </row>
    <row r="1271" spans="1:9">
      <c r="A1271">
        <v>28901</v>
      </c>
      <c r="B1271">
        <v>18127050408</v>
      </c>
      <c r="C1271">
        <v>18</v>
      </c>
      <c r="D1271" t="s">
        <v>155</v>
      </c>
      <c r="E1271" t="s">
        <v>2878</v>
      </c>
      <c r="F1271" t="s">
        <v>2840</v>
      </c>
      <c r="G1271" t="s">
        <v>5628</v>
      </c>
      <c r="H1271" s="83" t="s">
        <v>3382</v>
      </c>
      <c r="I1271" s="83" t="s">
        <v>5629</v>
      </c>
    </row>
    <row r="1272" spans="1:9">
      <c r="A1272">
        <v>28902</v>
      </c>
      <c r="B1272">
        <v>18127050409</v>
      </c>
      <c r="C1272">
        <v>18</v>
      </c>
      <c r="D1272" t="s">
        <v>155</v>
      </c>
      <c r="E1272" t="s">
        <v>2878</v>
      </c>
      <c r="F1272" t="s">
        <v>2840</v>
      </c>
      <c r="G1272" t="s">
        <v>5630</v>
      </c>
      <c r="H1272" s="83" t="s">
        <v>4039</v>
      </c>
      <c r="I1272" s="83" t="s">
        <v>5631</v>
      </c>
    </row>
    <row r="1273" spans="1:9">
      <c r="A1273">
        <v>28903</v>
      </c>
      <c r="B1273">
        <v>18127050501</v>
      </c>
      <c r="C1273">
        <v>18</v>
      </c>
      <c r="D1273" t="s">
        <v>155</v>
      </c>
      <c r="E1273" t="s">
        <v>2878</v>
      </c>
      <c r="F1273" t="s">
        <v>2840</v>
      </c>
      <c r="G1273" t="s">
        <v>5632</v>
      </c>
      <c r="H1273" s="82">
        <v>0.7</v>
      </c>
      <c r="I1273" s="83" t="s">
        <v>5633</v>
      </c>
    </row>
    <row r="1274" spans="1:9">
      <c r="A1274">
        <v>28904</v>
      </c>
      <c r="B1274">
        <v>18127050503</v>
      </c>
      <c r="C1274">
        <v>18</v>
      </c>
      <c r="D1274" t="s">
        <v>155</v>
      </c>
      <c r="E1274" t="s">
        <v>2878</v>
      </c>
      <c r="F1274" t="s">
        <v>2840</v>
      </c>
      <c r="G1274" t="s">
        <v>5634</v>
      </c>
      <c r="H1274" s="83" t="s">
        <v>3434</v>
      </c>
      <c r="I1274" s="83" t="s">
        <v>5635</v>
      </c>
    </row>
    <row r="1275" spans="1:9">
      <c r="A1275">
        <v>28905</v>
      </c>
      <c r="B1275">
        <v>18127050505</v>
      </c>
      <c r="C1275">
        <v>18</v>
      </c>
      <c r="D1275" t="s">
        <v>155</v>
      </c>
      <c r="E1275" t="s">
        <v>2878</v>
      </c>
      <c r="F1275" t="s">
        <v>2840</v>
      </c>
      <c r="G1275" t="s">
        <v>5636</v>
      </c>
      <c r="H1275" s="82">
        <v>0</v>
      </c>
      <c r="I1275" s="83" t="s">
        <v>5637</v>
      </c>
    </row>
    <row r="1276" spans="1:9">
      <c r="A1276">
        <v>28906</v>
      </c>
      <c r="B1276">
        <v>18127050506</v>
      </c>
      <c r="C1276">
        <v>18</v>
      </c>
      <c r="D1276" t="s">
        <v>155</v>
      </c>
      <c r="E1276" t="s">
        <v>2878</v>
      </c>
      <c r="F1276" t="s">
        <v>2840</v>
      </c>
      <c r="G1276" t="s">
        <v>5638</v>
      </c>
      <c r="H1276" s="83" t="s">
        <v>2880</v>
      </c>
      <c r="I1276" s="83" t="s">
        <v>5639</v>
      </c>
    </row>
    <row r="1277" spans="1:9">
      <c r="A1277">
        <v>28907</v>
      </c>
      <c r="B1277">
        <v>18127050507</v>
      </c>
      <c r="C1277">
        <v>18</v>
      </c>
      <c r="D1277" t="s">
        <v>155</v>
      </c>
      <c r="E1277" t="s">
        <v>2878</v>
      </c>
      <c r="F1277" t="s">
        <v>2840</v>
      </c>
      <c r="G1277" t="s">
        <v>5640</v>
      </c>
      <c r="H1277" s="83" t="s">
        <v>3524</v>
      </c>
      <c r="I1277" s="83" t="s">
        <v>5641</v>
      </c>
    </row>
    <row r="1278" spans="1:9">
      <c r="A1278">
        <v>28908</v>
      </c>
      <c r="B1278">
        <v>18127050508</v>
      </c>
      <c r="C1278">
        <v>18</v>
      </c>
      <c r="D1278" t="s">
        <v>155</v>
      </c>
      <c r="E1278" t="s">
        <v>2878</v>
      </c>
      <c r="F1278" t="s">
        <v>2840</v>
      </c>
      <c r="G1278" t="s">
        <v>5642</v>
      </c>
      <c r="H1278" s="83" t="s">
        <v>2966</v>
      </c>
      <c r="I1278" s="83" t="s">
        <v>5643</v>
      </c>
    </row>
    <row r="1279" spans="1:9">
      <c r="A1279">
        <v>28909</v>
      </c>
      <c r="B1279">
        <v>18127050509</v>
      </c>
      <c r="C1279">
        <v>18</v>
      </c>
      <c r="D1279" t="s">
        <v>155</v>
      </c>
      <c r="E1279" t="s">
        <v>2878</v>
      </c>
      <c r="F1279" t="s">
        <v>2840</v>
      </c>
      <c r="G1279" t="s">
        <v>5644</v>
      </c>
      <c r="H1279" s="83" t="s">
        <v>3047</v>
      </c>
      <c r="I1279" s="83" t="s">
        <v>5645</v>
      </c>
    </row>
    <row r="1280" spans="1:9">
      <c r="A1280">
        <v>28910</v>
      </c>
      <c r="B1280">
        <v>18127050602</v>
      </c>
      <c r="C1280">
        <v>18</v>
      </c>
      <c r="D1280" t="s">
        <v>155</v>
      </c>
      <c r="E1280" t="s">
        <v>2878</v>
      </c>
      <c r="F1280" t="s">
        <v>2840</v>
      </c>
      <c r="G1280" t="s">
        <v>5646</v>
      </c>
      <c r="H1280" s="83" t="s">
        <v>3035</v>
      </c>
      <c r="I1280" s="83" t="s">
        <v>5647</v>
      </c>
    </row>
    <row r="1281" spans="1:9">
      <c r="A1281">
        <v>28911</v>
      </c>
      <c r="B1281">
        <v>18127050603</v>
      </c>
      <c r="C1281">
        <v>18</v>
      </c>
      <c r="D1281" t="s">
        <v>155</v>
      </c>
      <c r="E1281" t="s">
        <v>2878</v>
      </c>
      <c r="F1281" t="s">
        <v>2840</v>
      </c>
      <c r="G1281" t="s">
        <v>5648</v>
      </c>
      <c r="H1281" s="82">
        <v>0.5</v>
      </c>
      <c r="I1281" s="83" t="s">
        <v>5649</v>
      </c>
    </row>
    <row r="1282" spans="1:9">
      <c r="A1282">
        <v>28912</v>
      </c>
      <c r="B1282">
        <v>18127050605</v>
      </c>
      <c r="C1282">
        <v>18</v>
      </c>
      <c r="D1282" t="s">
        <v>155</v>
      </c>
      <c r="E1282" t="s">
        <v>2878</v>
      </c>
      <c r="F1282" t="s">
        <v>2840</v>
      </c>
      <c r="G1282" t="s">
        <v>5650</v>
      </c>
      <c r="H1282" s="83" t="s">
        <v>3040</v>
      </c>
      <c r="I1282" s="83" t="s">
        <v>5651</v>
      </c>
    </row>
    <row r="1283" spans="1:9">
      <c r="A1283">
        <v>28913</v>
      </c>
      <c r="B1283">
        <v>18127050606</v>
      </c>
      <c r="C1283">
        <v>18</v>
      </c>
      <c r="D1283" t="s">
        <v>155</v>
      </c>
      <c r="E1283" t="s">
        <v>2878</v>
      </c>
      <c r="F1283" t="s">
        <v>2840</v>
      </c>
      <c r="G1283" t="s">
        <v>5652</v>
      </c>
      <c r="H1283" s="83" t="s">
        <v>3115</v>
      </c>
      <c r="I1283" s="83" t="s">
        <v>5653</v>
      </c>
    </row>
    <row r="1284" spans="1:9">
      <c r="A1284">
        <v>28914</v>
      </c>
      <c r="B1284">
        <v>18127050703</v>
      </c>
      <c r="C1284">
        <v>18</v>
      </c>
      <c r="D1284" t="s">
        <v>155</v>
      </c>
      <c r="E1284" t="s">
        <v>2878</v>
      </c>
      <c r="F1284" t="s">
        <v>2840</v>
      </c>
      <c r="G1284" t="s">
        <v>5654</v>
      </c>
      <c r="H1284" s="83" t="s">
        <v>3634</v>
      </c>
      <c r="I1284" s="83" t="s">
        <v>5655</v>
      </c>
    </row>
    <row r="1285" spans="1:9">
      <c r="A1285">
        <v>28915</v>
      </c>
      <c r="B1285">
        <v>18127050704</v>
      </c>
      <c r="C1285">
        <v>18</v>
      </c>
      <c r="D1285" t="s">
        <v>155</v>
      </c>
      <c r="E1285" t="s">
        <v>2878</v>
      </c>
      <c r="F1285" t="s">
        <v>2840</v>
      </c>
      <c r="G1285" t="s">
        <v>5656</v>
      </c>
      <c r="H1285" s="83" t="s">
        <v>3205</v>
      </c>
      <c r="I1285" s="83" t="s">
        <v>5657</v>
      </c>
    </row>
    <row r="1286" spans="1:9">
      <c r="A1286">
        <v>28916</v>
      </c>
      <c r="B1286">
        <v>18127050705</v>
      </c>
      <c r="C1286">
        <v>18</v>
      </c>
      <c r="D1286" t="s">
        <v>155</v>
      </c>
      <c r="E1286" t="s">
        <v>2878</v>
      </c>
      <c r="F1286" t="s">
        <v>2840</v>
      </c>
      <c r="G1286" t="s">
        <v>5658</v>
      </c>
      <c r="H1286" s="83" t="s">
        <v>3047</v>
      </c>
      <c r="I1286" s="83" t="s">
        <v>5659</v>
      </c>
    </row>
    <row r="1287" spans="1:9">
      <c r="A1287">
        <v>28917</v>
      </c>
      <c r="B1287">
        <v>18127050706</v>
      </c>
      <c r="C1287">
        <v>18</v>
      </c>
      <c r="D1287" t="s">
        <v>155</v>
      </c>
      <c r="E1287" t="s">
        <v>2878</v>
      </c>
      <c r="F1287" t="s">
        <v>2840</v>
      </c>
      <c r="G1287" t="s">
        <v>5660</v>
      </c>
      <c r="H1287" s="83" t="s">
        <v>5043</v>
      </c>
      <c r="I1287" s="83" t="s">
        <v>5661</v>
      </c>
    </row>
    <row r="1288" spans="1:9">
      <c r="A1288">
        <v>28918</v>
      </c>
      <c r="B1288">
        <v>18127050801</v>
      </c>
      <c r="C1288">
        <v>18</v>
      </c>
      <c r="D1288" t="s">
        <v>155</v>
      </c>
      <c r="E1288" t="s">
        <v>2878</v>
      </c>
      <c r="F1288" t="s">
        <v>2840</v>
      </c>
      <c r="G1288" t="s">
        <v>5662</v>
      </c>
      <c r="H1288" s="83" t="s">
        <v>3473</v>
      </c>
      <c r="I1288" s="83" t="s">
        <v>5663</v>
      </c>
    </row>
    <row r="1289" spans="1:9">
      <c r="A1289">
        <v>28919</v>
      </c>
      <c r="B1289">
        <v>18127050802</v>
      </c>
      <c r="C1289">
        <v>18</v>
      </c>
      <c r="D1289" t="s">
        <v>155</v>
      </c>
      <c r="E1289" t="s">
        <v>2878</v>
      </c>
      <c r="F1289" t="s">
        <v>2840</v>
      </c>
      <c r="G1289" t="s">
        <v>5664</v>
      </c>
      <c r="H1289" s="83" t="s">
        <v>3047</v>
      </c>
      <c r="I1289" s="83" t="s">
        <v>5665</v>
      </c>
    </row>
    <row r="1290" spans="1:9">
      <c r="A1290">
        <v>28920</v>
      </c>
      <c r="B1290">
        <v>18127050901</v>
      </c>
      <c r="C1290">
        <v>18</v>
      </c>
      <c r="D1290" t="s">
        <v>155</v>
      </c>
      <c r="E1290" t="s">
        <v>2878</v>
      </c>
      <c r="F1290" t="s">
        <v>2840</v>
      </c>
      <c r="G1290" t="s">
        <v>5666</v>
      </c>
      <c r="H1290" s="83" t="s">
        <v>4304</v>
      </c>
      <c r="I1290" s="83" t="s">
        <v>5667</v>
      </c>
    </row>
    <row r="1291" spans="1:9">
      <c r="A1291">
        <v>28921</v>
      </c>
      <c r="B1291">
        <v>18127050902</v>
      </c>
      <c r="C1291">
        <v>18</v>
      </c>
      <c r="D1291" t="s">
        <v>155</v>
      </c>
      <c r="E1291" t="s">
        <v>2878</v>
      </c>
      <c r="F1291" t="s">
        <v>2840</v>
      </c>
      <c r="G1291" t="s">
        <v>5668</v>
      </c>
      <c r="H1291" s="83" t="s">
        <v>5669</v>
      </c>
      <c r="I1291" s="82">
        <v>0</v>
      </c>
    </row>
    <row r="1292" spans="1:9">
      <c r="A1292">
        <v>28922</v>
      </c>
      <c r="B1292">
        <v>18127051005</v>
      </c>
      <c r="C1292">
        <v>18</v>
      </c>
      <c r="D1292" t="s">
        <v>155</v>
      </c>
      <c r="E1292" t="s">
        <v>2878</v>
      </c>
      <c r="F1292" t="s">
        <v>2840</v>
      </c>
      <c r="G1292" t="s">
        <v>5670</v>
      </c>
      <c r="H1292" s="83" t="s">
        <v>3323</v>
      </c>
      <c r="I1292" s="83" t="s">
        <v>5671</v>
      </c>
    </row>
    <row r="1293" spans="1:9">
      <c r="A1293">
        <v>28923</v>
      </c>
      <c r="B1293">
        <v>18127051006</v>
      </c>
      <c r="C1293">
        <v>18</v>
      </c>
      <c r="D1293" t="s">
        <v>155</v>
      </c>
      <c r="E1293" t="s">
        <v>2878</v>
      </c>
      <c r="F1293" t="s">
        <v>2840</v>
      </c>
      <c r="G1293" t="s">
        <v>5672</v>
      </c>
      <c r="H1293" s="83" t="s">
        <v>3115</v>
      </c>
      <c r="I1293" s="83" t="s">
        <v>5673</v>
      </c>
    </row>
    <row r="1294" spans="1:9">
      <c r="A1294">
        <v>28924</v>
      </c>
      <c r="B1294">
        <v>18127051008</v>
      </c>
      <c r="C1294">
        <v>18</v>
      </c>
      <c r="D1294" t="s">
        <v>155</v>
      </c>
      <c r="E1294" t="s">
        <v>2878</v>
      </c>
      <c r="F1294" t="s">
        <v>2840</v>
      </c>
      <c r="G1294" t="s">
        <v>5674</v>
      </c>
      <c r="H1294" s="82">
        <v>0</v>
      </c>
      <c r="I1294" s="83" t="s">
        <v>5675</v>
      </c>
    </row>
    <row r="1295" spans="1:9">
      <c r="A1295">
        <v>28925</v>
      </c>
      <c r="B1295">
        <v>18127051009</v>
      </c>
      <c r="C1295">
        <v>18</v>
      </c>
      <c r="D1295" t="s">
        <v>155</v>
      </c>
      <c r="E1295" t="s">
        <v>2878</v>
      </c>
      <c r="F1295" t="s">
        <v>2840</v>
      </c>
      <c r="G1295" t="s">
        <v>5676</v>
      </c>
      <c r="H1295" s="83" t="s">
        <v>2977</v>
      </c>
      <c r="I1295" s="83" t="s">
        <v>5677</v>
      </c>
    </row>
    <row r="1296" spans="1:9">
      <c r="A1296">
        <v>28926</v>
      </c>
      <c r="B1296">
        <v>18127051010</v>
      </c>
      <c r="C1296">
        <v>18</v>
      </c>
      <c r="D1296" t="s">
        <v>155</v>
      </c>
      <c r="E1296" t="s">
        <v>2878</v>
      </c>
      <c r="F1296" t="s">
        <v>2840</v>
      </c>
      <c r="G1296" t="s">
        <v>5678</v>
      </c>
      <c r="H1296" s="83" t="s">
        <v>2880</v>
      </c>
      <c r="I1296" s="83" t="s">
        <v>5679</v>
      </c>
    </row>
    <row r="1297" spans="1:9">
      <c r="A1297">
        <v>28927</v>
      </c>
      <c r="B1297">
        <v>18127051011</v>
      </c>
      <c r="C1297">
        <v>18</v>
      </c>
      <c r="D1297" t="s">
        <v>155</v>
      </c>
      <c r="E1297" t="s">
        <v>2878</v>
      </c>
      <c r="F1297" t="s">
        <v>2840</v>
      </c>
      <c r="G1297" t="s">
        <v>5680</v>
      </c>
      <c r="H1297" s="83" t="s">
        <v>3140</v>
      </c>
      <c r="I1297" s="83" t="s">
        <v>5681</v>
      </c>
    </row>
    <row r="1298" spans="1:9">
      <c r="A1298">
        <v>28928</v>
      </c>
      <c r="B1298">
        <v>18127051012</v>
      </c>
      <c r="C1298">
        <v>18</v>
      </c>
      <c r="D1298" t="s">
        <v>155</v>
      </c>
      <c r="E1298" t="s">
        <v>2878</v>
      </c>
      <c r="F1298" t="s">
        <v>2840</v>
      </c>
      <c r="G1298" t="s">
        <v>5682</v>
      </c>
      <c r="H1298" s="82">
        <v>0</v>
      </c>
      <c r="I1298" s="83" t="s">
        <v>5683</v>
      </c>
    </row>
    <row r="1299" spans="1:9">
      <c r="A1299">
        <v>28929</v>
      </c>
      <c r="B1299">
        <v>18127051101</v>
      </c>
      <c r="C1299">
        <v>18</v>
      </c>
      <c r="D1299" t="s">
        <v>155</v>
      </c>
      <c r="E1299" t="s">
        <v>2878</v>
      </c>
      <c r="F1299" t="s">
        <v>2840</v>
      </c>
      <c r="G1299" t="s">
        <v>5684</v>
      </c>
      <c r="H1299" s="83" t="s">
        <v>3072</v>
      </c>
      <c r="I1299" s="83" t="s">
        <v>5685</v>
      </c>
    </row>
    <row r="1300" spans="1:9">
      <c r="A1300">
        <v>28930</v>
      </c>
      <c r="B1300">
        <v>18127051102</v>
      </c>
      <c r="C1300">
        <v>18</v>
      </c>
      <c r="D1300" t="s">
        <v>155</v>
      </c>
      <c r="E1300" t="s">
        <v>2878</v>
      </c>
      <c r="F1300" t="s">
        <v>2840</v>
      </c>
      <c r="G1300" t="s">
        <v>5686</v>
      </c>
      <c r="H1300" s="83" t="s">
        <v>2915</v>
      </c>
      <c r="I1300" s="83" t="s">
        <v>3313</v>
      </c>
    </row>
    <row r="1301" spans="1:9">
      <c r="A1301">
        <v>28931</v>
      </c>
      <c r="B1301">
        <v>18127980001</v>
      </c>
      <c r="C1301">
        <v>18</v>
      </c>
      <c r="D1301" t="s">
        <v>155</v>
      </c>
      <c r="E1301" t="s">
        <v>2878</v>
      </c>
      <c r="F1301" t="s">
        <v>2840</v>
      </c>
      <c r="G1301" t="s">
        <v>5687</v>
      </c>
      <c r="H1301" s="83" t="s">
        <v>5688</v>
      </c>
      <c r="I1301" s="82">
        <v>0</v>
      </c>
    </row>
    <row r="1302" spans="1:9">
      <c r="A1302">
        <v>28932</v>
      </c>
      <c r="B1302">
        <v>18127980002</v>
      </c>
      <c r="C1302">
        <v>18</v>
      </c>
      <c r="D1302" t="s">
        <v>155</v>
      </c>
      <c r="E1302" t="s">
        <v>2878</v>
      </c>
      <c r="F1302" t="s">
        <v>2840</v>
      </c>
      <c r="G1302" t="s">
        <v>5689</v>
      </c>
      <c r="H1302" s="83" t="s">
        <v>5690</v>
      </c>
      <c r="I1302" s="82">
        <v>0</v>
      </c>
    </row>
    <row r="1303" spans="1:9">
      <c r="A1303">
        <v>28934</v>
      </c>
      <c r="B1303">
        <v>18129040100</v>
      </c>
      <c r="C1303">
        <v>18</v>
      </c>
      <c r="D1303" t="s">
        <v>155</v>
      </c>
      <c r="E1303" t="s">
        <v>2878</v>
      </c>
      <c r="F1303" t="s">
        <v>2841</v>
      </c>
      <c r="G1303" t="s">
        <v>5691</v>
      </c>
      <c r="H1303" s="83" t="s">
        <v>3152</v>
      </c>
      <c r="I1303" s="83" t="s">
        <v>5692</v>
      </c>
    </row>
    <row r="1304" spans="1:9">
      <c r="A1304">
        <v>28935</v>
      </c>
      <c r="B1304">
        <v>18129040200</v>
      </c>
      <c r="C1304">
        <v>18</v>
      </c>
      <c r="D1304" t="s">
        <v>155</v>
      </c>
      <c r="E1304" t="s">
        <v>2878</v>
      </c>
      <c r="F1304" t="s">
        <v>2841</v>
      </c>
      <c r="G1304" t="s">
        <v>5693</v>
      </c>
      <c r="H1304" s="83" t="s">
        <v>3128</v>
      </c>
      <c r="I1304" s="83" t="s">
        <v>5694</v>
      </c>
    </row>
    <row r="1305" spans="1:9">
      <c r="A1305">
        <v>28936</v>
      </c>
      <c r="B1305">
        <v>18129040300</v>
      </c>
      <c r="C1305">
        <v>18</v>
      </c>
      <c r="D1305" t="s">
        <v>155</v>
      </c>
      <c r="E1305" t="s">
        <v>2878</v>
      </c>
      <c r="F1305" t="s">
        <v>2841</v>
      </c>
      <c r="G1305" t="s">
        <v>5695</v>
      </c>
      <c r="H1305" s="83" t="s">
        <v>2880</v>
      </c>
      <c r="I1305" s="83" t="s">
        <v>5696</v>
      </c>
    </row>
    <row r="1306" spans="1:9">
      <c r="A1306">
        <v>28937</v>
      </c>
      <c r="B1306">
        <v>18129040400</v>
      </c>
      <c r="C1306">
        <v>18</v>
      </c>
      <c r="D1306" t="s">
        <v>155</v>
      </c>
      <c r="E1306" t="s">
        <v>2878</v>
      </c>
      <c r="F1306" t="s">
        <v>2841</v>
      </c>
      <c r="G1306" t="s">
        <v>5697</v>
      </c>
      <c r="H1306" s="82">
        <v>0.8</v>
      </c>
      <c r="I1306" s="83" t="s">
        <v>5698</v>
      </c>
    </row>
    <row r="1307" spans="1:9">
      <c r="A1307">
        <v>28938</v>
      </c>
      <c r="B1307">
        <v>18129040500</v>
      </c>
      <c r="C1307">
        <v>18</v>
      </c>
      <c r="D1307" t="s">
        <v>155</v>
      </c>
      <c r="E1307" t="s">
        <v>2878</v>
      </c>
      <c r="F1307" t="s">
        <v>2841</v>
      </c>
      <c r="G1307" t="s">
        <v>5699</v>
      </c>
      <c r="H1307" s="82">
        <v>0.3</v>
      </c>
      <c r="I1307" s="83" t="s">
        <v>5700</v>
      </c>
    </row>
    <row r="1308" spans="1:9">
      <c r="A1308">
        <v>28939</v>
      </c>
      <c r="B1308">
        <v>18129040600</v>
      </c>
      <c r="C1308">
        <v>18</v>
      </c>
      <c r="D1308" t="s">
        <v>155</v>
      </c>
      <c r="E1308" t="s">
        <v>2878</v>
      </c>
      <c r="F1308" t="s">
        <v>2841</v>
      </c>
      <c r="G1308" t="s">
        <v>5701</v>
      </c>
      <c r="H1308" s="83" t="s">
        <v>4028</v>
      </c>
      <c r="I1308" s="83" t="s">
        <v>5702</v>
      </c>
    </row>
    <row r="1309" spans="1:9">
      <c r="A1309">
        <v>28940</v>
      </c>
      <c r="B1309">
        <v>18129040700</v>
      </c>
      <c r="C1309">
        <v>18</v>
      </c>
      <c r="D1309" t="s">
        <v>155</v>
      </c>
      <c r="E1309" t="s">
        <v>2878</v>
      </c>
      <c r="F1309" t="s">
        <v>2841</v>
      </c>
      <c r="G1309" t="s">
        <v>5703</v>
      </c>
      <c r="H1309" s="83" t="s">
        <v>4149</v>
      </c>
      <c r="I1309" s="83" t="s">
        <v>5704</v>
      </c>
    </row>
    <row r="1310" spans="1:9">
      <c r="A1310">
        <v>28941</v>
      </c>
      <c r="B1310">
        <v>18131958900</v>
      </c>
      <c r="C1310">
        <v>18</v>
      </c>
      <c r="D1310" t="s">
        <v>155</v>
      </c>
      <c r="E1310" t="s">
        <v>2878</v>
      </c>
      <c r="F1310" t="s">
        <v>2842</v>
      </c>
      <c r="G1310" t="s">
        <v>5705</v>
      </c>
      <c r="H1310" s="83" t="s">
        <v>3152</v>
      </c>
      <c r="I1310" s="83" t="s">
        <v>5706</v>
      </c>
    </row>
    <row r="1311" spans="1:9">
      <c r="A1311">
        <v>28942</v>
      </c>
      <c r="B1311">
        <v>18131959000</v>
      </c>
      <c r="C1311">
        <v>18</v>
      </c>
      <c r="D1311" t="s">
        <v>155</v>
      </c>
      <c r="E1311" t="s">
        <v>2878</v>
      </c>
      <c r="F1311" t="s">
        <v>2842</v>
      </c>
      <c r="G1311" t="s">
        <v>5707</v>
      </c>
      <c r="H1311" s="83" t="s">
        <v>4470</v>
      </c>
      <c r="I1311" s="83" t="s">
        <v>5708</v>
      </c>
    </row>
    <row r="1312" spans="1:9">
      <c r="A1312">
        <v>28943</v>
      </c>
      <c r="B1312">
        <v>18131959100</v>
      </c>
      <c r="C1312">
        <v>18</v>
      </c>
      <c r="D1312" t="s">
        <v>155</v>
      </c>
      <c r="E1312" t="s">
        <v>2878</v>
      </c>
      <c r="F1312" t="s">
        <v>2842</v>
      </c>
      <c r="G1312" t="s">
        <v>5709</v>
      </c>
      <c r="H1312" s="83" t="s">
        <v>3115</v>
      </c>
      <c r="I1312" s="83" t="s">
        <v>5710</v>
      </c>
    </row>
    <row r="1313" spans="1:9">
      <c r="A1313">
        <v>28944</v>
      </c>
      <c r="B1313">
        <v>18131959200</v>
      </c>
      <c r="C1313">
        <v>18</v>
      </c>
      <c r="D1313" t="s">
        <v>155</v>
      </c>
      <c r="E1313" t="s">
        <v>2878</v>
      </c>
      <c r="F1313" t="s">
        <v>2842</v>
      </c>
      <c r="G1313" t="s">
        <v>5711</v>
      </c>
      <c r="H1313" s="82">
        <v>0.6</v>
      </c>
      <c r="I1313" s="83" t="s">
        <v>5712</v>
      </c>
    </row>
    <row r="1314" spans="1:9">
      <c r="A1314">
        <v>28945</v>
      </c>
      <c r="B1314">
        <v>18133956000</v>
      </c>
      <c r="C1314">
        <v>18</v>
      </c>
      <c r="D1314" t="s">
        <v>155</v>
      </c>
      <c r="E1314" t="s">
        <v>2878</v>
      </c>
      <c r="F1314" t="s">
        <v>2843</v>
      </c>
      <c r="G1314" t="s">
        <v>5713</v>
      </c>
      <c r="H1314" s="83" t="s">
        <v>3035</v>
      </c>
      <c r="I1314" s="83" t="s">
        <v>5714</v>
      </c>
    </row>
    <row r="1315" spans="1:9">
      <c r="A1315">
        <v>28946</v>
      </c>
      <c r="B1315">
        <v>18133956100</v>
      </c>
      <c r="C1315">
        <v>18</v>
      </c>
      <c r="D1315" t="s">
        <v>155</v>
      </c>
      <c r="E1315" t="s">
        <v>2878</v>
      </c>
      <c r="F1315" t="s">
        <v>2843</v>
      </c>
      <c r="G1315" t="s">
        <v>5715</v>
      </c>
      <c r="H1315" s="83" t="s">
        <v>3473</v>
      </c>
      <c r="I1315" s="83" t="s">
        <v>5716</v>
      </c>
    </row>
    <row r="1316" spans="1:9">
      <c r="A1316">
        <v>28947</v>
      </c>
      <c r="B1316">
        <v>18133956200</v>
      </c>
      <c r="C1316">
        <v>18</v>
      </c>
      <c r="D1316" t="s">
        <v>155</v>
      </c>
      <c r="E1316" t="s">
        <v>2878</v>
      </c>
      <c r="F1316" t="s">
        <v>2843</v>
      </c>
      <c r="G1316" t="s">
        <v>5717</v>
      </c>
      <c r="H1316" s="83" t="s">
        <v>3382</v>
      </c>
      <c r="I1316" s="83" t="s">
        <v>5718</v>
      </c>
    </row>
    <row r="1317" spans="1:9">
      <c r="A1317">
        <v>28948</v>
      </c>
      <c r="B1317">
        <v>18133956301</v>
      </c>
      <c r="C1317">
        <v>18</v>
      </c>
      <c r="D1317" t="s">
        <v>155</v>
      </c>
      <c r="E1317" t="s">
        <v>2878</v>
      </c>
      <c r="F1317" t="s">
        <v>2843</v>
      </c>
      <c r="G1317" t="s">
        <v>5719</v>
      </c>
      <c r="H1317" s="83" t="s">
        <v>2906</v>
      </c>
      <c r="I1317" s="83" t="s">
        <v>5720</v>
      </c>
    </row>
    <row r="1318" spans="1:9">
      <c r="A1318">
        <v>28949</v>
      </c>
      <c r="B1318">
        <v>18133956302</v>
      </c>
      <c r="C1318">
        <v>18</v>
      </c>
      <c r="D1318" t="s">
        <v>155</v>
      </c>
      <c r="E1318" t="s">
        <v>2878</v>
      </c>
      <c r="F1318" t="s">
        <v>2843</v>
      </c>
      <c r="G1318" t="s">
        <v>5721</v>
      </c>
      <c r="H1318" s="83" t="s">
        <v>3939</v>
      </c>
      <c r="I1318" s="83" t="s">
        <v>5722</v>
      </c>
    </row>
    <row r="1319" spans="1:9">
      <c r="A1319">
        <v>28950</v>
      </c>
      <c r="B1319">
        <v>18133956401</v>
      </c>
      <c r="C1319">
        <v>18</v>
      </c>
      <c r="D1319" t="s">
        <v>155</v>
      </c>
      <c r="E1319" t="s">
        <v>2878</v>
      </c>
      <c r="F1319" t="s">
        <v>2843</v>
      </c>
      <c r="G1319" t="s">
        <v>5723</v>
      </c>
      <c r="H1319" s="83" t="s">
        <v>3040</v>
      </c>
      <c r="I1319" s="83" t="s">
        <v>5724</v>
      </c>
    </row>
    <row r="1320" spans="1:9">
      <c r="A1320">
        <v>28951</v>
      </c>
      <c r="B1320">
        <v>18133956402</v>
      </c>
      <c r="C1320">
        <v>18</v>
      </c>
      <c r="D1320" t="s">
        <v>155</v>
      </c>
      <c r="E1320" t="s">
        <v>2878</v>
      </c>
      <c r="F1320" t="s">
        <v>2843</v>
      </c>
      <c r="G1320" t="s">
        <v>5725</v>
      </c>
      <c r="H1320" s="83" t="s">
        <v>3174</v>
      </c>
      <c r="I1320" s="83" t="s">
        <v>5726</v>
      </c>
    </row>
    <row r="1321" spans="1:9">
      <c r="A1321">
        <v>28952</v>
      </c>
      <c r="B1321">
        <v>18133956500</v>
      </c>
      <c r="C1321">
        <v>18</v>
      </c>
      <c r="D1321" t="s">
        <v>155</v>
      </c>
      <c r="E1321" t="s">
        <v>2878</v>
      </c>
      <c r="F1321" t="s">
        <v>2843</v>
      </c>
      <c r="G1321" t="s">
        <v>5727</v>
      </c>
      <c r="H1321" s="83" t="s">
        <v>3180</v>
      </c>
      <c r="I1321" s="83" t="s">
        <v>5639</v>
      </c>
    </row>
    <row r="1322" spans="1:9">
      <c r="A1322">
        <v>28953</v>
      </c>
      <c r="B1322">
        <v>18133956600</v>
      </c>
      <c r="C1322">
        <v>18</v>
      </c>
      <c r="D1322" t="s">
        <v>155</v>
      </c>
      <c r="E1322" t="s">
        <v>2878</v>
      </c>
      <c r="F1322" t="s">
        <v>2843</v>
      </c>
      <c r="G1322" t="s">
        <v>5728</v>
      </c>
      <c r="H1322" s="83" t="s">
        <v>3137</v>
      </c>
      <c r="I1322" s="83" t="s">
        <v>5729</v>
      </c>
    </row>
    <row r="1323" spans="1:9">
      <c r="A1323">
        <v>28954</v>
      </c>
      <c r="B1323">
        <v>18135951400</v>
      </c>
      <c r="C1323">
        <v>18</v>
      </c>
      <c r="D1323" t="s">
        <v>155</v>
      </c>
      <c r="E1323" t="s">
        <v>2878</v>
      </c>
      <c r="F1323" t="s">
        <v>2844</v>
      </c>
      <c r="G1323" t="s">
        <v>5730</v>
      </c>
      <c r="H1323" s="83" t="s">
        <v>2903</v>
      </c>
      <c r="I1323" s="83" t="s">
        <v>4047</v>
      </c>
    </row>
    <row r="1324" spans="1:9">
      <c r="A1324">
        <v>28955</v>
      </c>
      <c r="B1324">
        <v>18135951500</v>
      </c>
      <c r="C1324">
        <v>18</v>
      </c>
      <c r="D1324" t="s">
        <v>155</v>
      </c>
      <c r="E1324" t="s">
        <v>2878</v>
      </c>
      <c r="F1324" t="s">
        <v>2844</v>
      </c>
      <c r="G1324" t="s">
        <v>5731</v>
      </c>
      <c r="H1324" s="83" t="s">
        <v>3180</v>
      </c>
      <c r="I1324" s="83" t="s">
        <v>5732</v>
      </c>
    </row>
    <row r="1325" spans="1:9">
      <c r="A1325">
        <v>28956</v>
      </c>
      <c r="B1325">
        <v>18135951600</v>
      </c>
      <c r="C1325">
        <v>18</v>
      </c>
      <c r="D1325" t="s">
        <v>155</v>
      </c>
      <c r="E1325" t="s">
        <v>2878</v>
      </c>
      <c r="F1325" t="s">
        <v>2844</v>
      </c>
      <c r="G1325" t="s">
        <v>5733</v>
      </c>
      <c r="H1325" s="83" t="s">
        <v>3587</v>
      </c>
      <c r="I1325" s="83" t="s">
        <v>5734</v>
      </c>
    </row>
    <row r="1326" spans="1:9">
      <c r="A1326">
        <v>28957</v>
      </c>
      <c r="B1326">
        <v>18135951700</v>
      </c>
      <c r="C1326">
        <v>18</v>
      </c>
      <c r="D1326" t="s">
        <v>155</v>
      </c>
      <c r="E1326" t="s">
        <v>2878</v>
      </c>
      <c r="F1326" t="s">
        <v>2844</v>
      </c>
      <c r="G1326" t="s">
        <v>5735</v>
      </c>
      <c r="H1326" s="83" t="s">
        <v>2924</v>
      </c>
      <c r="I1326" s="83" t="s">
        <v>5736</v>
      </c>
    </row>
    <row r="1327" spans="1:9">
      <c r="A1327">
        <v>28958</v>
      </c>
      <c r="B1327">
        <v>18135951800</v>
      </c>
      <c r="C1327">
        <v>18</v>
      </c>
      <c r="D1327" t="s">
        <v>155</v>
      </c>
      <c r="E1327" t="s">
        <v>2878</v>
      </c>
      <c r="F1327" t="s">
        <v>2844</v>
      </c>
      <c r="G1327" t="s">
        <v>5737</v>
      </c>
      <c r="H1327" s="83" t="s">
        <v>3191</v>
      </c>
      <c r="I1327" s="83" t="s">
        <v>5738</v>
      </c>
    </row>
    <row r="1328" spans="1:9">
      <c r="A1328">
        <v>28959</v>
      </c>
      <c r="B1328">
        <v>18135951900</v>
      </c>
      <c r="C1328">
        <v>18</v>
      </c>
      <c r="D1328" t="s">
        <v>155</v>
      </c>
      <c r="E1328" t="s">
        <v>2878</v>
      </c>
      <c r="F1328" t="s">
        <v>2844</v>
      </c>
      <c r="G1328" t="s">
        <v>5739</v>
      </c>
      <c r="H1328" s="83" t="s">
        <v>3122</v>
      </c>
      <c r="I1328" s="83" t="s">
        <v>5740</v>
      </c>
    </row>
    <row r="1329" spans="1:9">
      <c r="A1329">
        <v>28960</v>
      </c>
      <c r="B1329">
        <v>18135952000</v>
      </c>
      <c r="C1329">
        <v>18</v>
      </c>
      <c r="D1329" t="s">
        <v>155</v>
      </c>
      <c r="E1329" t="s">
        <v>2878</v>
      </c>
      <c r="F1329" t="s">
        <v>2844</v>
      </c>
      <c r="G1329" t="s">
        <v>5741</v>
      </c>
      <c r="H1329" s="83" t="s">
        <v>3205</v>
      </c>
      <c r="I1329" s="83" t="s">
        <v>5742</v>
      </c>
    </row>
    <row r="1330" spans="1:9">
      <c r="A1330">
        <v>28961</v>
      </c>
      <c r="B1330">
        <v>18135952100</v>
      </c>
      <c r="C1330">
        <v>18</v>
      </c>
      <c r="D1330" t="s">
        <v>155</v>
      </c>
      <c r="E1330" t="s">
        <v>2878</v>
      </c>
      <c r="F1330" t="s">
        <v>2844</v>
      </c>
      <c r="G1330" t="s">
        <v>5743</v>
      </c>
      <c r="H1330" s="83" t="s">
        <v>3809</v>
      </c>
      <c r="I1330" s="83" t="s">
        <v>5744</v>
      </c>
    </row>
    <row r="1331" spans="1:9">
      <c r="A1331">
        <v>28962</v>
      </c>
      <c r="B1331">
        <v>18137968401</v>
      </c>
      <c r="C1331">
        <v>18</v>
      </c>
      <c r="D1331" t="s">
        <v>155</v>
      </c>
      <c r="E1331" t="s">
        <v>2878</v>
      </c>
      <c r="F1331" t="s">
        <v>2845</v>
      </c>
      <c r="G1331" t="s">
        <v>5745</v>
      </c>
      <c r="H1331" s="83" t="s">
        <v>2927</v>
      </c>
      <c r="I1331" s="83" t="s">
        <v>5746</v>
      </c>
    </row>
    <row r="1332" spans="1:9">
      <c r="A1332">
        <v>28963</v>
      </c>
      <c r="B1332">
        <v>18137968402</v>
      </c>
      <c r="C1332">
        <v>18</v>
      </c>
      <c r="D1332" t="s">
        <v>155</v>
      </c>
      <c r="E1332" t="s">
        <v>2878</v>
      </c>
      <c r="F1332" t="s">
        <v>2845</v>
      </c>
      <c r="G1332" t="s">
        <v>5747</v>
      </c>
      <c r="H1332" s="83" t="s">
        <v>3359</v>
      </c>
      <c r="I1332" s="83" t="s">
        <v>5748</v>
      </c>
    </row>
    <row r="1333" spans="1:9">
      <c r="A1333">
        <v>28964</v>
      </c>
      <c r="B1333">
        <v>18137968500</v>
      </c>
      <c r="C1333">
        <v>18</v>
      </c>
      <c r="D1333" t="s">
        <v>155</v>
      </c>
      <c r="E1333" t="s">
        <v>2878</v>
      </c>
      <c r="F1333" t="s">
        <v>2845</v>
      </c>
      <c r="G1333" t="s">
        <v>5749</v>
      </c>
      <c r="H1333" s="83" t="s">
        <v>2924</v>
      </c>
      <c r="I1333" s="83" t="s">
        <v>4443</v>
      </c>
    </row>
    <row r="1334" spans="1:9">
      <c r="A1334">
        <v>28965</v>
      </c>
      <c r="B1334">
        <v>18137968600</v>
      </c>
      <c r="C1334">
        <v>18</v>
      </c>
      <c r="D1334" t="s">
        <v>155</v>
      </c>
      <c r="E1334" t="s">
        <v>2878</v>
      </c>
      <c r="F1334" t="s">
        <v>2845</v>
      </c>
      <c r="G1334" t="s">
        <v>5750</v>
      </c>
      <c r="H1334" s="83" t="s">
        <v>3115</v>
      </c>
      <c r="I1334" s="83" t="s">
        <v>5751</v>
      </c>
    </row>
    <row r="1335" spans="1:9">
      <c r="A1335">
        <v>28966</v>
      </c>
      <c r="B1335">
        <v>18137968700</v>
      </c>
      <c r="C1335">
        <v>18</v>
      </c>
      <c r="D1335" t="s">
        <v>155</v>
      </c>
      <c r="E1335" t="s">
        <v>2878</v>
      </c>
      <c r="F1335" t="s">
        <v>2845</v>
      </c>
      <c r="G1335" t="s">
        <v>5752</v>
      </c>
      <c r="H1335" s="83" t="s">
        <v>2915</v>
      </c>
      <c r="I1335" s="83" t="s">
        <v>5753</v>
      </c>
    </row>
    <row r="1336" spans="1:9">
      <c r="A1336">
        <v>28967</v>
      </c>
      <c r="B1336">
        <v>18137968800</v>
      </c>
      <c r="C1336">
        <v>18</v>
      </c>
      <c r="D1336" t="s">
        <v>155</v>
      </c>
      <c r="E1336" t="s">
        <v>2878</v>
      </c>
      <c r="F1336" t="s">
        <v>2845</v>
      </c>
      <c r="G1336" t="s">
        <v>5754</v>
      </c>
      <c r="H1336" s="83" t="s">
        <v>3939</v>
      </c>
      <c r="I1336" s="83" t="s">
        <v>5755</v>
      </c>
    </row>
    <row r="1337" spans="1:9">
      <c r="A1337">
        <v>28968</v>
      </c>
      <c r="B1337">
        <v>18137968900</v>
      </c>
      <c r="C1337">
        <v>18</v>
      </c>
      <c r="D1337" t="s">
        <v>155</v>
      </c>
      <c r="E1337" t="s">
        <v>2878</v>
      </c>
      <c r="F1337" t="s">
        <v>2845</v>
      </c>
      <c r="G1337" t="s">
        <v>5756</v>
      </c>
      <c r="H1337" s="83" t="s">
        <v>3128</v>
      </c>
      <c r="I1337" s="83" t="s">
        <v>5757</v>
      </c>
    </row>
    <row r="1338" spans="1:9">
      <c r="A1338">
        <v>28969</v>
      </c>
      <c r="B1338">
        <v>18139974100</v>
      </c>
      <c r="C1338">
        <v>18</v>
      </c>
      <c r="D1338" t="s">
        <v>155</v>
      </c>
      <c r="E1338" t="s">
        <v>2878</v>
      </c>
      <c r="F1338" t="s">
        <v>2846</v>
      </c>
      <c r="G1338" t="s">
        <v>5758</v>
      </c>
      <c r="H1338" s="83" t="s">
        <v>3098</v>
      </c>
      <c r="I1338" s="83" t="s">
        <v>5759</v>
      </c>
    </row>
    <row r="1339" spans="1:9">
      <c r="A1339">
        <v>28970</v>
      </c>
      <c r="B1339">
        <v>18139974200</v>
      </c>
      <c r="C1339">
        <v>18</v>
      </c>
      <c r="D1339" t="s">
        <v>155</v>
      </c>
      <c r="E1339" t="s">
        <v>2878</v>
      </c>
      <c r="F1339" t="s">
        <v>2846</v>
      </c>
      <c r="G1339" t="s">
        <v>5760</v>
      </c>
      <c r="H1339" s="83" t="s">
        <v>3205</v>
      </c>
      <c r="I1339" s="83" t="s">
        <v>5761</v>
      </c>
    </row>
    <row r="1340" spans="1:9">
      <c r="A1340">
        <v>28971</v>
      </c>
      <c r="B1340">
        <v>18139974300</v>
      </c>
      <c r="C1340">
        <v>18</v>
      </c>
      <c r="D1340" t="s">
        <v>155</v>
      </c>
      <c r="E1340" t="s">
        <v>2878</v>
      </c>
      <c r="F1340" t="s">
        <v>2846</v>
      </c>
      <c r="G1340" t="s">
        <v>5762</v>
      </c>
      <c r="H1340" s="83" t="s">
        <v>3655</v>
      </c>
      <c r="I1340" s="83" t="s">
        <v>5763</v>
      </c>
    </row>
    <row r="1341" spans="1:9">
      <c r="A1341">
        <v>28972</v>
      </c>
      <c r="B1341">
        <v>18139974400</v>
      </c>
      <c r="C1341">
        <v>18</v>
      </c>
      <c r="D1341" t="s">
        <v>155</v>
      </c>
      <c r="E1341" t="s">
        <v>2878</v>
      </c>
      <c r="F1341" t="s">
        <v>2846</v>
      </c>
      <c r="G1341" t="s">
        <v>5764</v>
      </c>
      <c r="H1341" s="83" t="s">
        <v>3939</v>
      </c>
      <c r="I1341" s="83" t="s">
        <v>5765</v>
      </c>
    </row>
    <row r="1342" spans="1:9">
      <c r="A1342">
        <v>28973</v>
      </c>
      <c r="B1342">
        <v>18139974500</v>
      </c>
      <c r="C1342">
        <v>18</v>
      </c>
      <c r="D1342" t="s">
        <v>155</v>
      </c>
      <c r="E1342" t="s">
        <v>2878</v>
      </c>
      <c r="F1342" t="s">
        <v>2846</v>
      </c>
      <c r="G1342" t="s">
        <v>5766</v>
      </c>
      <c r="H1342" s="83" t="s">
        <v>3077</v>
      </c>
      <c r="I1342" s="83" t="s">
        <v>5767</v>
      </c>
    </row>
    <row r="1343" spans="1:9">
      <c r="A1343">
        <v>28974</v>
      </c>
      <c r="B1343">
        <v>18141000100</v>
      </c>
      <c r="C1343">
        <v>18</v>
      </c>
      <c r="D1343" t="s">
        <v>155</v>
      </c>
      <c r="E1343" t="s">
        <v>2878</v>
      </c>
      <c r="F1343" t="s">
        <v>2847</v>
      </c>
      <c r="G1343" t="s">
        <v>5768</v>
      </c>
      <c r="H1343" s="83" t="s">
        <v>5769</v>
      </c>
      <c r="I1343" s="83" t="s">
        <v>5770</v>
      </c>
    </row>
    <row r="1344" spans="1:9">
      <c r="A1344">
        <v>28975</v>
      </c>
      <c r="B1344">
        <v>18141000200</v>
      </c>
      <c r="C1344">
        <v>18</v>
      </c>
      <c r="D1344" t="s">
        <v>155</v>
      </c>
      <c r="E1344" t="s">
        <v>2878</v>
      </c>
      <c r="F1344" t="s">
        <v>2847</v>
      </c>
      <c r="G1344" t="s">
        <v>5771</v>
      </c>
      <c r="H1344" s="83" t="s">
        <v>3177</v>
      </c>
      <c r="I1344" s="83" t="s">
        <v>5772</v>
      </c>
    </row>
    <row r="1345" spans="1:9">
      <c r="A1345">
        <v>28976</v>
      </c>
      <c r="B1345">
        <v>18141000301</v>
      </c>
      <c r="C1345">
        <v>18</v>
      </c>
      <c r="D1345" t="s">
        <v>155</v>
      </c>
      <c r="E1345" t="s">
        <v>2878</v>
      </c>
      <c r="F1345" t="s">
        <v>2847</v>
      </c>
      <c r="G1345" t="s">
        <v>5773</v>
      </c>
      <c r="H1345" s="83" t="s">
        <v>3503</v>
      </c>
      <c r="I1345" s="83" t="s">
        <v>5774</v>
      </c>
    </row>
    <row r="1346" spans="1:9">
      <c r="A1346">
        <v>28977</v>
      </c>
      <c r="B1346">
        <v>18141000302</v>
      </c>
      <c r="C1346">
        <v>18</v>
      </c>
      <c r="D1346" t="s">
        <v>155</v>
      </c>
      <c r="E1346" t="s">
        <v>2878</v>
      </c>
      <c r="F1346" t="s">
        <v>2847</v>
      </c>
      <c r="G1346" t="s">
        <v>5775</v>
      </c>
      <c r="H1346" s="83" t="s">
        <v>4987</v>
      </c>
      <c r="I1346" s="83" t="s">
        <v>5776</v>
      </c>
    </row>
    <row r="1347" spans="1:9">
      <c r="A1347">
        <v>28978</v>
      </c>
      <c r="B1347">
        <v>18141000400</v>
      </c>
      <c r="C1347">
        <v>18</v>
      </c>
      <c r="D1347" t="s">
        <v>155</v>
      </c>
      <c r="E1347" t="s">
        <v>2878</v>
      </c>
      <c r="F1347" t="s">
        <v>2847</v>
      </c>
      <c r="G1347" t="s">
        <v>5777</v>
      </c>
      <c r="H1347" s="83" t="s">
        <v>5778</v>
      </c>
      <c r="I1347" s="83" t="s">
        <v>5779</v>
      </c>
    </row>
    <row r="1348" spans="1:9">
      <c r="A1348">
        <v>28979</v>
      </c>
      <c r="B1348">
        <v>18141000500</v>
      </c>
      <c r="C1348">
        <v>18</v>
      </c>
      <c r="D1348" t="s">
        <v>155</v>
      </c>
      <c r="E1348" t="s">
        <v>2878</v>
      </c>
      <c r="F1348" t="s">
        <v>2847</v>
      </c>
      <c r="G1348" t="s">
        <v>5780</v>
      </c>
      <c r="H1348" s="83" t="s">
        <v>5781</v>
      </c>
      <c r="I1348" s="83" t="s">
        <v>5782</v>
      </c>
    </row>
    <row r="1349" spans="1:9">
      <c r="A1349">
        <v>28980</v>
      </c>
      <c r="B1349">
        <v>18141000600</v>
      </c>
      <c r="C1349">
        <v>18</v>
      </c>
      <c r="D1349" t="s">
        <v>155</v>
      </c>
      <c r="E1349" t="s">
        <v>2878</v>
      </c>
      <c r="F1349" t="s">
        <v>2847</v>
      </c>
      <c r="G1349" t="s">
        <v>5783</v>
      </c>
      <c r="H1349" s="83" t="s">
        <v>5784</v>
      </c>
      <c r="I1349" s="83" t="s">
        <v>5785</v>
      </c>
    </row>
    <row r="1350" spans="1:9">
      <c r="A1350">
        <v>28981</v>
      </c>
      <c r="B1350">
        <v>18141000700</v>
      </c>
      <c r="C1350">
        <v>18</v>
      </c>
      <c r="D1350" t="s">
        <v>155</v>
      </c>
      <c r="E1350" t="s">
        <v>2878</v>
      </c>
      <c r="F1350" t="s">
        <v>2847</v>
      </c>
      <c r="G1350" t="s">
        <v>5786</v>
      </c>
      <c r="H1350" s="83" t="s">
        <v>3047</v>
      </c>
      <c r="I1350" s="83" t="s">
        <v>5787</v>
      </c>
    </row>
    <row r="1351" spans="1:9">
      <c r="A1351">
        <v>28982</v>
      </c>
      <c r="B1351">
        <v>18141000800</v>
      </c>
      <c r="C1351">
        <v>18</v>
      </c>
      <c r="D1351" t="s">
        <v>155</v>
      </c>
      <c r="E1351" t="s">
        <v>2878</v>
      </c>
      <c r="F1351" t="s">
        <v>2847</v>
      </c>
      <c r="G1351" t="s">
        <v>5788</v>
      </c>
      <c r="H1351" s="83" t="s">
        <v>3258</v>
      </c>
      <c r="I1351" s="83" t="s">
        <v>5619</v>
      </c>
    </row>
    <row r="1352" spans="1:9">
      <c r="A1352">
        <v>28983</v>
      </c>
      <c r="B1352">
        <v>18141000900</v>
      </c>
      <c r="C1352">
        <v>18</v>
      </c>
      <c r="D1352" t="s">
        <v>155</v>
      </c>
      <c r="E1352" t="s">
        <v>2878</v>
      </c>
      <c r="F1352" t="s">
        <v>2847</v>
      </c>
      <c r="G1352" t="s">
        <v>5789</v>
      </c>
      <c r="H1352" s="83" t="s">
        <v>5113</v>
      </c>
      <c r="I1352" s="83" t="s">
        <v>5790</v>
      </c>
    </row>
    <row r="1353" spans="1:9">
      <c r="A1353">
        <v>28984</v>
      </c>
      <c r="B1353">
        <v>18141001000</v>
      </c>
      <c r="C1353">
        <v>18</v>
      </c>
      <c r="D1353" t="s">
        <v>155</v>
      </c>
      <c r="E1353" t="s">
        <v>2878</v>
      </c>
      <c r="F1353" t="s">
        <v>2847</v>
      </c>
      <c r="G1353" t="s">
        <v>5791</v>
      </c>
      <c r="H1353" s="83" t="s">
        <v>3359</v>
      </c>
      <c r="I1353" s="83" t="s">
        <v>5792</v>
      </c>
    </row>
    <row r="1354" spans="1:9">
      <c r="A1354">
        <v>28985</v>
      </c>
      <c r="B1354">
        <v>18141001100</v>
      </c>
      <c r="C1354">
        <v>18</v>
      </c>
      <c r="D1354" t="s">
        <v>155</v>
      </c>
      <c r="E1354" t="s">
        <v>2878</v>
      </c>
      <c r="F1354" t="s">
        <v>2847</v>
      </c>
      <c r="G1354" t="s">
        <v>5793</v>
      </c>
      <c r="H1354" s="83" t="s">
        <v>2909</v>
      </c>
      <c r="I1354" s="83" t="s">
        <v>5794</v>
      </c>
    </row>
    <row r="1355" spans="1:9">
      <c r="A1355">
        <v>28986</v>
      </c>
      <c r="B1355">
        <v>18141001200</v>
      </c>
      <c r="C1355">
        <v>18</v>
      </c>
      <c r="D1355" t="s">
        <v>155</v>
      </c>
      <c r="E1355" t="s">
        <v>2878</v>
      </c>
      <c r="F1355" t="s">
        <v>2847</v>
      </c>
      <c r="G1355" t="s">
        <v>5795</v>
      </c>
      <c r="H1355" s="83" t="s">
        <v>2960</v>
      </c>
      <c r="I1355" s="83" t="s">
        <v>5796</v>
      </c>
    </row>
    <row r="1356" spans="1:9">
      <c r="A1356">
        <v>28987</v>
      </c>
      <c r="B1356">
        <v>18141001300</v>
      </c>
      <c r="C1356">
        <v>18</v>
      </c>
      <c r="D1356" t="s">
        <v>155</v>
      </c>
      <c r="E1356" t="s">
        <v>2878</v>
      </c>
      <c r="F1356" t="s">
        <v>2847</v>
      </c>
      <c r="G1356" t="s">
        <v>5797</v>
      </c>
      <c r="H1356" s="83" t="s">
        <v>2883</v>
      </c>
      <c r="I1356" s="83" t="s">
        <v>5798</v>
      </c>
    </row>
    <row r="1357" spans="1:9">
      <c r="A1357">
        <v>28988</v>
      </c>
      <c r="B1357">
        <v>18141001400</v>
      </c>
      <c r="C1357">
        <v>18</v>
      </c>
      <c r="D1357" t="s">
        <v>155</v>
      </c>
      <c r="E1357" t="s">
        <v>2878</v>
      </c>
      <c r="F1357" t="s">
        <v>2847</v>
      </c>
      <c r="G1357" t="s">
        <v>5799</v>
      </c>
      <c r="H1357" s="83" t="s">
        <v>3098</v>
      </c>
      <c r="I1357" s="83" t="s">
        <v>5800</v>
      </c>
    </row>
    <row r="1358" spans="1:9">
      <c r="A1358">
        <v>28989</v>
      </c>
      <c r="B1358">
        <v>18141001500</v>
      </c>
      <c r="C1358">
        <v>18</v>
      </c>
      <c r="D1358" t="s">
        <v>155</v>
      </c>
      <c r="E1358" t="s">
        <v>2878</v>
      </c>
      <c r="F1358" t="s">
        <v>2847</v>
      </c>
      <c r="G1358" t="s">
        <v>5801</v>
      </c>
      <c r="H1358" s="83" t="s">
        <v>3022</v>
      </c>
      <c r="I1358" s="83" t="s">
        <v>5802</v>
      </c>
    </row>
    <row r="1359" spans="1:9">
      <c r="A1359">
        <v>28990</v>
      </c>
      <c r="B1359">
        <v>18141001600</v>
      </c>
      <c r="C1359">
        <v>18</v>
      </c>
      <c r="D1359" t="s">
        <v>155</v>
      </c>
      <c r="E1359" t="s">
        <v>2878</v>
      </c>
      <c r="F1359" t="s">
        <v>2847</v>
      </c>
      <c r="G1359" t="s">
        <v>5803</v>
      </c>
      <c r="H1359" s="83" t="s">
        <v>3040</v>
      </c>
      <c r="I1359" s="83" t="s">
        <v>5804</v>
      </c>
    </row>
    <row r="1360" spans="1:9">
      <c r="A1360">
        <v>28991</v>
      </c>
      <c r="B1360">
        <v>18141001700</v>
      </c>
      <c r="C1360">
        <v>18</v>
      </c>
      <c r="D1360" t="s">
        <v>155</v>
      </c>
      <c r="E1360" t="s">
        <v>2878</v>
      </c>
      <c r="F1360" t="s">
        <v>2847</v>
      </c>
      <c r="G1360" t="s">
        <v>5805</v>
      </c>
      <c r="H1360" s="83" t="s">
        <v>5806</v>
      </c>
      <c r="I1360" s="83" t="s">
        <v>5807</v>
      </c>
    </row>
    <row r="1361" spans="1:9">
      <c r="A1361">
        <v>28992</v>
      </c>
      <c r="B1361">
        <v>18141001900</v>
      </c>
      <c r="C1361">
        <v>18</v>
      </c>
      <c r="D1361" t="s">
        <v>155</v>
      </c>
      <c r="E1361" t="s">
        <v>2878</v>
      </c>
      <c r="F1361" t="s">
        <v>2847</v>
      </c>
      <c r="G1361" t="s">
        <v>5808</v>
      </c>
      <c r="H1361" s="83" t="s">
        <v>3592</v>
      </c>
      <c r="I1361" s="83" t="s">
        <v>5809</v>
      </c>
    </row>
    <row r="1362" spans="1:9">
      <c r="A1362">
        <v>28993</v>
      </c>
      <c r="B1362">
        <v>18141002000</v>
      </c>
      <c r="C1362">
        <v>18</v>
      </c>
      <c r="D1362" t="s">
        <v>155</v>
      </c>
      <c r="E1362" t="s">
        <v>2878</v>
      </c>
      <c r="F1362" t="s">
        <v>2847</v>
      </c>
      <c r="G1362" t="s">
        <v>5810</v>
      </c>
      <c r="H1362" s="83" t="s">
        <v>5811</v>
      </c>
      <c r="I1362" s="83" t="s">
        <v>5812</v>
      </c>
    </row>
    <row r="1363" spans="1:9">
      <c r="A1363">
        <v>28994</v>
      </c>
      <c r="B1363">
        <v>18141002100</v>
      </c>
      <c r="C1363">
        <v>18</v>
      </c>
      <c r="D1363" t="s">
        <v>155</v>
      </c>
      <c r="E1363" t="s">
        <v>2878</v>
      </c>
      <c r="F1363" t="s">
        <v>2847</v>
      </c>
      <c r="G1363" t="s">
        <v>5813</v>
      </c>
      <c r="H1363" s="83" t="s">
        <v>5814</v>
      </c>
      <c r="I1363" s="83" t="s">
        <v>5815</v>
      </c>
    </row>
    <row r="1364" spans="1:9">
      <c r="A1364">
        <v>28995</v>
      </c>
      <c r="B1364">
        <v>18141002200</v>
      </c>
      <c r="C1364">
        <v>18</v>
      </c>
      <c r="D1364" t="s">
        <v>155</v>
      </c>
      <c r="E1364" t="s">
        <v>2878</v>
      </c>
      <c r="F1364" t="s">
        <v>2847</v>
      </c>
      <c r="G1364" t="s">
        <v>5816</v>
      </c>
      <c r="H1364" s="83" t="s">
        <v>3587</v>
      </c>
      <c r="I1364" s="83" t="s">
        <v>5817</v>
      </c>
    </row>
    <row r="1365" spans="1:9">
      <c r="A1365">
        <v>28996</v>
      </c>
      <c r="B1365">
        <v>18141002300</v>
      </c>
      <c r="C1365">
        <v>18</v>
      </c>
      <c r="D1365" t="s">
        <v>155</v>
      </c>
      <c r="E1365" t="s">
        <v>2878</v>
      </c>
      <c r="F1365" t="s">
        <v>2847</v>
      </c>
      <c r="G1365" t="s">
        <v>5818</v>
      </c>
      <c r="H1365" s="83" t="s">
        <v>5819</v>
      </c>
      <c r="I1365" s="83" t="s">
        <v>5820</v>
      </c>
    </row>
    <row r="1366" spans="1:9">
      <c r="A1366">
        <v>28997</v>
      </c>
      <c r="B1366">
        <v>18141002400</v>
      </c>
      <c r="C1366">
        <v>18</v>
      </c>
      <c r="D1366" t="s">
        <v>155</v>
      </c>
      <c r="E1366" t="s">
        <v>2878</v>
      </c>
      <c r="F1366" t="s">
        <v>2847</v>
      </c>
      <c r="G1366" t="s">
        <v>5821</v>
      </c>
      <c r="H1366" s="83" t="s">
        <v>5822</v>
      </c>
      <c r="I1366" s="83" t="s">
        <v>5823</v>
      </c>
    </row>
    <row r="1367" spans="1:9">
      <c r="A1367">
        <v>28998</v>
      </c>
      <c r="B1367">
        <v>18141002500</v>
      </c>
      <c r="C1367">
        <v>18</v>
      </c>
      <c r="D1367" t="s">
        <v>155</v>
      </c>
      <c r="E1367" t="s">
        <v>2878</v>
      </c>
      <c r="F1367" t="s">
        <v>2847</v>
      </c>
      <c r="G1367" t="s">
        <v>5824</v>
      </c>
      <c r="H1367" s="83" t="s">
        <v>2900</v>
      </c>
      <c r="I1367" s="83" t="s">
        <v>5825</v>
      </c>
    </row>
    <row r="1368" spans="1:9">
      <c r="A1368">
        <v>28999</v>
      </c>
      <c r="B1368">
        <v>18141002600</v>
      </c>
      <c r="C1368">
        <v>18</v>
      </c>
      <c r="D1368" t="s">
        <v>155</v>
      </c>
      <c r="E1368" t="s">
        <v>2878</v>
      </c>
      <c r="F1368" t="s">
        <v>2847</v>
      </c>
      <c r="G1368" t="s">
        <v>5826</v>
      </c>
      <c r="H1368" s="83" t="s">
        <v>2888</v>
      </c>
      <c r="I1368" s="83" t="s">
        <v>5827</v>
      </c>
    </row>
    <row r="1369" spans="1:9">
      <c r="A1369">
        <v>29000</v>
      </c>
      <c r="B1369">
        <v>18141002700</v>
      </c>
      <c r="C1369">
        <v>18</v>
      </c>
      <c r="D1369" t="s">
        <v>155</v>
      </c>
      <c r="E1369" t="s">
        <v>2878</v>
      </c>
      <c r="F1369" t="s">
        <v>2847</v>
      </c>
      <c r="G1369" t="s">
        <v>5828</v>
      </c>
      <c r="H1369" s="83" t="s">
        <v>5005</v>
      </c>
      <c r="I1369" s="83" t="s">
        <v>5829</v>
      </c>
    </row>
    <row r="1370" spans="1:9">
      <c r="A1370">
        <v>29001</v>
      </c>
      <c r="B1370">
        <v>18141002800</v>
      </c>
      <c r="C1370">
        <v>18</v>
      </c>
      <c r="D1370" t="s">
        <v>155</v>
      </c>
      <c r="E1370" t="s">
        <v>2878</v>
      </c>
      <c r="F1370" t="s">
        <v>2847</v>
      </c>
      <c r="G1370" t="s">
        <v>5830</v>
      </c>
      <c r="H1370" s="83" t="s">
        <v>3768</v>
      </c>
      <c r="I1370" s="83" t="s">
        <v>5831</v>
      </c>
    </row>
    <row r="1371" spans="1:9">
      <c r="A1371">
        <v>29002</v>
      </c>
      <c r="B1371">
        <v>18141002900</v>
      </c>
      <c r="C1371">
        <v>18</v>
      </c>
      <c r="D1371" t="s">
        <v>155</v>
      </c>
      <c r="E1371" t="s">
        <v>2878</v>
      </c>
      <c r="F1371" t="s">
        <v>2847</v>
      </c>
      <c r="G1371" t="s">
        <v>5832</v>
      </c>
      <c r="H1371" s="83" t="s">
        <v>3088</v>
      </c>
      <c r="I1371" s="83" t="s">
        <v>5833</v>
      </c>
    </row>
    <row r="1372" spans="1:9">
      <c r="A1372">
        <v>29003</v>
      </c>
      <c r="B1372">
        <v>18141003000</v>
      </c>
      <c r="C1372">
        <v>18</v>
      </c>
      <c r="D1372" t="s">
        <v>155</v>
      </c>
      <c r="E1372" t="s">
        <v>2878</v>
      </c>
      <c r="F1372" t="s">
        <v>2847</v>
      </c>
      <c r="G1372" t="s">
        <v>5834</v>
      </c>
      <c r="H1372" s="83" t="s">
        <v>4886</v>
      </c>
      <c r="I1372" s="83" t="s">
        <v>5835</v>
      </c>
    </row>
    <row r="1373" spans="1:9">
      <c r="A1373">
        <v>29004</v>
      </c>
      <c r="B1373">
        <v>18141003100</v>
      </c>
      <c r="C1373">
        <v>18</v>
      </c>
      <c r="D1373" t="s">
        <v>155</v>
      </c>
      <c r="E1373" t="s">
        <v>2878</v>
      </c>
      <c r="F1373" t="s">
        <v>2847</v>
      </c>
      <c r="G1373" t="s">
        <v>5836</v>
      </c>
      <c r="H1373" s="83" t="s">
        <v>4149</v>
      </c>
      <c r="I1373" s="83" t="s">
        <v>5837</v>
      </c>
    </row>
    <row r="1374" spans="1:9">
      <c r="A1374">
        <v>29005</v>
      </c>
      <c r="B1374">
        <v>18141003200</v>
      </c>
      <c r="C1374">
        <v>18</v>
      </c>
      <c r="D1374" t="s">
        <v>155</v>
      </c>
      <c r="E1374" t="s">
        <v>2878</v>
      </c>
      <c r="F1374" t="s">
        <v>2847</v>
      </c>
      <c r="G1374" t="s">
        <v>5838</v>
      </c>
      <c r="H1374" s="83" t="s">
        <v>2983</v>
      </c>
      <c r="I1374" s="83" t="s">
        <v>5839</v>
      </c>
    </row>
    <row r="1375" spans="1:9">
      <c r="A1375">
        <v>29006</v>
      </c>
      <c r="B1375">
        <v>18141003300</v>
      </c>
      <c r="C1375">
        <v>18</v>
      </c>
      <c r="D1375" t="s">
        <v>155</v>
      </c>
      <c r="E1375" t="s">
        <v>2878</v>
      </c>
      <c r="F1375" t="s">
        <v>2847</v>
      </c>
      <c r="G1375" t="s">
        <v>5840</v>
      </c>
      <c r="H1375" s="82">
        <v>0.9</v>
      </c>
      <c r="I1375" s="83" t="s">
        <v>5841</v>
      </c>
    </row>
    <row r="1376" spans="1:9">
      <c r="A1376">
        <v>29007</v>
      </c>
      <c r="B1376">
        <v>18141003400</v>
      </c>
      <c r="C1376">
        <v>18</v>
      </c>
      <c r="D1376" t="s">
        <v>155</v>
      </c>
      <c r="E1376" t="s">
        <v>2878</v>
      </c>
      <c r="F1376" t="s">
        <v>2847</v>
      </c>
      <c r="G1376" t="s">
        <v>5842</v>
      </c>
      <c r="H1376" s="83" t="s">
        <v>3379</v>
      </c>
      <c r="I1376" s="83" t="s">
        <v>5843</v>
      </c>
    </row>
    <row r="1377" spans="1:9">
      <c r="A1377">
        <v>29008</v>
      </c>
      <c r="B1377">
        <v>18141003500</v>
      </c>
      <c r="C1377">
        <v>18</v>
      </c>
      <c r="D1377" t="s">
        <v>155</v>
      </c>
      <c r="E1377" t="s">
        <v>2878</v>
      </c>
      <c r="F1377" t="s">
        <v>2847</v>
      </c>
      <c r="G1377" t="s">
        <v>5844</v>
      </c>
      <c r="H1377" s="83" t="s">
        <v>4149</v>
      </c>
      <c r="I1377" s="83" t="s">
        <v>5845</v>
      </c>
    </row>
    <row r="1378" spans="1:9">
      <c r="A1378">
        <v>29009</v>
      </c>
      <c r="B1378">
        <v>18141010100</v>
      </c>
      <c r="C1378">
        <v>18</v>
      </c>
      <c r="D1378" t="s">
        <v>155</v>
      </c>
      <c r="E1378" t="s">
        <v>2878</v>
      </c>
      <c r="F1378" t="s">
        <v>2847</v>
      </c>
      <c r="G1378" t="s">
        <v>5846</v>
      </c>
      <c r="H1378" s="83" t="s">
        <v>3434</v>
      </c>
      <c r="I1378" s="83" t="s">
        <v>5847</v>
      </c>
    </row>
    <row r="1379" spans="1:9">
      <c r="A1379">
        <v>29010</v>
      </c>
      <c r="B1379">
        <v>18141010201</v>
      </c>
      <c r="C1379">
        <v>18</v>
      </c>
      <c r="D1379" t="s">
        <v>155</v>
      </c>
      <c r="E1379" t="s">
        <v>2878</v>
      </c>
      <c r="F1379" t="s">
        <v>2847</v>
      </c>
      <c r="G1379" t="s">
        <v>5848</v>
      </c>
      <c r="H1379" s="83" t="s">
        <v>3205</v>
      </c>
      <c r="I1379" s="83" t="s">
        <v>5849</v>
      </c>
    </row>
    <row r="1380" spans="1:9">
      <c r="A1380">
        <v>29011</v>
      </c>
      <c r="B1380">
        <v>18141010202</v>
      </c>
      <c r="C1380">
        <v>18</v>
      </c>
      <c r="D1380" t="s">
        <v>155</v>
      </c>
      <c r="E1380" t="s">
        <v>2878</v>
      </c>
      <c r="F1380" t="s">
        <v>2847</v>
      </c>
      <c r="G1380" t="s">
        <v>5850</v>
      </c>
      <c r="H1380" s="83" t="s">
        <v>5851</v>
      </c>
      <c r="I1380" s="83" t="s">
        <v>5852</v>
      </c>
    </row>
    <row r="1381" spans="1:9">
      <c r="A1381">
        <v>29012</v>
      </c>
      <c r="B1381">
        <v>18141010300</v>
      </c>
      <c r="C1381">
        <v>18</v>
      </c>
      <c r="D1381" t="s">
        <v>155</v>
      </c>
      <c r="E1381" t="s">
        <v>2878</v>
      </c>
      <c r="F1381" t="s">
        <v>2847</v>
      </c>
      <c r="G1381" t="s">
        <v>5853</v>
      </c>
      <c r="H1381" s="83" t="s">
        <v>3503</v>
      </c>
      <c r="I1381" s="83" t="s">
        <v>5854</v>
      </c>
    </row>
    <row r="1382" spans="1:9">
      <c r="A1382">
        <v>29013</v>
      </c>
      <c r="B1382">
        <v>18141010400</v>
      </c>
      <c r="C1382">
        <v>18</v>
      </c>
      <c r="D1382" t="s">
        <v>155</v>
      </c>
      <c r="E1382" t="s">
        <v>2878</v>
      </c>
      <c r="F1382" t="s">
        <v>2847</v>
      </c>
      <c r="G1382" t="s">
        <v>5855</v>
      </c>
      <c r="H1382" s="83" t="s">
        <v>3280</v>
      </c>
      <c r="I1382" s="83" t="s">
        <v>5856</v>
      </c>
    </row>
    <row r="1383" spans="1:9">
      <c r="A1383">
        <v>29014</v>
      </c>
      <c r="B1383">
        <v>18141010500</v>
      </c>
      <c r="C1383">
        <v>18</v>
      </c>
      <c r="D1383" t="s">
        <v>155</v>
      </c>
      <c r="E1383" t="s">
        <v>2878</v>
      </c>
      <c r="F1383" t="s">
        <v>2847</v>
      </c>
      <c r="G1383" t="s">
        <v>5857</v>
      </c>
      <c r="H1383" s="83" t="s">
        <v>2883</v>
      </c>
      <c r="I1383" s="83" t="s">
        <v>5858</v>
      </c>
    </row>
    <row r="1384" spans="1:9">
      <c r="A1384">
        <v>29015</v>
      </c>
      <c r="B1384">
        <v>18141010600</v>
      </c>
      <c r="C1384">
        <v>18</v>
      </c>
      <c r="D1384" t="s">
        <v>155</v>
      </c>
      <c r="E1384" t="s">
        <v>2878</v>
      </c>
      <c r="F1384" t="s">
        <v>2847</v>
      </c>
      <c r="G1384" t="s">
        <v>5859</v>
      </c>
      <c r="H1384" s="83" t="s">
        <v>4671</v>
      </c>
      <c r="I1384" s="83" t="s">
        <v>5860</v>
      </c>
    </row>
    <row r="1385" spans="1:9">
      <c r="A1385">
        <v>29016</v>
      </c>
      <c r="B1385">
        <v>18141010700</v>
      </c>
      <c r="C1385">
        <v>18</v>
      </c>
      <c r="D1385" t="s">
        <v>155</v>
      </c>
      <c r="E1385" t="s">
        <v>2878</v>
      </c>
      <c r="F1385" t="s">
        <v>2847</v>
      </c>
      <c r="G1385" t="s">
        <v>5861</v>
      </c>
      <c r="H1385" s="83" t="s">
        <v>3140</v>
      </c>
      <c r="I1385" s="83" t="s">
        <v>5862</v>
      </c>
    </row>
    <row r="1386" spans="1:9">
      <c r="A1386">
        <v>29017</v>
      </c>
      <c r="B1386">
        <v>18141010800</v>
      </c>
      <c r="C1386">
        <v>18</v>
      </c>
      <c r="D1386" t="s">
        <v>155</v>
      </c>
      <c r="E1386" t="s">
        <v>2878</v>
      </c>
      <c r="F1386" t="s">
        <v>2847</v>
      </c>
      <c r="G1386" t="s">
        <v>5863</v>
      </c>
      <c r="H1386" s="83" t="s">
        <v>2900</v>
      </c>
      <c r="I1386" s="83" t="s">
        <v>5864</v>
      </c>
    </row>
    <row r="1387" spans="1:9">
      <c r="A1387">
        <v>29018</v>
      </c>
      <c r="B1387">
        <v>18141010901</v>
      </c>
      <c r="C1387">
        <v>18</v>
      </c>
      <c r="D1387" t="s">
        <v>155</v>
      </c>
      <c r="E1387" t="s">
        <v>2878</v>
      </c>
      <c r="F1387" t="s">
        <v>2847</v>
      </c>
      <c r="G1387" t="s">
        <v>5865</v>
      </c>
      <c r="H1387" s="82">
        <v>0.7</v>
      </c>
      <c r="I1387" s="83" t="s">
        <v>5866</v>
      </c>
    </row>
    <row r="1388" spans="1:9">
      <c r="A1388">
        <v>29019</v>
      </c>
      <c r="B1388">
        <v>18141010902</v>
      </c>
      <c r="C1388">
        <v>18</v>
      </c>
      <c r="D1388" t="s">
        <v>155</v>
      </c>
      <c r="E1388" t="s">
        <v>2878</v>
      </c>
      <c r="F1388" t="s">
        <v>2847</v>
      </c>
      <c r="G1388" t="s">
        <v>5867</v>
      </c>
      <c r="H1388" s="82">
        <v>0</v>
      </c>
      <c r="I1388" s="83" t="s">
        <v>5868</v>
      </c>
    </row>
    <row r="1389" spans="1:9">
      <c r="A1389">
        <v>29020</v>
      </c>
      <c r="B1389">
        <v>18141011001</v>
      </c>
      <c r="C1389">
        <v>18</v>
      </c>
      <c r="D1389" t="s">
        <v>155</v>
      </c>
      <c r="E1389" t="s">
        <v>2878</v>
      </c>
      <c r="F1389" t="s">
        <v>2847</v>
      </c>
      <c r="G1389" t="s">
        <v>5869</v>
      </c>
      <c r="H1389" s="83" t="s">
        <v>4039</v>
      </c>
      <c r="I1389" s="83" t="s">
        <v>5870</v>
      </c>
    </row>
    <row r="1390" spans="1:9">
      <c r="A1390">
        <v>29021</v>
      </c>
      <c r="B1390">
        <v>18141011002</v>
      </c>
      <c r="C1390">
        <v>18</v>
      </c>
      <c r="D1390" t="s">
        <v>155</v>
      </c>
      <c r="E1390" t="s">
        <v>2878</v>
      </c>
      <c r="F1390" t="s">
        <v>2847</v>
      </c>
      <c r="G1390" t="s">
        <v>5871</v>
      </c>
      <c r="H1390" s="83" t="s">
        <v>3002</v>
      </c>
      <c r="I1390" s="83" t="s">
        <v>5872</v>
      </c>
    </row>
    <row r="1391" spans="1:9">
      <c r="A1391">
        <v>29022</v>
      </c>
      <c r="B1391">
        <v>18141011100</v>
      </c>
      <c r="C1391">
        <v>18</v>
      </c>
      <c r="D1391" t="s">
        <v>155</v>
      </c>
      <c r="E1391" t="s">
        <v>2878</v>
      </c>
      <c r="F1391" t="s">
        <v>2847</v>
      </c>
      <c r="G1391" t="s">
        <v>5873</v>
      </c>
      <c r="H1391" s="83" t="s">
        <v>3082</v>
      </c>
      <c r="I1391" s="83" t="s">
        <v>5874</v>
      </c>
    </row>
    <row r="1392" spans="1:9">
      <c r="A1392">
        <v>29023</v>
      </c>
      <c r="B1392">
        <v>18141011203</v>
      </c>
      <c r="C1392">
        <v>18</v>
      </c>
      <c r="D1392" t="s">
        <v>155</v>
      </c>
      <c r="E1392" t="s">
        <v>2878</v>
      </c>
      <c r="F1392" t="s">
        <v>2847</v>
      </c>
      <c r="G1392" t="s">
        <v>5875</v>
      </c>
      <c r="H1392" s="83" t="s">
        <v>3414</v>
      </c>
      <c r="I1392" s="83" t="s">
        <v>5876</v>
      </c>
    </row>
    <row r="1393" spans="1:9">
      <c r="A1393">
        <v>29024</v>
      </c>
      <c r="B1393">
        <v>18141011303</v>
      </c>
      <c r="C1393">
        <v>18</v>
      </c>
      <c r="D1393" t="s">
        <v>155</v>
      </c>
      <c r="E1393" t="s">
        <v>2878</v>
      </c>
      <c r="F1393" t="s">
        <v>2847</v>
      </c>
      <c r="G1393" t="s">
        <v>5877</v>
      </c>
      <c r="H1393" s="83" t="s">
        <v>2880</v>
      </c>
      <c r="I1393" s="83" t="s">
        <v>5878</v>
      </c>
    </row>
    <row r="1394" spans="1:9">
      <c r="A1394">
        <v>29025</v>
      </c>
      <c r="B1394">
        <v>18141011304</v>
      </c>
      <c r="C1394">
        <v>18</v>
      </c>
      <c r="D1394" t="s">
        <v>155</v>
      </c>
      <c r="E1394" t="s">
        <v>2878</v>
      </c>
      <c r="F1394" t="s">
        <v>2847</v>
      </c>
      <c r="G1394" t="s">
        <v>5879</v>
      </c>
      <c r="H1394" s="82">
        <v>0</v>
      </c>
      <c r="I1394" s="83" t="s">
        <v>5880</v>
      </c>
    </row>
    <row r="1395" spans="1:9">
      <c r="A1395">
        <v>29026</v>
      </c>
      <c r="B1395">
        <v>18141011305</v>
      </c>
      <c r="C1395">
        <v>18</v>
      </c>
      <c r="D1395" t="s">
        <v>155</v>
      </c>
      <c r="E1395" t="s">
        <v>2878</v>
      </c>
      <c r="F1395" t="s">
        <v>2847</v>
      </c>
      <c r="G1395" t="s">
        <v>5881</v>
      </c>
      <c r="H1395" s="83" t="s">
        <v>3140</v>
      </c>
      <c r="I1395" s="83" t="s">
        <v>5882</v>
      </c>
    </row>
    <row r="1396" spans="1:9">
      <c r="A1396">
        <v>29027</v>
      </c>
      <c r="B1396">
        <v>18141011306</v>
      </c>
      <c r="C1396">
        <v>18</v>
      </c>
      <c r="D1396" t="s">
        <v>155</v>
      </c>
      <c r="E1396" t="s">
        <v>2878</v>
      </c>
      <c r="F1396" t="s">
        <v>2847</v>
      </c>
      <c r="G1396" t="s">
        <v>5883</v>
      </c>
      <c r="H1396" s="82">
        <v>0.4</v>
      </c>
      <c r="I1396" s="83" t="s">
        <v>5884</v>
      </c>
    </row>
    <row r="1397" spans="1:9">
      <c r="A1397">
        <v>29028</v>
      </c>
      <c r="B1397">
        <v>18141011307</v>
      </c>
      <c r="C1397">
        <v>18</v>
      </c>
      <c r="D1397" t="s">
        <v>155</v>
      </c>
      <c r="E1397" t="s">
        <v>2878</v>
      </c>
      <c r="F1397" t="s">
        <v>2847</v>
      </c>
      <c r="G1397" t="s">
        <v>5885</v>
      </c>
      <c r="H1397" s="83" t="s">
        <v>3128</v>
      </c>
      <c r="I1397" s="83" t="s">
        <v>5886</v>
      </c>
    </row>
    <row r="1398" spans="1:9">
      <c r="A1398">
        <v>29029</v>
      </c>
      <c r="B1398">
        <v>18141011308</v>
      </c>
      <c r="C1398">
        <v>18</v>
      </c>
      <c r="D1398" t="s">
        <v>155</v>
      </c>
      <c r="E1398" t="s">
        <v>2878</v>
      </c>
      <c r="F1398" t="s">
        <v>2847</v>
      </c>
      <c r="G1398" t="s">
        <v>5887</v>
      </c>
      <c r="H1398" s="83" t="s">
        <v>3137</v>
      </c>
      <c r="I1398" s="83" t="s">
        <v>5888</v>
      </c>
    </row>
    <row r="1399" spans="1:9">
      <c r="A1399">
        <v>29030</v>
      </c>
      <c r="B1399">
        <v>18141011309</v>
      </c>
      <c r="C1399">
        <v>18</v>
      </c>
      <c r="D1399" t="s">
        <v>155</v>
      </c>
      <c r="E1399" t="s">
        <v>2878</v>
      </c>
      <c r="F1399" t="s">
        <v>2847</v>
      </c>
      <c r="G1399" t="s">
        <v>5889</v>
      </c>
      <c r="H1399" s="83" t="s">
        <v>5890</v>
      </c>
      <c r="I1399" s="83" t="s">
        <v>5891</v>
      </c>
    </row>
    <row r="1400" spans="1:9">
      <c r="A1400">
        <v>29031</v>
      </c>
      <c r="B1400">
        <v>18141011310</v>
      </c>
      <c r="C1400">
        <v>18</v>
      </c>
      <c r="D1400" t="s">
        <v>155</v>
      </c>
      <c r="E1400" t="s">
        <v>2878</v>
      </c>
      <c r="F1400" t="s">
        <v>2847</v>
      </c>
      <c r="G1400" t="s">
        <v>5892</v>
      </c>
      <c r="H1400" s="83" t="s">
        <v>2936</v>
      </c>
      <c r="I1400" s="83" t="s">
        <v>5893</v>
      </c>
    </row>
    <row r="1401" spans="1:9">
      <c r="A1401">
        <v>29032</v>
      </c>
      <c r="B1401">
        <v>18141011403</v>
      </c>
      <c r="C1401">
        <v>18</v>
      </c>
      <c r="D1401" t="s">
        <v>155</v>
      </c>
      <c r="E1401" t="s">
        <v>2878</v>
      </c>
      <c r="F1401" t="s">
        <v>2847</v>
      </c>
      <c r="G1401" t="s">
        <v>5894</v>
      </c>
      <c r="H1401" s="83" t="s">
        <v>3180</v>
      </c>
      <c r="I1401" s="83" t="s">
        <v>5895</v>
      </c>
    </row>
    <row r="1402" spans="1:9">
      <c r="A1402">
        <v>29033</v>
      </c>
      <c r="B1402">
        <v>18141011404</v>
      </c>
      <c r="C1402">
        <v>18</v>
      </c>
      <c r="D1402" t="s">
        <v>155</v>
      </c>
      <c r="E1402" t="s">
        <v>2878</v>
      </c>
      <c r="F1402" t="s">
        <v>2847</v>
      </c>
      <c r="G1402" t="s">
        <v>5896</v>
      </c>
      <c r="H1402" s="83" t="s">
        <v>3125</v>
      </c>
      <c r="I1402" s="83" t="s">
        <v>5897</v>
      </c>
    </row>
    <row r="1403" spans="1:9">
      <c r="A1403">
        <v>29034</v>
      </c>
      <c r="B1403">
        <v>18141011405</v>
      </c>
      <c r="C1403">
        <v>18</v>
      </c>
      <c r="D1403" t="s">
        <v>155</v>
      </c>
      <c r="E1403" t="s">
        <v>2878</v>
      </c>
      <c r="F1403" t="s">
        <v>2847</v>
      </c>
      <c r="G1403" t="s">
        <v>5898</v>
      </c>
      <c r="H1403" s="82">
        <v>0</v>
      </c>
      <c r="I1403" s="83" t="s">
        <v>5899</v>
      </c>
    </row>
    <row r="1404" spans="1:9">
      <c r="A1404">
        <v>29035</v>
      </c>
      <c r="B1404">
        <v>18141011406</v>
      </c>
      <c r="C1404">
        <v>18</v>
      </c>
      <c r="D1404" t="s">
        <v>155</v>
      </c>
      <c r="E1404" t="s">
        <v>2878</v>
      </c>
      <c r="F1404" t="s">
        <v>2847</v>
      </c>
      <c r="G1404" t="s">
        <v>5900</v>
      </c>
      <c r="H1404" s="83" t="s">
        <v>3180</v>
      </c>
      <c r="I1404" s="83" t="s">
        <v>5901</v>
      </c>
    </row>
    <row r="1405" spans="1:9">
      <c r="A1405">
        <v>29036</v>
      </c>
      <c r="B1405">
        <v>18141011501</v>
      </c>
      <c r="C1405">
        <v>18</v>
      </c>
      <c r="D1405" t="s">
        <v>155</v>
      </c>
      <c r="E1405" t="s">
        <v>2878</v>
      </c>
      <c r="F1405" t="s">
        <v>2847</v>
      </c>
      <c r="G1405" t="s">
        <v>5902</v>
      </c>
      <c r="H1405" s="83" t="s">
        <v>4448</v>
      </c>
      <c r="I1405" s="83" t="s">
        <v>5903</v>
      </c>
    </row>
    <row r="1406" spans="1:9">
      <c r="A1406">
        <v>29037</v>
      </c>
      <c r="B1406">
        <v>18141011503</v>
      </c>
      <c r="C1406">
        <v>18</v>
      </c>
      <c r="D1406" t="s">
        <v>155</v>
      </c>
      <c r="E1406" t="s">
        <v>2878</v>
      </c>
      <c r="F1406" t="s">
        <v>2847</v>
      </c>
      <c r="G1406" t="s">
        <v>5904</v>
      </c>
      <c r="H1406" s="83" t="s">
        <v>3098</v>
      </c>
      <c r="I1406" s="83" t="s">
        <v>3935</v>
      </c>
    </row>
    <row r="1407" spans="1:9">
      <c r="A1407">
        <v>29038</v>
      </c>
      <c r="B1407">
        <v>18141011504</v>
      </c>
      <c r="C1407">
        <v>18</v>
      </c>
      <c r="D1407" t="s">
        <v>155</v>
      </c>
      <c r="E1407" t="s">
        <v>2878</v>
      </c>
      <c r="F1407" t="s">
        <v>2847</v>
      </c>
      <c r="G1407" t="s">
        <v>5905</v>
      </c>
      <c r="H1407" s="82">
        <v>0.7</v>
      </c>
      <c r="I1407" s="83" t="s">
        <v>5906</v>
      </c>
    </row>
    <row r="1408" spans="1:9">
      <c r="A1408">
        <v>29039</v>
      </c>
      <c r="B1408">
        <v>18141011505</v>
      </c>
      <c r="C1408">
        <v>18</v>
      </c>
      <c r="D1408" t="s">
        <v>155</v>
      </c>
      <c r="E1408" t="s">
        <v>2878</v>
      </c>
      <c r="F1408" t="s">
        <v>2847</v>
      </c>
      <c r="G1408" t="s">
        <v>5907</v>
      </c>
      <c r="H1408" s="83" t="s">
        <v>2880</v>
      </c>
      <c r="I1408" s="83" t="s">
        <v>5908</v>
      </c>
    </row>
    <row r="1409" spans="1:9">
      <c r="A1409">
        <v>29040</v>
      </c>
      <c r="B1409">
        <v>18141011506</v>
      </c>
      <c r="C1409">
        <v>18</v>
      </c>
      <c r="D1409" t="s">
        <v>155</v>
      </c>
      <c r="E1409" t="s">
        <v>2878</v>
      </c>
      <c r="F1409" t="s">
        <v>2847</v>
      </c>
      <c r="G1409" t="s">
        <v>5909</v>
      </c>
      <c r="H1409" s="83" t="s">
        <v>2883</v>
      </c>
      <c r="I1409" s="83" t="s">
        <v>5910</v>
      </c>
    </row>
    <row r="1410" spans="1:9">
      <c r="A1410">
        <v>29041</v>
      </c>
      <c r="B1410">
        <v>18141011602</v>
      </c>
      <c r="C1410">
        <v>18</v>
      </c>
      <c r="D1410" t="s">
        <v>155</v>
      </c>
      <c r="E1410" t="s">
        <v>2878</v>
      </c>
      <c r="F1410" t="s">
        <v>2847</v>
      </c>
      <c r="G1410" t="s">
        <v>5911</v>
      </c>
      <c r="H1410" s="83" t="s">
        <v>3140</v>
      </c>
      <c r="I1410" s="83" t="s">
        <v>5912</v>
      </c>
    </row>
    <row r="1411" spans="1:9">
      <c r="A1411">
        <v>29042</v>
      </c>
      <c r="B1411">
        <v>18141011603</v>
      </c>
      <c r="C1411">
        <v>18</v>
      </c>
      <c r="D1411" t="s">
        <v>155</v>
      </c>
      <c r="E1411" t="s">
        <v>2878</v>
      </c>
      <c r="F1411" t="s">
        <v>2847</v>
      </c>
      <c r="G1411" t="s">
        <v>5913</v>
      </c>
      <c r="H1411" s="82">
        <v>0.9</v>
      </c>
      <c r="I1411" s="83" t="s">
        <v>5914</v>
      </c>
    </row>
    <row r="1412" spans="1:9">
      <c r="A1412">
        <v>29043</v>
      </c>
      <c r="B1412">
        <v>18141011604</v>
      </c>
      <c r="C1412">
        <v>18</v>
      </c>
      <c r="D1412" t="s">
        <v>155</v>
      </c>
      <c r="E1412" t="s">
        <v>2878</v>
      </c>
      <c r="F1412" t="s">
        <v>2847</v>
      </c>
      <c r="G1412" t="s">
        <v>5915</v>
      </c>
      <c r="H1412" s="83" t="s">
        <v>2960</v>
      </c>
      <c r="I1412" s="83" t="s">
        <v>5916</v>
      </c>
    </row>
    <row r="1413" spans="1:9">
      <c r="A1413">
        <v>29044</v>
      </c>
      <c r="B1413">
        <v>18141011701</v>
      </c>
      <c r="C1413">
        <v>18</v>
      </c>
      <c r="D1413" t="s">
        <v>155</v>
      </c>
      <c r="E1413" t="s">
        <v>2878</v>
      </c>
      <c r="F1413" t="s">
        <v>2847</v>
      </c>
      <c r="G1413" t="s">
        <v>5917</v>
      </c>
      <c r="H1413" s="83" t="s">
        <v>2972</v>
      </c>
      <c r="I1413" s="83" t="s">
        <v>5918</v>
      </c>
    </row>
    <row r="1414" spans="1:9">
      <c r="A1414">
        <v>29045</v>
      </c>
      <c r="B1414">
        <v>18141011703</v>
      </c>
      <c r="C1414">
        <v>18</v>
      </c>
      <c r="D1414" t="s">
        <v>155</v>
      </c>
      <c r="E1414" t="s">
        <v>2878</v>
      </c>
      <c r="F1414" t="s">
        <v>2847</v>
      </c>
      <c r="G1414" t="s">
        <v>5919</v>
      </c>
      <c r="H1414" s="83" t="s">
        <v>3566</v>
      </c>
      <c r="I1414" s="83" t="s">
        <v>5920</v>
      </c>
    </row>
    <row r="1415" spans="1:9">
      <c r="A1415">
        <v>29046</v>
      </c>
      <c r="B1415">
        <v>18141011704</v>
      </c>
      <c r="C1415">
        <v>18</v>
      </c>
      <c r="D1415" t="s">
        <v>155</v>
      </c>
      <c r="E1415" t="s">
        <v>2878</v>
      </c>
      <c r="F1415" t="s">
        <v>2847</v>
      </c>
      <c r="G1415" t="s">
        <v>5921</v>
      </c>
      <c r="H1415" s="83" t="s">
        <v>3492</v>
      </c>
      <c r="I1415" s="83" t="s">
        <v>5922</v>
      </c>
    </row>
    <row r="1416" spans="1:9">
      <c r="A1416">
        <v>29047</v>
      </c>
      <c r="B1416">
        <v>18141011801</v>
      </c>
      <c r="C1416">
        <v>18</v>
      </c>
      <c r="D1416" t="s">
        <v>155</v>
      </c>
      <c r="E1416" t="s">
        <v>2878</v>
      </c>
      <c r="F1416" t="s">
        <v>2847</v>
      </c>
      <c r="G1416" t="s">
        <v>5923</v>
      </c>
      <c r="H1416" s="82">
        <v>0</v>
      </c>
      <c r="I1416" s="83" t="s">
        <v>5924</v>
      </c>
    </row>
    <row r="1417" spans="1:9">
      <c r="A1417">
        <v>29048</v>
      </c>
      <c r="B1417">
        <v>18141011803</v>
      </c>
      <c r="C1417">
        <v>18</v>
      </c>
      <c r="D1417" t="s">
        <v>155</v>
      </c>
      <c r="E1417" t="s">
        <v>2878</v>
      </c>
      <c r="F1417" t="s">
        <v>2847</v>
      </c>
      <c r="G1417" t="s">
        <v>5925</v>
      </c>
      <c r="H1417" s="83" t="s">
        <v>3342</v>
      </c>
      <c r="I1417" s="83" t="s">
        <v>5926</v>
      </c>
    </row>
    <row r="1418" spans="1:9">
      <c r="A1418">
        <v>29049</v>
      </c>
      <c r="B1418">
        <v>18141011804</v>
      </c>
      <c r="C1418">
        <v>18</v>
      </c>
      <c r="D1418" t="s">
        <v>155</v>
      </c>
      <c r="E1418" t="s">
        <v>2878</v>
      </c>
      <c r="F1418" t="s">
        <v>2847</v>
      </c>
      <c r="G1418" t="s">
        <v>5927</v>
      </c>
      <c r="H1418" s="83" t="s">
        <v>3128</v>
      </c>
      <c r="I1418" s="83" t="s">
        <v>5928</v>
      </c>
    </row>
    <row r="1419" spans="1:9">
      <c r="A1419">
        <v>29050</v>
      </c>
      <c r="B1419">
        <v>18141011900</v>
      </c>
      <c r="C1419">
        <v>18</v>
      </c>
      <c r="D1419" t="s">
        <v>155</v>
      </c>
      <c r="E1419" t="s">
        <v>2878</v>
      </c>
      <c r="F1419" t="s">
        <v>2847</v>
      </c>
      <c r="G1419" t="s">
        <v>5929</v>
      </c>
      <c r="H1419" s="83" t="s">
        <v>3115</v>
      </c>
      <c r="I1419" s="83" t="s">
        <v>5930</v>
      </c>
    </row>
    <row r="1420" spans="1:9">
      <c r="A1420">
        <v>29051</v>
      </c>
      <c r="B1420">
        <v>18141012000</v>
      </c>
      <c r="C1420">
        <v>18</v>
      </c>
      <c r="D1420" t="s">
        <v>155</v>
      </c>
      <c r="E1420" t="s">
        <v>2878</v>
      </c>
      <c r="F1420" t="s">
        <v>2847</v>
      </c>
      <c r="G1420" t="s">
        <v>5931</v>
      </c>
      <c r="H1420" s="83" t="s">
        <v>2880</v>
      </c>
      <c r="I1420" s="83" t="s">
        <v>5932</v>
      </c>
    </row>
    <row r="1421" spans="1:9">
      <c r="A1421">
        <v>29052</v>
      </c>
      <c r="B1421">
        <v>18141012100</v>
      </c>
      <c r="C1421">
        <v>18</v>
      </c>
      <c r="D1421" t="s">
        <v>155</v>
      </c>
      <c r="E1421" t="s">
        <v>2878</v>
      </c>
      <c r="F1421" t="s">
        <v>2847</v>
      </c>
      <c r="G1421" t="s">
        <v>5933</v>
      </c>
      <c r="H1421" s="83" t="s">
        <v>2945</v>
      </c>
      <c r="I1421" s="83" t="s">
        <v>5934</v>
      </c>
    </row>
    <row r="1422" spans="1:9">
      <c r="A1422">
        <v>29053</v>
      </c>
      <c r="B1422">
        <v>18141012200</v>
      </c>
      <c r="C1422">
        <v>18</v>
      </c>
      <c r="D1422" t="s">
        <v>155</v>
      </c>
      <c r="E1422" t="s">
        <v>2878</v>
      </c>
      <c r="F1422" t="s">
        <v>2847</v>
      </c>
      <c r="G1422" t="s">
        <v>5935</v>
      </c>
      <c r="H1422" s="83" t="s">
        <v>3077</v>
      </c>
      <c r="I1422" s="83" t="s">
        <v>5936</v>
      </c>
    </row>
    <row r="1423" spans="1:9">
      <c r="A1423">
        <v>29054</v>
      </c>
      <c r="B1423">
        <v>18141012300</v>
      </c>
      <c r="C1423">
        <v>18</v>
      </c>
      <c r="D1423" t="s">
        <v>155</v>
      </c>
      <c r="E1423" t="s">
        <v>2878</v>
      </c>
      <c r="F1423" t="s">
        <v>2847</v>
      </c>
      <c r="G1423" t="s">
        <v>5937</v>
      </c>
      <c r="H1423" s="83" t="s">
        <v>3128</v>
      </c>
      <c r="I1423" s="83" t="s">
        <v>5938</v>
      </c>
    </row>
    <row r="1424" spans="1:9">
      <c r="A1424">
        <v>29055</v>
      </c>
      <c r="B1424">
        <v>18141012400</v>
      </c>
      <c r="C1424">
        <v>18</v>
      </c>
      <c r="D1424" t="s">
        <v>155</v>
      </c>
      <c r="E1424" t="s">
        <v>2878</v>
      </c>
      <c r="F1424" t="s">
        <v>2847</v>
      </c>
      <c r="G1424" t="s">
        <v>5939</v>
      </c>
      <c r="H1424" s="83" t="s">
        <v>3251</v>
      </c>
      <c r="I1424" s="83" t="s">
        <v>5940</v>
      </c>
    </row>
    <row r="1425" spans="1:9">
      <c r="A1425">
        <v>29056</v>
      </c>
      <c r="B1425">
        <v>18143966700</v>
      </c>
      <c r="C1425">
        <v>18</v>
      </c>
      <c r="D1425" t="s">
        <v>155</v>
      </c>
      <c r="E1425" t="s">
        <v>2878</v>
      </c>
      <c r="F1425" t="s">
        <v>2848</v>
      </c>
      <c r="G1425" t="s">
        <v>5941</v>
      </c>
      <c r="H1425" s="83" t="s">
        <v>4039</v>
      </c>
      <c r="I1425" s="83" t="s">
        <v>5942</v>
      </c>
    </row>
    <row r="1426" spans="1:9">
      <c r="A1426">
        <v>29057</v>
      </c>
      <c r="B1426">
        <v>18143966800</v>
      </c>
      <c r="C1426">
        <v>18</v>
      </c>
      <c r="D1426" t="s">
        <v>155</v>
      </c>
      <c r="E1426" t="s">
        <v>2878</v>
      </c>
      <c r="F1426" t="s">
        <v>2848</v>
      </c>
      <c r="G1426" t="s">
        <v>5943</v>
      </c>
      <c r="H1426" s="83" t="s">
        <v>2930</v>
      </c>
      <c r="I1426" s="83" t="s">
        <v>5944</v>
      </c>
    </row>
    <row r="1427" spans="1:9">
      <c r="A1427">
        <v>29058</v>
      </c>
      <c r="B1427">
        <v>18143966900</v>
      </c>
      <c r="C1427">
        <v>18</v>
      </c>
      <c r="D1427" t="s">
        <v>155</v>
      </c>
      <c r="E1427" t="s">
        <v>2878</v>
      </c>
      <c r="F1427" t="s">
        <v>2848</v>
      </c>
      <c r="G1427" t="s">
        <v>5945</v>
      </c>
      <c r="H1427" s="83" t="s">
        <v>3125</v>
      </c>
      <c r="I1427" s="83" t="s">
        <v>5946</v>
      </c>
    </row>
    <row r="1428" spans="1:9">
      <c r="A1428">
        <v>29059</v>
      </c>
      <c r="B1428">
        <v>18143967000</v>
      </c>
      <c r="C1428">
        <v>18</v>
      </c>
      <c r="D1428" t="s">
        <v>155</v>
      </c>
      <c r="E1428" t="s">
        <v>2878</v>
      </c>
      <c r="F1428" t="s">
        <v>2848</v>
      </c>
      <c r="G1428" t="s">
        <v>5947</v>
      </c>
      <c r="H1428" s="83" t="s">
        <v>4042</v>
      </c>
      <c r="I1428" s="83" t="s">
        <v>3946</v>
      </c>
    </row>
    <row r="1429" spans="1:9">
      <c r="A1429">
        <v>29060</v>
      </c>
      <c r="B1429">
        <v>18143967100</v>
      </c>
      <c r="C1429">
        <v>18</v>
      </c>
      <c r="D1429" t="s">
        <v>155</v>
      </c>
      <c r="E1429" t="s">
        <v>2878</v>
      </c>
      <c r="F1429" t="s">
        <v>2848</v>
      </c>
      <c r="G1429" t="s">
        <v>5948</v>
      </c>
      <c r="H1429" s="83" t="s">
        <v>3115</v>
      </c>
      <c r="I1429" s="83" t="s">
        <v>5949</v>
      </c>
    </row>
    <row r="1430" spans="1:9">
      <c r="A1430">
        <v>29061</v>
      </c>
      <c r="B1430">
        <v>18145710100</v>
      </c>
      <c r="C1430">
        <v>18</v>
      </c>
      <c r="D1430" t="s">
        <v>155</v>
      </c>
      <c r="E1430" t="s">
        <v>2878</v>
      </c>
      <c r="F1430" t="s">
        <v>2849</v>
      </c>
      <c r="G1430" t="s">
        <v>5950</v>
      </c>
      <c r="H1430" s="83" t="s">
        <v>3728</v>
      </c>
      <c r="I1430" s="83" t="s">
        <v>5951</v>
      </c>
    </row>
    <row r="1431" spans="1:9">
      <c r="A1431">
        <v>29062</v>
      </c>
      <c r="B1431">
        <v>18145710200</v>
      </c>
      <c r="C1431">
        <v>18</v>
      </c>
      <c r="D1431" t="s">
        <v>155</v>
      </c>
      <c r="E1431" t="s">
        <v>2878</v>
      </c>
      <c r="F1431" t="s">
        <v>2849</v>
      </c>
      <c r="G1431" t="s">
        <v>5952</v>
      </c>
      <c r="H1431" s="82">
        <v>0.6</v>
      </c>
      <c r="I1431" s="83" t="s">
        <v>5953</v>
      </c>
    </row>
    <row r="1432" spans="1:9">
      <c r="A1432">
        <v>29063</v>
      </c>
      <c r="B1432">
        <v>18145710300</v>
      </c>
      <c r="C1432">
        <v>18</v>
      </c>
      <c r="D1432" t="s">
        <v>155</v>
      </c>
      <c r="E1432" t="s">
        <v>2878</v>
      </c>
      <c r="F1432" t="s">
        <v>2849</v>
      </c>
      <c r="G1432" t="s">
        <v>5954</v>
      </c>
      <c r="H1432" s="83" t="s">
        <v>3290</v>
      </c>
      <c r="I1432" s="83" t="s">
        <v>5955</v>
      </c>
    </row>
    <row r="1433" spans="1:9">
      <c r="A1433">
        <v>29064</v>
      </c>
      <c r="B1433">
        <v>18145710400</v>
      </c>
      <c r="C1433">
        <v>18</v>
      </c>
      <c r="D1433" t="s">
        <v>155</v>
      </c>
      <c r="E1433" t="s">
        <v>2878</v>
      </c>
      <c r="F1433" t="s">
        <v>2849</v>
      </c>
      <c r="G1433" t="s">
        <v>5956</v>
      </c>
      <c r="H1433" s="83" t="s">
        <v>3137</v>
      </c>
      <c r="I1433" s="83" t="s">
        <v>5957</v>
      </c>
    </row>
    <row r="1434" spans="1:9">
      <c r="A1434">
        <v>29065</v>
      </c>
      <c r="B1434">
        <v>18145710500</v>
      </c>
      <c r="C1434">
        <v>18</v>
      </c>
      <c r="D1434" t="s">
        <v>155</v>
      </c>
      <c r="E1434" t="s">
        <v>2878</v>
      </c>
      <c r="F1434" t="s">
        <v>2849</v>
      </c>
      <c r="G1434" t="s">
        <v>5958</v>
      </c>
      <c r="H1434" s="83" t="s">
        <v>3809</v>
      </c>
      <c r="I1434" s="83" t="s">
        <v>5959</v>
      </c>
    </row>
    <row r="1435" spans="1:9">
      <c r="A1435">
        <v>29066</v>
      </c>
      <c r="B1435">
        <v>18145710601</v>
      </c>
      <c r="C1435">
        <v>18</v>
      </c>
      <c r="D1435" t="s">
        <v>155</v>
      </c>
      <c r="E1435" t="s">
        <v>2878</v>
      </c>
      <c r="F1435" t="s">
        <v>2849</v>
      </c>
      <c r="G1435" t="s">
        <v>5960</v>
      </c>
      <c r="H1435" s="83" t="s">
        <v>2945</v>
      </c>
      <c r="I1435" s="83" t="s">
        <v>5961</v>
      </c>
    </row>
    <row r="1436" spans="1:9">
      <c r="A1436">
        <v>29067</v>
      </c>
      <c r="B1436">
        <v>18145710602</v>
      </c>
      <c r="C1436">
        <v>18</v>
      </c>
      <c r="D1436" t="s">
        <v>155</v>
      </c>
      <c r="E1436" t="s">
        <v>2878</v>
      </c>
      <c r="F1436" t="s">
        <v>2849</v>
      </c>
      <c r="G1436" t="s">
        <v>5962</v>
      </c>
      <c r="H1436" s="83" t="s">
        <v>3008</v>
      </c>
      <c r="I1436" s="83" t="s">
        <v>5963</v>
      </c>
    </row>
    <row r="1437" spans="1:9">
      <c r="A1437">
        <v>29068</v>
      </c>
      <c r="B1437">
        <v>18145710700</v>
      </c>
      <c r="C1437">
        <v>18</v>
      </c>
      <c r="D1437" t="s">
        <v>155</v>
      </c>
      <c r="E1437" t="s">
        <v>2878</v>
      </c>
      <c r="F1437" t="s">
        <v>2849</v>
      </c>
      <c r="G1437" t="s">
        <v>5964</v>
      </c>
      <c r="H1437" s="83" t="s">
        <v>3382</v>
      </c>
      <c r="I1437" s="83" t="s">
        <v>5965</v>
      </c>
    </row>
    <row r="1438" spans="1:9">
      <c r="A1438">
        <v>29069</v>
      </c>
      <c r="B1438">
        <v>18145710800</v>
      </c>
      <c r="C1438">
        <v>18</v>
      </c>
      <c r="D1438" t="s">
        <v>155</v>
      </c>
      <c r="E1438" t="s">
        <v>2878</v>
      </c>
      <c r="F1438" t="s">
        <v>2849</v>
      </c>
      <c r="G1438" t="s">
        <v>5966</v>
      </c>
      <c r="H1438" s="82">
        <v>0.4</v>
      </c>
      <c r="I1438" s="83" t="s">
        <v>5967</v>
      </c>
    </row>
    <row r="1439" spans="1:9">
      <c r="A1439">
        <v>29070</v>
      </c>
      <c r="B1439">
        <v>18145710900</v>
      </c>
      <c r="C1439">
        <v>18</v>
      </c>
      <c r="D1439" t="s">
        <v>155</v>
      </c>
      <c r="E1439" t="s">
        <v>2878</v>
      </c>
      <c r="F1439" t="s">
        <v>2849</v>
      </c>
      <c r="G1439" t="s">
        <v>5968</v>
      </c>
      <c r="H1439" s="83" t="s">
        <v>3205</v>
      </c>
      <c r="I1439" s="83" t="s">
        <v>5969</v>
      </c>
    </row>
    <row r="1440" spans="1:9">
      <c r="A1440">
        <v>29071</v>
      </c>
      <c r="B1440">
        <v>18147952701</v>
      </c>
      <c r="C1440">
        <v>18</v>
      </c>
      <c r="D1440" t="s">
        <v>155</v>
      </c>
      <c r="E1440" t="s">
        <v>2878</v>
      </c>
      <c r="F1440" t="s">
        <v>2850</v>
      </c>
      <c r="G1440" t="s">
        <v>5970</v>
      </c>
      <c r="H1440" s="83" t="s">
        <v>3140</v>
      </c>
      <c r="I1440" s="83" t="s">
        <v>5971</v>
      </c>
    </row>
    <row r="1441" spans="1:9">
      <c r="A1441">
        <v>29072</v>
      </c>
      <c r="B1441">
        <v>18147952702</v>
      </c>
      <c r="C1441">
        <v>18</v>
      </c>
      <c r="D1441" t="s">
        <v>155</v>
      </c>
      <c r="E1441" t="s">
        <v>2878</v>
      </c>
      <c r="F1441" t="s">
        <v>2850</v>
      </c>
      <c r="G1441" t="s">
        <v>5972</v>
      </c>
      <c r="H1441" s="83" t="s">
        <v>3470</v>
      </c>
      <c r="I1441" s="83" t="s">
        <v>5973</v>
      </c>
    </row>
    <row r="1442" spans="1:9">
      <c r="A1442">
        <v>29073</v>
      </c>
      <c r="B1442">
        <v>18147952800</v>
      </c>
      <c r="C1442">
        <v>18</v>
      </c>
      <c r="D1442" t="s">
        <v>155</v>
      </c>
      <c r="E1442" t="s">
        <v>2878</v>
      </c>
      <c r="F1442" t="s">
        <v>2850</v>
      </c>
      <c r="G1442" t="s">
        <v>5974</v>
      </c>
      <c r="H1442" s="83" t="s">
        <v>3605</v>
      </c>
      <c r="I1442" s="83" t="s">
        <v>5975</v>
      </c>
    </row>
    <row r="1443" spans="1:9">
      <c r="A1443">
        <v>29074</v>
      </c>
      <c r="B1443">
        <v>18147952900</v>
      </c>
      <c r="C1443">
        <v>18</v>
      </c>
      <c r="D1443" t="s">
        <v>155</v>
      </c>
      <c r="E1443" t="s">
        <v>2878</v>
      </c>
      <c r="F1443" t="s">
        <v>2850</v>
      </c>
      <c r="G1443" t="s">
        <v>5976</v>
      </c>
      <c r="H1443" s="82">
        <v>0.6</v>
      </c>
      <c r="I1443" s="83" t="s">
        <v>5977</v>
      </c>
    </row>
    <row r="1444" spans="1:9">
      <c r="A1444">
        <v>29075</v>
      </c>
      <c r="B1444">
        <v>18147953000</v>
      </c>
      <c r="C1444">
        <v>18</v>
      </c>
      <c r="D1444" t="s">
        <v>155</v>
      </c>
      <c r="E1444" t="s">
        <v>2878</v>
      </c>
      <c r="F1444" t="s">
        <v>2850</v>
      </c>
      <c r="G1444" t="s">
        <v>5978</v>
      </c>
      <c r="H1444" s="82">
        <v>0.6</v>
      </c>
      <c r="I1444" s="83" t="s">
        <v>5979</v>
      </c>
    </row>
    <row r="1445" spans="1:9">
      <c r="A1445">
        <v>29076</v>
      </c>
      <c r="B1445">
        <v>18147953100</v>
      </c>
      <c r="C1445">
        <v>18</v>
      </c>
      <c r="D1445" t="s">
        <v>155</v>
      </c>
      <c r="E1445" t="s">
        <v>2878</v>
      </c>
      <c r="F1445" t="s">
        <v>2850</v>
      </c>
      <c r="G1445" t="s">
        <v>5980</v>
      </c>
      <c r="H1445" s="83" t="s">
        <v>3783</v>
      </c>
      <c r="I1445" s="83" t="s">
        <v>5981</v>
      </c>
    </row>
    <row r="1446" spans="1:9">
      <c r="A1446">
        <v>29077</v>
      </c>
      <c r="B1446">
        <v>18149953600</v>
      </c>
      <c r="C1446">
        <v>18</v>
      </c>
      <c r="D1446" t="s">
        <v>155</v>
      </c>
      <c r="E1446" t="s">
        <v>2878</v>
      </c>
      <c r="F1446" t="s">
        <v>2851</v>
      </c>
      <c r="G1446" t="s">
        <v>5982</v>
      </c>
      <c r="H1446" s="83" t="s">
        <v>3212</v>
      </c>
      <c r="I1446" s="83" t="s">
        <v>5983</v>
      </c>
    </row>
    <row r="1447" spans="1:9">
      <c r="A1447">
        <v>29078</v>
      </c>
      <c r="B1447">
        <v>18149953700</v>
      </c>
      <c r="C1447">
        <v>18</v>
      </c>
      <c r="D1447" t="s">
        <v>155</v>
      </c>
      <c r="E1447" t="s">
        <v>2878</v>
      </c>
      <c r="F1447" t="s">
        <v>2851</v>
      </c>
      <c r="G1447" t="s">
        <v>5984</v>
      </c>
      <c r="H1447" s="83" t="s">
        <v>3019</v>
      </c>
      <c r="I1447" s="83" t="s">
        <v>5985</v>
      </c>
    </row>
    <row r="1448" spans="1:9">
      <c r="A1448">
        <v>29079</v>
      </c>
      <c r="B1448">
        <v>18149953800</v>
      </c>
      <c r="C1448">
        <v>18</v>
      </c>
      <c r="D1448" t="s">
        <v>155</v>
      </c>
      <c r="E1448" t="s">
        <v>2878</v>
      </c>
      <c r="F1448" t="s">
        <v>2851</v>
      </c>
      <c r="G1448" t="s">
        <v>5986</v>
      </c>
      <c r="H1448" s="83" t="s">
        <v>2903</v>
      </c>
      <c r="I1448" s="83" t="s">
        <v>5987</v>
      </c>
    </row>
    <row r="1449" spans="1:9">
      <c r="A1449">
        <v>29080</v>
      </c>
      <c r="B1449">
        <v>18149953900</v>
      </c>
      <c r="C1449">
        <v>18</v>
      </c>
      <c r="D1449" t="s">
        <v>155</v>
      </c>
      <c r="E1449" t="s">
        <v>2878</v>
      </c>
      <c r="F1449" t="s">
        <v>2851</v>
      </c>
      <c r="G1449" t="s">
        <v>5988</v>
      </c>
      <c r="H1449" s="83" t="s">
        <v>3122</v>
      </c>
      <c r="I1449" s="83" t="s">
        <v>5989</v>
      </c>
    </row>
    <row r="1450" spans="1:9">
      <c r="A1450">
        <v>29081</v>
      </c>
      <c r="B1450">
        <v>18149954000</v>
      </c>
      <c r="C1450">
        <v>18</v>
      </c>
      <c r="D1450" t="s">
        <v>155</v>
      </c>
      <c r="E1450" t="s">
        <v>2878</v>
      </c>
      <c r="F1450" t="s">
        <v>2851</v>
      </c>
      <c r="G1450" t="s">
        <v>5990</v>
      </c>
      <c r="H1450" s="83" t="s">
        <v>3545</v>
      </c>
      <c r="I1450" s="83" t="s">
        <v>5991</v>
      </c>
    </row>
    <row r="1451" spans="1:9">
      <c r="A1451">
        <v>29082</v>
      </c>
      <c r="B1451">
        <v>18149954100</v>
      </c>
      <c r="C1451">
        <v>18</v>
      </c>
      <c r="D1451" t="s">
        <v>155</v>
      </c>
      <c r="E1451" t="s">
        <v>2878</v>
      </c>
      <c r="F1451" t="s">
        <v>2851</v>
      </c>
      <c r="G1451" t="s">
        <v>5992</v>
      </c>
      <c r="H1451" s="83" t="s">
        <v>4149</v>
      </c>
      <c r="I1451" s="83" t="s">
        <v>5993</v>
      </c>
    </row>
    <row r="1452" spans="1:9">
      <c r="A1452">
        <v>29083</v>
      </c>
      <c r="B1452">
        <v>18149954200</v>
      </c>
      <c r="C1452">
        <v>18</v>
      </c>
      <c r="D1452" t="s">
        <v>155</v>
      </c>
      <c r="E1452" t="s">
        <v>2878</v>
      </c>
      <c r="F1452" t="s">
        <v>2851</v>
      </c>
      <c r="G1452" t="s">
        <v>5994</v>
      </c>
      <c r="H1452" s="83" t="s">
        <v>3122</v>
      </c>
      <c r="I1452" s="83" t="s">
        <v>5995</v>
      </c>
    </row>
    <row r="1453" spans="1:9">
      <c r="A1453">
        <v>29084</v>
      </c>
      <c r="B1453">
        <v>18151970800</v>
      </c>
      <c r="C1453">
        <v>18</v>
      </c>
      <c r="D1453" t="s">
        <v>155</v>
      </c>
      <c r="E1453" t="s">
        <v>2878</v>
      </c>
      <c r="F1453" t="s">
        <v>2852</v>
      </c>
      <c r="G1453" t="s">
        <v>5996</v>
      </c>
      <c r="H1453" s="82">
        <v>0.9</v>
      </c>
      <c r="I1453" s="83" t="s">
        <v>5997</v>
      </c>
    </row>
    <row r="1454" spans="1:9">
      <c r="A1454">
        <v>29085</v>
      </c>
      <c r="B1454">
        <v>18151970900</v>
      </c>
      <c r="C1454">
        <v>18</v>
      </c>
      <c r="D1454" t="s">
        <v>155</v>
      </c>
      <c r="E1454" t="s">
        <v>2878</v>
      </c>
      <c r="F1454" t="s">
        <v>2852</v>
      </c>
      <c r="G1454" t="s">
        <v>5998</v>
      </c>
      <c r="H1454" s="83" t="s">
        <v>2883</v>
      </c>
      <c r="I1454" s="83" t="s">
        <v>5999</v>
      </c>
    </row>
    <row r="1455" spans="1:9">
      <c r="A1455">
        <v>29086</v>
      </c>
      <c r="B1455">
        <v>18151971000</v>
      </c>
      <c r="C1455">
        <v>18</v>
      </c>
      <c r="D1455" t="s">
        <v>155</v>
      </c>
      <c r="E1455" t="s">
        <v>2878</v>
      </c>
      <c r="F1455" t="s">
        <v>2852</v>
      </c>
      <c r="G1455" t="s">
        <v>6000</v>
      </c>
      <c r="H1455" s="82">
        <v>0.8</v>
      </c>
      <c r="I1455" s="83" t="s">
        <v>6001</v>
      </c>
    </row>
    <row r="1456" spans="1:9">
      <c r="A1456">
        <v>29087</v>
      </c>
      <c r="B1456">
        <v>18151971100</v>
      </c>
      <c r="C1456">
        <v>18</v>
      </c>
      <c r="D1456" t="s">
        <v>155</v>
      </c>
      <c r="E1456" t="s">
        <v>2878</v>
      </c>
      <c r="F1456" t="s">
        <v>2852</v>
      </c>
      <c r="G1456" t="s">
        <v>6002</v>
      </c>
      <c r="H1456" s="83" t="s">
        <v>3069</v>
      </c>
      <c r="I1456" s="83" t="s">
        <v>6003</v>
      </c>
    </row>
    <row r="1457" spans="1:9">
      <c r="A1457">
        <v>29088</v>
      </c>
      <c r="B1457">
        <v>18151971200</v>
      </c>
      <c r="C1457">
        <v>18</v>
      </c>
      <c r="D1457" t="s">
        <v>155</v>
      </c>
      <c r="E1457" t="s">
        <v>2878</v>
      </c>
      <c r="F1457" t="s">
        <v>2852</v>
      </c>
      <c r="G1457" t="s">
        <v>6004</v>
      </c>
      <c r="H1457" s="83" t="s">
        <v>3035</v>
      </c>
      <c r="I1457" s="83" t="s">
        <v>5692</v>
      </c>
    </row>
    <row r="1458" spans="1:9">
      <c r="A1458">
        <v>29089</v>
      </c>
      <c r="B1458">
        <v>18151971300</v>
      </c>
      <c r="C1458">
        <v>18</v>
      </c>
      <c r="D1458" t="s">
        <v>155</v>
      </c>
      <c r="E1458" t="s">
        <v>2878</v>
      </c>
      <c r="F1458" t="s">
        <v>2852</v>
      </c>
      <c r="G1458" t="s">
        <v>6005</v>
      </c>
      <c r="H1458" s="83" t="s">
        <v>3265</v>
      </c>
      <c r="I1458" s="83" t="s">
        <v>6006</v>
      </c>
    </row>
    <row r="1459" spans="1:9">
      <c r="A1459">
        <v>29090</v>
      </c>
      <c r="B1459">
        <v>18151971400</v>
      </c>
      <c r="C1459">
        <v>18</v>
      </c>
      <c r="D1459" t="s">
        <v>155</v>
      </c>
      <c r="E1459" t="s">
        <v>2878</v>
      </c>
      <c r="F1459" t="s">
        <v>2852</v>
      </c>
      <c r="G1459" t="s">
        <v>6007</v>
      </c>
      <c r="H1459" s="83" t="s">
        <v>2954</v>
      </c>
      <c r="I1459" s="83" t="s">
        <v>6008</v>
      </c>
    </row>
    <row r="1460" spans="1:9">
      <c r="A1460">
        <v>29091</v>
      </c>
      <c r="B1460">
        <v>18151971500</v>
      </c>
      <c r="C1460">
        <v>18</v>
      </c>
      <c r="D1460" t="s">
        <v>155</v>
      </c>
      <c r="E1460" t="s">
        <v>2878</v>
      </c>
      <c r="F1460" t="s">
        <v>2852</v>
      </c>
      <c r="G1460" t="s">
        <v>6009</v>
      </c>
      <c r="H1460" s="83" t="s">
        <v>3174</v>
      </c>
      <c r="I1460" s="83" t="s">
        <v>6010</v>
      </c>
    </row>
    <row r="1461" spans="1:9">
      <c r="A1461">
        <v>29092</v>
      </c>
      <c r="B1461">
        <v>18151971600</v>
      </c>
      <c r="C1461">
        <v>18</v>
      </c>
      <c r="D1461" t="s">
        <v>155</v>
      </c>
      <c r="E1461" t="s">
        <v>2878</v>
      </c>
      <c r="F1461" t="s">
        <v>2852</v>
      </c>
      <c r="G1461" t="s">
        <v>6011</v>
      </c>
      <c r="H1461" s="83" t="s">
        <v>2983</v>
      </c>
      <c r="I1461" s="83" t="s">
        <v>6012</v>
      </c>
    </row>
    <row r="1462" spans="1:9">
      <c r="A1462">
        <v>29093</v>
      </c>
      <c r="B1462">
        <v>18153050101</v>
      </c>
      <c r="C1462">
        <v>18</v>
      </c>
      <c r="D1462" t="s">
        <v>155</v>
      </c>
      <c r="E1462" t="s">
        <v>2878</v>
      </c>
      <c r="F1462" t="s">
        <v>2853</v>
      </c>
      <c r="G1462" t="s">
        <v>6013</v>
      </c>
      <c r="H1462" s="83" t="s">
        <v>2997</v>
      </c>
      <c r="I1462" s="83" t="s">
        <v>6014</v>
      </c>
    </row>
    <row r="1463" spans="1:9">
      <c r="A1463">
        <v>29094</v>
      </c>
      <c r="B1463">
        <v>18153050102</v>
      </c>
      <c r="C1463">
        <v>18</v>
      </c>
      <c r="D1463" t="s">
        <v>155</v>
      </c>
      <c r="E1463" t="s">
        <v>2878</v>
      </c>
      <c r="F1463" t="s">
        <v>2853</v>
      </c>
      <c r="G1463" t="s">
        <v>6015</v>
      </c>
      <c r="H1463" s="83" t="s">
        <v>4388</v>
      </c>
      <c r="I1463" s="83" t="s">
        <v>6016</v>
      </c>
    </row>
    <row r="1464" spans="1:9">
      <c r="A1464">
        <v>29095</v>
      </c>
      <c r="B1464">
        <v>18153050200</v>
      </c>
      <c r="C1464">
        <v>18</v>
      </c>
      <c r="D1464" t="s">
        <v>155</v>
      </c>
      <c r="E1464" t="s">
        <v>2878</v>
      </c>
      <c r="F1464" t="s">
        <v>2853</v>
      </c>
      <c r="G1464" t="s">
        <v>6017</v>
      </c>
      <c r="H1464" s="83" t="s">
        <v>4039</v>
      </c>
      <c r="I1464" s="83" t="s">
        <v>5160</v>
      </c>
    </row>
    <row r="1465" spans="1:9">
      <c r="A1465">
        <v>29096</v>
      </c>
      <c r="B1465">
        <v>18153050301</v>
      </c>
      <c r="C1465">
        <v>18</v>
      </c>
      <c r="D1465" t="s">
        <v>155</v>
      </c>
      <c r="E1465" t="s">
        <v>2878</v>
      </c>
      <c r="F1465" t="s">
        <v>2853</v>
      </c>
      <c r="G1465" t="s">
        <v>6018</v>
      </c>
      <c r="H1465" s="83" t="s">
        <v>3098</v>
      </c>
      <c r="I1465" s="83" t="s">
        <v>6019</v>
      </c>
    </row>
    <row r="1466" spans="1:9">
      <c r="A1466">
        <v>29097</v>
      </c>
      <c r="B1466">
        <v>18153050302</v>
      </c>
      <c r="C1466">
        <v>18</v>
      </c>
      <c r="D1466" t="s">
        <v>155</v>
      </c>
      <c r="E1466" t="s">
        <v>2878</v>
      </c>
      <c r="F1466" t="s">
        <v>2853</v>
      </c>
      <c r="G1466" t="s">
        <v>6020</v>
      </c>
      <c r="H1466" s="83" t="s">
        <v>2951</v>
      </c>
      <c r="I1466" s="83" t="s">
        <v>6021</v>
      </c>
    </row>
    <row r="1467" spans="1:9">
      <c r="A1467">
        <v>29098</v>
      </c>
      <c r="B1467">
        <v>18153050400</v>
      </c>
      <c r="C1467">
        <v>18</v>
      </c>
      <c r="D1467" t="s">
        <v>155</v>
      </c>
      <c r="E1467" t="s">
        <v>2878</v>
      </c>
      <c r="F1467" t="s">
        <v>2853</v>
      </c>
      <c r="G1467" t="s">
        <v>6022</v>
      </c>
      <c r="H1467" s="83" t="s">
        <v>3125</v>
      </c>
      <c r="I1467" s="83" t="s">
        <v>6023</v>
      </c>
    </row>
    <row r="1468" spans="1:9">
      <c r="A1468">
        <v>29099</v>
      </c>
      <c r="B1468">
        <v>18153050501</v>
      </c>
      <c r="C1468">
        <v>18</v>
      </c>
      <c r="D1468" t="s">
        <v>155</v>
      </c>
      <c r="E1468" t="s">
        <v>2878</v>
      </c>
      <c r="F1468" t="s">
        <v>2853</v>
      </c>
      <c r="G1468" t="s">
        <v>6024</v>
      </c>
      <c r="H1468" s="83" t="s">
        <v>3174</v>
      </c>
      <c r="I1468" s="83" t="s">
        <v>6025</v>
      </c>
    </row>
    <row r="1469" spans="1:9">
      <c r="A1469">
        <v>29100</v>
      </c>
      <c r="B1469">
        <v>18153050502</v>
      </c>
      <c r="C1469">
        <v>18</v>
      </c>
      <c r="D1469" t="s">
        <v>155</v>
      </c>
      <c r="E1469" t="s">
        <v>2878</v>
      </c>
      <c r="F1469" t="s">
        <v>2853</v>
      </c>
      <c r="G1469" t="s">
        <v>6026</v>
      </c>
      <c r="H1469" s="83" t="s">
        <v>2915</v>
      </c>
      <c r="I1469" s="83" t="s">
        <v>6027</v>
      </c>
    </row>
    <row r="1470" spans="1:9">
      <c r="A1470">
        <v>29101</v>
      </c>
      <c r="B1470">
        <v>18155965700</v>
      </c>
      <c r="C1470">
        <v>18</v>
      </c>
      <c r="D1470" t="s">
        <v>155</v>
      </c>
      <c r="E1470" t="s">
        <v>2878</v>
      </c>
      <c r="F1470" t="s">
        <v>2854</v>
      </c>
      <c r="G1470" t="s">
        <v>6028</v>
      </c>
      <c r="H1470" s="83" t="s">
        <v>3098</v>
      </c>
      <c r="I1470" s="83" t="s">
        <v>6029</v>
      </c>
    </row>
    <row r="1471" spans="1:9">
      <c r="A1471">
        <v>29102</v>
      </c>
      <c r="B1471">
        <v>18155965800</v>
      </c>
      <c r="C1471">
        <v>18</v>
      </c>
      <c r="D1471" t="s">
        <v>155</v>
      </c>
      <c r="E1471" t="s">
        <v>2878</v>
      </c>
      <c r="F1471" t="s">
        <v>2854</v>
      </c>
      <c r="G1471" t="s">
        <v>6030</v>
      </c>
      <c r="H1471" s="83" t="s">
        <v>3563</v>
      </c>
      <c r="I1471" s="83" t="s">
        <v>6031</v>
      </c>
    </row>
    <row r="1472" spans="1:9">
      <c r="A1472">
        <v>29103</v>
      </c>
      <c r="B1472">
        <v>18155965900</v>
      </c>
      <c r="C1472">
        <v>18</v>
      </c>
      <c r="D1472" t="s">
        <v>155</v>
      </c>
      <c r="E1472" t="s">
        <v>2878</v>
      </c>
      <c r="F1472" t="s">
        <v>2854</v>
      </c>
      <c r="G1472" t="s">
        <v>6032</v>
      </c>
      <c r="H1472" s="83" t="s">
        <v>3295</v>
      </c>
      <c r="I1472" s="83" t="s">
        <v>6033</v>
      </c>
    </row>
    <row r="1473" spans="1:9">
      <c r="A1473">
        <v>29104</v>
      </c>
      <c r="B1473">
        <v>18157000100</v>
      </c>
      <c r="C1473">
        <v>18</v>
      </c>
      <c r="D1473" t="s">
        <v>155</v>
      </c>
      <c r="E1473" t="s">
        <v>2878</v>
      </c>
      <c r="F1473" t="s">
        <v>2855</v>
      </c>
      <c r="G1473" t="s">
        <v>6034</v>
      </c>
      <c r="H1473" s="83" t="s">
        <v>3008</v>
      </c>
      <c r="I1473" s="83" t="s">
        <v>6035</v>
      </c>
    </row>
    <row r="1474" spans="1:9">
      <c r="A1474">
        <v>29105</v>
      </c>
      <c r="B1474">
        <v>18157000200</v>
      </c>
      <c r="C1474">
        <v>18</v>
      </c>
      <c r="D1474" t="s">
        <v>155</v>
      </c>
      <c r="E1474" t="s">
        <v>2878</v>
      </c>
      <c r="F1474" t="s">
        <v>2855</v>
      </c>
      <c r="G1474" t="s">
        <v>6036</v>
      </c>
      <c r="H1474" s="83" t="s">
        <v>3634</v>
      </c>
      <c r="I1474" s="83" t="s">
        <v>6037</v>
      </c>
    </row>
    <row r="1475" spans="1:9">
      <c r="A1475">
        <v>29106</v>
      </c>
      <c r="B1475">
        <v>18157000300</v>
      </c>
      <c r="C1475">
        <v>18</v>
      </c>
      <c r="D1475" t="s">
        <v>155</v>
      </c>
      <c r="E1475" t="s">
        <v>2878</v>
      </c>
      <c r="F1475" t="s">
        <v>2855</v>
      </c>
      <c r="G1475" t="s">
        <v>6038</v>
      </c>
      <c r="H1475" s="83" t="s">
        <v>3605</v>
      </c>
      <c r="I1475" s="83" t="s">
        <v>6039</v>
      </c>
    </row>
    <row r="1476" spans="1:9">
      <c r="A1476">
        <v>29107</v>
      </c>
      <c r="B1476">
        <v>18157000400</v>
      </c>
      <c r="C1476">
        <v>18</v>
      </c>
      <c r="D1476" t="s">
        <v>155</v>
      </c>
      <c r="E1476" t="s">
        <v>2878</v>
      </c>
      <c r="F1476" t="s">
        <v>2855</v>
      </c>
      <c r="G1476" t="s">
        <v>6040</v>
      </c>
      <c r="H1476" s="83" t="s">
        <v>6041</v>
      </c>
      <c r="I1476" s="83" t="s">
        <v>6042</v>
      </c>
    </row>
    <row r="1477" spans="1:9">
      <c r="A1477">
        <v>29108</v>
      </c>
      <c r="B1477">
        <v>18157000700</v>
      </c>
      <c r="C1477">
        <v>18</v>
      </c>
      <c r="D1477" t="s">
        <v>155</v>
      </c>
      <c r="E1477" t="s">
        <v>2878</v>
      </c>
      <c r="F1477" t="s">
        <v>2855</v>
      </c>
      <c r="G1477" t="s">
        <v>6043</v>
      </c>
      <c r="H1477" s="83" t="s">
        <v>3461</v>
      </c>
      <c r="I1477" s="83" t="s">
        <v>6044</v>
      </c>
    </row>
    <row r="1478" spans="1:9">
      <c r="A1478">
        <v>29109</v>
      </c>
      <c r="B1478">
        <v>18157000800</v>
      </c>
      <c r="C1478">
        <v>18</v>
      </c>
      <c r="D1478" t="s">
        <v>155</v>
      </c>
      <c r="E1478" t="s">
        <v>2878</v>
      </c>
      <c r="F1478" t="s">
        <v>2855</v>
      </c>
      <c r="G1478" t="s">
        <v>6045</v>
      </c>
      <c r="H1478" s="83" t="s">
        <v>4084</v>
      </c>
      <c r="I1478" s="83" t="s">
        <v>6046</v>
      </c>
    </row>
    <row r="1479" spans="1:9">
      <c r="A1479">
        <v>29110</v>
      </c>
      <c r="B1479">
        <v>18157001000</v>
      </c>
      <c r="C1479">
        <v>18</v>
      </c>
      <c r="D1479" t="s">
        <v>155</v>
      </c>
      <c r="E1479" t="s">
        <v>2878</v>
      </c>
      <c r="F1479" t="s">
        <v>2855</v>
      </c>
      <c r="G1479" t="s">
        <v>6047</v>
      </c>
      <c r="H1479" s="83" t="s">
        <v>3128</v>
      </c>
      <c r="I1479" s="83" t="s">
        <v>6048</v>
      </c>
    </row>
    <row r="1480" spans="1:9">
      <c r="A1480">
        <v>29111</v>
      </c>
      <c r="B1480">
        <v>18157001100</v>
      </c>
      <c r="C1480">
        <v>18</v>
      </c>
      <c r="D1480" t="s">
        <v>155</v>
      </c>
      <c r="E1480" t="s">
        <v>2878</v>
      </c>
      <c r="F1480" t="s">
        <v>2855</v>
      </c>
      <c r="G1480" t="s">
        <v>6049</v>
      </c>
      <c r="H1480" s="83" t="s">
        <v>3177</v>
      </c>
      <c r="I1480" s="83" t="s">
        <v>6050</v>
      </c>
    </row>
    <row r="1481" spans="1:9">
      <c r="A1481">
        <v>29112</v>
      </c>
      <c r="B1481">
        <v>18157001200</v>
      </c>
      <c r="C1481">
        <v>18</v>
      </c>
      <c r="D1481" t="s">
        <v>155</v>
      </c>
      <c r="E1481" t="s">
        <v>2878</v>
      </c>
      <c r="F1481" t="s">
        <v>2855</v>
      </c>
      <c r="G1481" t="s">
        <v>6051</v>
      </c>
      <c r="H1481" s="83" t="s">
        <v>4028</v>
      </c>
      <c r="I1481" s="83" t="s">
        <v>6052</v>
      </c>
    </row>
    <row r="1482" spans="1:9">
      <c r="A1482">
        <v>29113</v>
      </c>
      <c r="B1482">
        <v>18157001300</v>
      </c>
      <c r="C1482">
        <v>18</v>
      </c>
      <c r="D1482" t="s">
        <v>155</v>
      </c>
      <c r="E1482" t="s">
        <v>2878</v>
      </c>
      <c r="F1482" t="s">
        <v>2855</v>
      </c>
      <c r="G1482" t="s">
        <v>6053</v>
      </c>
      <c r="H1482" s="83" t="s">
        <v>4127</v>
      </c>
      <c r="I1482" s="83" t="s">
        <v>6054</v>
      </c>
    </row>
    <row r="1483" spans="1:9">
      <c r="A1483">
        <v>29114</v>
      </c>
      <c r="B1483">
        <v>18157001400</v>
      </c>
      <c r="C1483">
        <v>18</v>
      </c>
      <c r="D1483" t="s">
        <v>155</v>
      </c>
      <c r="E1483" t="s">
        <v>2878</v>
      </c>
      <c r="F1483" t="s">
        <v>2855</v>
      </c>
      <c r="G1483" t="s">
        <v>6055</v>
      </c>
      <c r="H1483" s="83" t="s">
        <v>3035</v>
      </c>
      <c r="I1483" s="83" t="s">
        <v>6056</v>
      </c>
    </row>
    <row r="1484" spans="1:9">
      <c r="A1484">
        <v>29115</v>
      </c>
      <c r="B1484">
        <v>18157001501</v>
      </c>
      <c r="C1484">
        <v>18</v>
      </c>
      <c r="D1484" t="s">
        <v>155</v>
      </c>
      <c r="E1484" t="s">
        <v>2878</v>
      </c>
      <c r="F1484" t="s">
        <v>2855</v>
      </c>
      <c r="G1484" t="s">
        <v>6057</v>
      </c>
      <c r="H1484" s="83" t="s">
        <v>2906</v>
      </c>
      <c r="I1484" s="83" t="s">
        <v>6058</v>
      </c>
    </row>
    <row r="1485" spans="1:9">
      <c r="A1485">
        <v>29116</v>
      </c>
      <c r="B1485">
        <v>18157001502</v>
      </c>
      <c r="C1485">
        <v>18</v>
      </c>
      <c r="D1485" t="s">
        <v>155</v>
      </c>
      <c r="E1485" t="s">
        <v>2878</v>
      </c>
      <c r="F1485" t="s">
        <v>2855</v>
      </c>
      <c r="G1485" t="s">
        <v>6059</v>
      </c>
      <c r="H1485" s="83" t="s">
        <v>4671</v>
      </c>
      <c r="I1485" s="83" t="s">
        <v>2904</v>
      </c>
    </row>
    <row r="1486" spans="1:9">
      <c r="A1486">
        <v>29117</v>
      </c>
      <c r="B1486">
        <v>18157001601</v>
      </c>
      <c r="C1486">
        <v>18</v>
      </c>
      <c r="D1486" t="s">
        <v>155</v>
      </c>
      <c r="E1486" t="s">
        <v>2878</v>
      </c>
      <c r="F1486" t="s">
        <v>2855</v>
      </c>
      <c r="G1486" t="s">
        <v>6060</v>
      </c>
      <c r="H1486" s="82">
        <v>0</v>
      </c>
      <c r="I1486" s="83" t="s">
        <v>6061</v>
      </c>
    </row>
    <row r="1487" spans="1:9">
      <c r="A1487">
        <v>29118</v>
      </c>
      <c r="B1487">
        <v>18157001602</v>
      </c>
      <c r="C1487">
        <v>18</v>
      </c>
      <c r="D1487" t="s">
        <v>155</v>
      </c>
      <c r="E1487" t="s">
        <v>2878</v>
      </c>
      <c r="F1487" t="s">
        <v>2855</v>
      </c>
      <c r="G1487" t="s">
        <v>6062</v>
      </c>
      <c r="H1487" s="83" t="s">
        <v>3035</v>
      </c>
      <c r="I1487" s="83" t="s">
        <v>6063</v>
      </c>
    </row>
    <row r="1488" spans="1:9">
      <c r="A1488">
        <v>29119</v>
      </c>
      <c r="B1488">
        <v>18157001603</v>
      </c>
      <c r="C1488">
        <v>18</v>
      </c>
      <c r="D1488" t="s">
        <v>155</v>
      </c>
      <c r="E1488" t="s">
        <v>2878</v>
      </c>
      <c r="F1488" t="s">
        <v>2855</v>
      </c>
      <c r="G1488" t="s">
        <v>6064</v>
      </c>
      <c r="H1488" s="82">
        <v>0</v>
      </c>
      <c r="I1488" s="83" t="s">
        <v>6065</v>
      </c>
    </row>
    <row r="1489" spans="1:9">
      <c r="A1489">
        <v>29120</v>
      </c>
      <c r="B1489">
        <v>18157001701</v>
      </c>
      <c r="C1489">
        <v>18</v>
      </c>
      <c r="D1489" t="s">
        <v>155</v>
      </c>
      <c r="E1489" t="s">
        <v>2878</v>
      </c>
      <c r="F1489" t="s">
        <v>2855</v>
      </c>
      <c r="G1489" t="s">
        <v>6066</v>
      </c>
      <c r="H1489" s="83" t="s">
        <v>4622</v>
      </c>
      <c r="I1489" s="83" t="s">
        <v>6067</v>
      </c>
    </row>
    <row r="1490" spans="1:9">
      <c r="A1490">
        <v>29121</v>
      </c>
      <c r="B1490">
        <v>18157001702</v>
      </c>
      <c r="C1490">
        <v>18</v>
      </c>
      <c r="D1490" t="s">
        <v>155</v>
      </c>
      <c r="E1490" t="s">
        <v>2878</v>
      </c>
      <c r="F1490" t="s">
        <v>2855</v>
      </c>
      <c r="G1490" t="s">
        <v>6068</v>
      </c>
      <c r="H1490" s="83" t="s">
        <v>2903</v>
      </c>
      <c r="I1490" s="83" t="s">
        <v>6069</v>
      </c>
    </row>
    <row r="1491" spans="1:9">
      <c r="A1491">
        <v>29122</v>
      </c>
      <c r="B1491">
        <v>18157001800</v>
      </c>
      <c r="C1491">
        <v>18</v>
      </c>
      <c r="D1491" t="s">
        <v>155</v>
      </c>
      <c r="E1491" t="s">
        <v>2878</v>
      </c>
      <c r="F1491" t="s">
        <v>2855</v>
      </c>
      <c r="G1491" t="s">
        <v>6070</v>
      </c>
      <c r="H1491" s="83" t="s">
        <v>2945</v>
      </c>
      <c r="I1491" s="83" t="s">
        <v>6071</v>
      </c>
    </row>
    <row r="1492" spans="1:9">
      <c r="A1492">
        <v>29123</v>
      </c>
      <c r="B1492">
        <v>18157001900</v>
      </c>
      <c r="C1492">
        <v>18</v>
      </c>
      <c r="D1492" t="s">
        <v>155</v>
      </c>
      <c r="E1492" t="s">
        <v>2878</v>
      </c>
      <c r="F1492" t="s">
        <v>2855</v>
      </c>
      <c r="G1492" t="s">
        <v>6072</v>
      </c>
      <c r="H1492" s="83" t="s">
        <v>3140</v>
      </c>
      <c r="I1492" s="83" t="s">
        <v>6073</v>
      </c>
    </row>
    <row r="1493" spans="1:9">
      <c r="A1493">
        <v>29124</v>
      </c>
      <c r="B1493">
        <v>18157005101</v>
      </c>
      <c r="C1493">
        <v>18</v>
      </c>
      <c r="D1493" t="s">
        <v>155</v>
      </c>
      <c r="E1493" t="s">
        <v>2878</v>
      </c>
      <c r="F1493" t="s">
        <v>2855</v>
      </c>
      <c r="G1493" t="s">
        <v>6074</v>
      </c>
      <c r="H1493" s="83" t="s">
        <v>3412</v>
      </c>
      <c r="I1493" s="83" t="s">
        <v>6075</v>
      </c>
    </row>
    <row r="1494" spans="1:9">
      <c r="A1494">
        <v>29125</v>
      </c>
      <c r="B1494">
        <v>18157005102</v>
      </c>
      <c r="C1494">
        <v>18</v>
      </c>
      <c r="D1494" t="s">
        <v>155</v>
      </c>
      <c r="E1494" t="s">
        <v>2878</v>
      </c>
      <c r="F1494" t="s">
        <v>2855</v>
      </c>
      <c r="G1494" t="s">
        <v>6076</v>
      </c>
      <c r="H1494" s="83" t="s">
        <v>3524</v>
      </c>
      <c r="I1494" s="83" t="s">
        <v>6077</v>
      </c>
    </row>
    <row r="1495" spans="1:9">
      <c r="A1495">
        <v>29126</v>
      </c>
      <c r="B1495">
        <v>18157005200</v>
      </c>
      <c r="C1495">
        <v>18</v>
      </c>
      <c r="D1495" t="s">
        <v>155</v>
      </c>
      <c r="E1495" t="s">
        <v>2878</v>
      </c>
      <c r="F1495" t="s">
        <v>2855</v>
      </c>
      <c r="G1495" t="s">
        <v>6078</v>
      </c>
      <c r="H1495" s="83" t="s">
        <v>3110</v>
      </c>
      <c r="I1495" s="83" t="s">
        <v>6079</v>
      </c>
    </row>
    <row r="1496" spans="1:9">
      <c r="A1496">
        <v>29127</v>
      </c>
      <c r="B1496">
        <v>18157005401</v>
      </c>
      <c r="C1496">
        <v>18</v>
      </c>
      <c r="D1496" t="s">
        <v>155</v>
      </c>
      <c r="E1496" t="s">
        <v>2878</v>
      </c>
      <c r="F1496" t="s">
        <v>2855</v>
      </c>
      <c r="G1496" t="s">
        <v>6080</v>
      </c>
      <c r="H1496" s="83" t="s">
        <v>3563</v>
      </c>
      <c r="I1496" s="83" t="s">
        <v>6081</v>
      </c>
    </row>
    <row r="1497" spans="1:9">
      <c r="A1497">
        <v>29128</v>
      </c>
      <c r="B1497">
        <v>18157005402</v>
      </c>
      <c r="C1497">
        <v>18</v>
      </c>
      <c r="D1497" t="s">
        <v>155</v>
      </c>
      <c r="E1497" t="s">
        <v>2878</v>
      </c>
      <c r="F1497" t="s">
        <v>2855</v>
      </c>
      <c r="G1497" t="s">
        <v>6082</v>
      </c>
      <c r="H1497" s="83" t="s">
        <v>5076</v>
      </c>
      <c r="I1497" s="83" t="s">
        <v>6083</v>
      </c>
    </row>
    <row r="1498" spans="1:9">
      <c r="A1498">
        <v>29129</v>
      </c>
      <c r="B1498">
        <v>18157005500</v>
      </c>
      <c r="C1498">
        <v>18</v>
      </c>
      <c r="D1498" t="s">
        <v>155</v>
      </c>
      <c r="E1498" t="s">
        <v>2878</v>
      </c>
      <c r="F1498" t="s">
        <v>2855</v>
      </c>
      <c r="G1498" t="s">
        <v>6084</v>
      </c>
      <c r="H1498" s="83" t="s">
        <v>6085</v>
      </c>
      <c r="I1498" s="83" t="s">
        <v>6086</v>
      </c>
    </row>
    <row r="1499" spans="1:9">
      <c r="A1499">
        <v>29130</v>
      </c>
      <c r="B1499">
        <v>18157010100</v>
      </c>
      <c r="C1499">
        <v>18</v>
      </c>
      <c r="D1499" t="s">
        <v>155</v>
      </c>
      <c r="E1499" t="s">
        <v>2878</v>
      </c>
      <c r="F1499" t="s">
        <v>2855</v>
      </c>
      <c r="G1499" t="s">
        <v>6087</v>
      </c>
      <c r="H1499" s="82">
        <v>0</v>
      </c>
      <c r="I1499" s="83" t="s">
        <v>6088</v>
      </c>
    </row>
    <row r="1500" spans="1:9">
      <c r="A1500">
        <v>29131</v>
      </c>
      <c r="B1500">
        <v>18157010201</v>
      </c>
      <c r="C1500">
        <v>18</v>
      </c>
      <c r="D1500" t="s">
        <v>155</v>
      </c>
      <c r="E1500" t="s">
        <v>2878</v>
      </c>
      <c r="F1500" t="s">
        <v>2855</v>
      </c>
      <c r="G1500" t="s">
        <v>6089</v>
      </c>
      <c r="H1500" s="83" t="s">
        <v>3180</v>
      </c>
      <c r="I1500" s="83" t="s">
        <v>6090</v>
      </c>
    </row>
    <row r="1501" spans="1:9">
      <c r="A1501">
        <v>29132</v>
      </c>
      <c r="B1501">
        <v>18157010205</v>
      </c>
      <c r="C1501">
        <v>18</v>
      </c>
      <c r="D1501" t="s">
        <v>155</v>
      </c>
      <c r="E1501" t="s">
        <v>2878</v>
      </c>
      <c r="F1501" t="s">
        <v>2855</v>
      </c>
      <c r="G1501" t="s">
        <v>6091</v>
      </c>
      <c r="H1501" s="83" t="s">
        <v>3019</v>
      </c>
      <c r="I1501" s="83" t="s">
        <v>6092</v>
      </c>
    </row>
    <row r="1502" spans="1:9">
      <c r="A1502">
        <v>29133</v>
      </c>
      <c r="B1502">
        <v>18157010206</v>
      </c>
      <c r="C1502">
        <v>18</v>
      </c>
      <c r="D1502" t="s">
        <v>155</v>
      </c>
      <c r="E1502" t="s">
        <v>2878</v>
      </c>
      <c r="F1502" t="s">
        <v>2855</v>
      </c>
      <c r="G1502" t="s">
        <v>6093</v>
      </c>
      <c r="H1502" s="83" t="s">
        <v>3159</v>
      </c>
      <c r="I1502" s="83" t="s">
        <v>6094</v>
      </c>
    </row>
    <row r="1503" spans="1:9">
      <c r="A1503">
        <v>29134</v>
      </c>
      <c r="B1503">
        <v>18157010207</v>
      </c>
      <c r="C1503">
        <v>18</v>
      </c>
      <c r="D1503" t="s">
        <v>155</v>
      </c>
      <c r="E1503" t="s">
        <v>2878</v>
      </c>
      <c r="F1503" t="s">
        <v>2855</v>
      </c>
      <c r="G1503" t="s">
        <v>6095</v>
      </c>
      <c r="H1503" s="83" t="s">
        <v>3605</v>
      </c>
      <c r="I1503" s="83" t="s">
        <v>6096</v>
      </c>
    </row>
    <row r="1504" spans="1:9">
      <c r="A1504">
        <v>29135</v>
      </c>
      <c r="B1504">
        <v>18157010208</v>
      </c>
      <c r="C1504">
        <v>18</v>
      </c>
      <c r="D1504" t="s">
        <v>155</v>
      </c>
      <c r="E1504" t="s">
        <v>2878</v>
      </c>
      <c r="F1504" t="s">
        <v>2855</v>
      </c>
      <c r="G1504" t="s">
        <v>6097</v>
      </c>
      <c r="H1504" s="83" t="s">
        <v>3110</v>
      </c>
      <c r="I1504" s="83" t="s">
        <v>6098</v>
      </c>
    </row>
    <row r="1505" spans="1:9">
      <c r="A1505">
        <v>29136</v>
      </c>
      <c r="B1505">
        <v>18157010209</v>
      </c>
      <c r="C1505">
        <v>18</v>
      </c>
      <c r="D1505" t="s">
        <v>155</v>
      </c>
      <c r="E1505" t="s">
        <v>2878</v>
      </c>
      <c r="F1505" t="s">
        <v>2855</v>
      </c>
      <c r="G1505" t="s">
        <v>6099</v>
      </c>
      <c r="H1505" s="83" t="s">
        <v>3939</v>
      </c>
      <c r="I1505" s="83" t="s">
        <v>6100</v>
      </c>
    </row>
    <row r="1506" spans="1:9">
      <c r="A1506">
        <v>29137</v>
      </c>
      <c r="B1506">
        <v>18157010400</v>
      </c>
      <c r="C1506">
        <v>18</v>
      </c>
      <c r="D1506" t="s">
        <v>155</v>
      </c>
      <c r="E1506" t="s">
        <v>2878</v>
      </c>
      <c r="F1506" t="s">
        <v>2855</v>
      </c>
      <c r="G1506" t="s">
        <v>6101</v>
      </c>
      <c r="H1506" s="83" t="s">
        <v>6102</v>
      </c>
      <c r="I1506" s="82">
        <v>0</v>
      </c>
    </row>
    <row r="1507" spans="1:9">
      <c r="A1507">
        <v>29138</v>
      </c>
      <c r="B1507">
        <v>18157010500</v>
      </c>
      <c r="C1507">
        <v>18</v>
      </c>
      <c r="D1507" t="s">
        <v>155</v>
      </c>
      <c r="E1507" t="s">
        <v>2878</v>
      </c>
      <c r="F1507" t="s">
        <v>2855</v>
      </c>
      <c r="G1507" t="s">
        <v>6103</v>
      </c>
      <c r="H1507" s="83" t="s">
        <v>6104</v>
      </c>
      <c r="I1507" s="82">
        <v>0</v>
      </c>
    </row>
    <row r="1508" spans="1:9">
      <c r="A1508">
        <v>29139</v>
      </c>
      <c r="B1508">
        <v>18157010600</v>
      </c>
      <c r="C1508">
        <v>18</v>
      </c>
      <c r="D1508" t="s">
        <v>155</v>
      </c>
      <c r="E1508" t="s">
        <v>2878</v>
      </c>
      <c r="F1508" t="s">
        <v>2855</v>
      </c>
      <c r="G1508" t="s">
        <v>6105</v>
      </c>
      <c r="H1508" s="83" t="s">
        <v>3180</v>
      </c>
      <c r="I1508" s="83" t="s">
        <v>6106</v>
      </c>
    </row>
    <row r="1509" spans="1:9">
      <c r="A1509">
        <v>29140</v>
      </c>
      <c r="B1509">
        <v>18157010700</v>
      </c>
      <c r="C1509">
        <v>18</v>
      </c>
      <c r="D1509" t="s">
        <v>155</v>
      </c>
      <c r="E1509" t="s">
        <v>2878</v>
      </c>
      <c r="F1509" t="s">
        <v>2855</v>
      </c>
      <c r="G1509" t="s">
        <v>6107</v>
      </c>
      <c r="H1509" s="82">
        <v>0</v>
      </c>
      <c r="I1509" s="83" t="s">
        <v>6108</v>
      </c>
    </row>
    <row r="1510" spans="1:9">
      <c r="A1510">
        <v>29141</v>
      </c>
      <c r="B1510">
        <v>18157010800</v>
      </c>
      <c r="C1510">
        <v>18</v>
      </c>
      <c r="D1510" t="s">
        <v>155</v>
      </c>
      <c r="E1510" t="s">
        <v>2878</v>
      </c>
      <c r="F1510" t="s">
        <v>2855</v>
      </c>
      <c r="G1510" t="s">
        <v>6109</v>
      </c>
      <c r="H1510" s="83" t="s">
        <v>3251</v>
      </c>
      <c r="I1510" s="83" t="s">
        <v>6110</v>
      </c>
    </row>
    <row r="1511" spans="1:9">
      <c r="A1511">
        <v>29142</v>
      </c>
      <c r="B1511">
        <v>18157010901</v>
      </c>
      <c r="C1511">
        <v>18</v>
      </c>
      <c r="D1511" t="s">
        <v>155</v>
      </c>
      <c r="E1511" t="s">
        <v>2878</v>
      </c>
      <c r="F1511" t="s">
        <v>2855</v>
      </c>
      <c r="G1511" t="s">
        <v>6111</v>
      </c>
      <c r="H1511" s="83" t="s">
        <v>2915</v>
      </c>
      <c r="I1511" s="83" t="s">
        <v>6112</v>
      </c>
    </row>
    <row r="1512" spans="1:9">
      <c r="A1512">
        <v>29143</v>
      </c>
      <c r="B1512">
        <v>18157010902</v>
      </c>
      <c r="C1512">
        <v>18</v>
      </c>
      <c r="D1512" t="s">
        <v>155</v>
      </c>
      <c r="E1512" t="s">
        <v>2878</v>
      </c>
      <c r="F1512" t="s">
        <v>2855</v>
      </c>
      <c r="G1512" t="s">
        <v>6113</v>
      </c>
      <c r="H1512" s="82">
        <v>0.9</v>
      </c>
      <c r="I1512" s="83" t="s">
        <v>6114</v>
      </c>
    </row>
    <row r="1513" spans="1:9">
      <c r="A1513">
        <v>29144</v>
      </c>
      <c r="B1513">
        <v>18157011000</v>
      </c>
      <c r="C1513">
        <v>18</v>
      </c>
      <c r="D1513" t="s">
        <v>155</v>
      </c>
      <c r="E1513" t="s">
        <v>2878</v>
      </c>
      <c r="F1513" t="s">
        <v>2855</v>
      </c>
      <c r="G1513" t="s">
        <v>6115</v>
      </c>
      <c r="H1513" s="83" t="s">
        <v>3137</v>
      </c>
      <c r="I1513" s="83" t="s">
        <v>3160</v>
      </c>
    </row>
    <row r="1514" spans="1:9">
      <c r="A1514">
        <v>29145</v>
      </c>
      <c r="B1514">
        <v>18157011100</v>
      </c>
      <c r="C1514">
        <v>18</v>
      </c>
      <c r="D1514" t="s">
        <v>155</v>
      </c>
      <c r="E1514" t="s">
        <v>2878</v>
      </c>
      <c r="F1514" t="s">
        <v>2855</v>
      </c>
      <c r="G1514" t="s">
        <v>6116</v>
      </c>
      <c r="H1514" s="83" t="s">
        <v>5113</v>
      </c>
      <c r="I1514" s="83" t="s">
        <v>2907</v>
      </c>
    </row>
    <row r="1515" spans="1:9">
      <c r="A1515">
        <v>29146</v>
      </c>
      <c r="B1515">
        <v>18157011200</v>
      </c>
      <c r="C1515">
        <v>18</v>
      </c>
      <c r="D1515" t="s">
        <v>155</v>
      </c>
      <c r="E1515" t="s">
        <v>2878</v>
      </c>
      <c r="F1515" t="s">
        <v>2855</v>
      </c>
      <c r="G1515" t="s">
        <v>6117</v>
      </c>
      <c r="H1515" s="83" t="s">
        <v>6118</v>
      </c>
      <c r="I1515" s="83" t="s">
        <v>6119</v>
      </c>
    </row>
    <row r="1516" spans="1:9">
      <c r="A1516">
        <v>29147</v>
      </c>
      <c r="B1516">
        <v>18159020100</v>
      </c>
      <c r="C1516">
        <v>18</v>
      </c>
      <c r="D1516" t="s">
        <v>155</v>
      </c>
      <c r="E1516" t="s">
        <v>2878</v>
      </c>
      <c r="F1516" t="s">
        <v>2856</v>
      </c>
      <c r="G1516" t="s">
        <v>6120</v>
      </c>
      <c r="H1516" s="83" t="s">
        <v>3019</v>
      </c>
      <c r="I1516" s="83" t="s">
        <v>6121</v>
      </c>
    </row>
    <row r="1517" spans="1:9">
      <c r="A1517">
        <v>29148</v>
      </c>
      <c r="B1517">
        <v>18159020200</v>
      </c>
      <c r="C1517">
        <v>18</v>
      </c>
      <c r="D1517" t="s">
        <v>155</v>
      </c>
      <c r="E1517" t="s">
        <v>2878</v>
      </c>
      <c r="F1517" t="s">
        <v>2856</v>
      </c>
      <c r="G1517" t="s">
        <v>6122</v>
      </c>
      <c r="H1517" s="82">
        <v>0.8</v>
      </c>
      <c r="I1517" s="83" t="s">
        <v>6123</v>
      </c>
    </row>
    <row r="1518" spans="1:9">
      <c r="A1518">
        <v>29149</v>
      </c>
      <c r="B1518">
        <v>18159020300</v>
      </c>
      <c r="C1518">
        <v>18</v>
      </c>
      <c r="D1518" t="s">
        <v>155</v>
      </c>
      <c r="E1518" t="s">
        <v>2878</v>
      </c>
      <c r="F1518" t="s">
        <v>2856</v>
      </c>
      <c r="G1518" t="s">
        <v>6124</v>
      </c>
      <c r="H1518" s="82">
        <v>0</v>
      </c>
      <c r="I1518" s="83" t="s">
        <v>4869</v>
      </c>
    </row>
    <row r="1519" spans="1:9">
      <c r="A1519">
        <v>29150</v>
      </c>
      <c r="B1519">
        <v>18159020401</v>
      </c>
      <c r="C1519">
        <v>18</v>
      </c>
      <c r="D1519" t="s">
        <v>155</v>
      </c>
      <c r="E1519" t="s">
        <v>2878</v>
      </c>
      <c r="F1519" t="s">
        <v>2856</v>
      </c>
      <c r="G1519" t="s">
        <v>6125</v>
      </c>
      <c r="H1519" s="83" t="s">
        <v>3728</v>
      </c>
      <c r="I1519" s="83" t="s">
        <v>6126</v>
      </c>
    </row>
    <row r="1520" spans="1:9">
      <c r="A1520">
        <v>29151</v>
      </c>
      <c r="B1520">
        <v>18159020402</v>
      </c>
      <c r="C1520">
        <v>18</v>
      </c>
      <c r="D1520" t="s">
        <v>155</v>
      </c>
      <c r="E1520" t="s">
        <v>2878</v>
      </c>
      <c r="F1520" t="s">
        <v>2856</v>
      </c>
      <c r="G1520" t="s">
        <v>6127</v>
      </c>
      <c r="H1520" s="83" t="s">
        <v>3492</v>
      </c>
      <c r="I1520" s="83" t="s">
        <v>6128</v>
      </c>
    </row>
    <row r="1521" spans="1:9">
      <c r="A1521">
        <v>29152</v>
      </c>
      <c r="B1521">
        <v>18161960700</v>
      </c>
      <c r="C1521">
        <v>18</v>
      </c>
      <c r="D1521" t="s">
        <v>155</v>
      </c>
      <c r="E1521" t="s">
        <v>2878</v>
      </c>
      <c r="F1521" t="s">
        <v>2857</v>
      </c>
      <c r="G1521" t="s">
        <v>6129</v>
      </c>
      <c r="H1521" s="83" t="s">
        <v>3052</v>
      </c>
      <c r="I1521" s="83" t="s">
        <v>6130</v>
      </c>
    </row>
    <row r="1522" spans="1:9">
      <c r="A1522">
        <v>29153</v>
      </c>
      <c r="B1522">
        <v>18161960800</v>
      </c>
      <c r="C1522">
        <v>18</v>
      </c>
      <c r="D1522" t="s">
        <v>155</v>
      </c>
      <c r="E1522" t="s">
        <v>2878</v>
      </c>
      <c r="F1522" t="s">
        <v>2857</v>
      </c>
      <c r="G1522" t="s">
        <v>6131</v>
      </c>
      <c r="H1522" s="83" t="s">
        <v>3159</v>
      </c>
      <c r="I1522" s="83" t="s">
        <v>5751</v>
      </c>
    </row>
    <row r="1523" spans="1:9">
      <c r="A1523">
        <v>29154</v>
      </c>
      <c r="B1523">
        <v>18163000100</v>
      </c>
      <c r="C1523">
        <v>18</v>
      </c>
      <c r="D1523" t="s">
        <v>155</v>
      </c>
      <c r="E1523" t="s">
        <v>2878</v>
      </c>
      <c r="F1523" t="s">
        <v>2858</v>
      </c>
      <c r="G1523" t="s">
        <v>6132</v>
      </c>
      <c r="H1523" s="83" t="s">
        <v>2883</v>
      </c>
      <c r="I1523" s="83" t="s">
        <v>6133</v>
      </c>
    </row>
    <row r="1524" spans="1:9">
      <c r="A1524">
        <v>29155</v>
      </c>
      <c r="B1524">
        <v>18163000203</v>
      </c>
      <c r="C1524">
        <v>18</v>
      </c>
      <c r="D1524" t="s">
        <v>155</v>
      </c>
      <c r="E1524" t="s">
        <v>2878</v>
      </c>
      <c r="F1524" t="s">
        <v>2858</v>
      </c>
      <c r="G1524" t="s">
        <v>6134</v>
      </c>
      <c r="H1524" s="83" t="s">
        <v>3323</v>
      </c>
      <c r="I1524" s="83" t="s">
        <v>6135</v>
      </c>
    </row>
    <row r="1525" spans="1:9">
      <c r="A1525">
        <v>29156</v>
      </c>
      <c r="B1525">
        <v>18163000204</v>
      </c>
      <c r="C1525">
        <v>18</v>
      </c>
      <c r="D1525" t="s">
        <v>155</v>
      </c>
      <c r="E1525" t="s">
        <v>2878</v>
      </c>
      <c r="F1525" t="s">
        <v>2858</v>
      </c>
      <c r="G1525" t="s">
        <v>6136</v>
      </c>
      <c r="H1525" s="83" t="s">
        <v>3295</v>
      </c>
      <c r="I1525" s="83" t="s">
        <v>6137</v>
      </c>
    </row>
    <row r="1526" spans="1:9">
      <c r="A1526">
        <v>29157</v>
      </c>
      <c r="B1526">
        <v>18163000205</v>
      </c>
      <c r="C1526">
        <v>18</v>
      </c>
      <c r="D1526" t="s">
        <v>155</v>
      </c>
      <c r="E1526" t="s">
        <v>2878</v>
      </c>
      <c r="F1526" t="s">
        <v>2858</v>
      </c>
      <c r="G1526" t="s">
        <v>6138</v>
      </c>
      <c r="H1526" s="83" t="s">
        <v>3125</v>
      </c>
      <c r="I1526" s="83" t="s">
        <v>6139</v>
      </c>
    </row>
    <row r="1527" spans="1:9">
      <c r="A1527">
        <v>29158</v>
      </c>
      <c r="B1527">
        <v>18163000300</v>
      </c>
      <c r="C1527">
        <v>18</v>
      </c>
      <c r="D1527" t="s">
        <v>155</v>
      </c>
      <c r="E1527" t="s">
        <v>2878</v>
      </c>
      <c r="F1527" t="s">
        <v>2858</v>
      </c>
      <c r="G1527" t="s">
        <v>6140</v>
      </c>
      <c r="H1527" s="83" t="s">
        <v>5131</v>
      </c>
      <c r="I1527" s="83" t="s">
        <v>6141</v>
      </c>
    </row>
    <row r="1528" spans="1:9">
      <c r="A1528">
        <v>29159</v>
      </c>
      <c r="B1528">
        <v>18163000400</v>
      </c>
      <c r="C1528">
        <v>18</v>
      </c>
      <c r="D1528" t="s">
        <v>155</v>
      </c>
      <c r="E1528" t="s">
        <v>2878</v>
      </c>
      <c r="F1528" t="s">
        <v>2858</v>
      </c>
      <c r="G1528" t="s">
        <v>6142</v>
      </c>
      <c r="H1528" s="83" t="s">
        <v>3728</v>
      </c>
      <c r="I1528" s="83" t="s">
        <v>6143</v>
      </c>
    </row>
    <row r="1529" spans="1:9">
      <c r="A1529">
        <v>29160</v>
      </c>
      <c r="B1529">
        <v>18163000500</v>
      </c>
      <c r="C1529">
        <v>18</v>
      </c>
      <c r="D1529" t="s">
        <v>155</v>
      </c>
      <c r="E1529" t="s">
        <v>2878</v>
      </c>
      <c r="F1529" t="s">
        <v>2858</v>
      </c>
      <c r="G1529" t="s">
        <v>6144</v>
      </c>
      <c r="H1529" s="83" t="s">
        <v>2977</v>
      </c>
      <c r="I1529" s="83" t="s">
        <v>6145</v>
      </c>
    </row>
    <row r="1530" spans="1:9">
      <c r="A1530">
        <v>29161</v>
      </c>
      <c r="B1530">
        <v>18163000600</v>
      </c>
      <c r="C1530">
        <v>18</v>
      </c>
      <c r="D1530" t="s">
        <v>155</v>
      </c>
      <c r="E1530" t="s">
        <v>2878</v>
      </c>
      <c r="F1530" t="s">
        <v>2858</v>
      </c>
      <c r="G1530" t="s">
        <v>6146</v>
      </c>
      <c r="H1530" s="82">
        <v>0.7</v>
      </c>
      <c r="I1530" s="83" t="s">
        <v>6147</v>
      </c>
    </row>
    <row r="1531" spans="1:9">
      <c r="A1531">
        <v>29162</v>
      </c>
      <c r="B1531">
        <v>18163000800</v>
      </c>
      <c r="C1531">
        <v>18</v>
      </c>
      <c r="D1531" t="s">
        <v>155</v>
      </c>
      <c r="E1531" t="s">
        <v>2878</v>
      </c>
      <c r="F1531" t="s">
        <v>2858</v>
      </c>
      <c r="G1531" t="s">
        <v>6148</v>
      </c>
      <c r="H1531" s="83" t="s">
        <v>2972</v>
      </c>
      <c r="I1531" s="83" t="s">
        <v>5979</v>
      </c>
    </row>
    <row r="1532" spans="1:9">
      <c r="A1532">
        <v>29163</v>
      </c>
      <c r="B1532">
        <v>18163000900</v>
      </c>
      <c r="C1532">
        <v>18</v>
      </c>
      <c r="D1532" t="s">
        <v>155</v>
      </c>
      <c r="E1532" t="s">
        <v>2878</v>
      </c>
      <c r="F1532" t="s">
        <v>2858</v>
      </c>
      <c r="G1532" t="s">
        <v>6149</v>
      </c>
      <c r="H1532" s="83" t="s">
        <v>4492</v>
      </c>
      <c r="I1532" s="83" t="s">
        <v>6150</v>
      </c>
    </row>
    <row r="1533" spans="1:9">
      <c r="A1533">
        <v>29164</v>
      </c>
      <c r="B1533">
        <v>18163001000</v>
      </c>
      <c r="C1533">
        <v>18</v>
      </c>
      <c r="D1533" t="s">
        <v>155</v>
      </c>
      <c r="E1533" t="s">
        <v>2878</v>
      </c>
      <c r="F1533" t="s">
        <v>2858</v>
      </c>
      <c r="G1533" t="s">
        <v>6151</v>
      </c>
      <c r="H1533" s="83" t="s">
        <v>3164</v>
      </c>
      <c r="I1533" s="83" t="s">
        <v>6152</v>
      </c>
    </row>
    <row r="1534" spans="1:9">
      <c r="A1534">
        <v>29165</v>
      </c>
      <c r="B1534">
        <v>18163001101</v>
      </c>
      <c r="C1534">
        <v>18</v>
      </c>
      <c r="D1534" t="s">
        <v>155</v>
      </c>
      <c r="E1534" t="s">
        <v>2878</v>
      </c>
      <c r="F1534" t="s">
        <v>2858</v>
      </c>
      <c r="G1534" t="s">
        <v>6153</v>
      </c>
      <c r="H1534" s="83" t="s">
        <v>5043</v>
      </c>
      <c r="I1534" s="83" t="s">
        <v>6154</v>
      </c>
    </row>
    <row r="1535" spans="1:9">
      <c r="A1535">
        <v>29166</v>
      </c>
      <c r="B1535">
        <v>18163001200</v>
      </c>
      <c r="C1535">
        <v>18</v>
      </c>
      <c r="D1535" t="s">
        <v>155</v>
      </c>
      <c r="E1535" t="s">
        <v>2878</v>
      </c>
      <c r="F1535" t="s">
        <v>2858</v>
      </c>
      <c r="G1535" t="s">
        <v>6155</v>
      </c>
      <c r="H1535" s="83" t="s">
        <v>4414</v>
      </c>
      <c r="I1535" s="83" t="s">
        <v>6156</v>
      </c>
    </row>
    <row r="1536" spans="1:9">
      <c r="A1536">
        <v>29167</v>
      </c>
      <c r="B1536">
        <v>18163001300</v>
      </c>
      <c r="C1536">
        <v>18</v>
      </c>
      <c r="D1536" t="s">
        <v>155</v>
      </c>
      <c r="E1536" t="s">
        <v>2878</v>
      </c>
      <c r="F1536" t="s">
        <v>2858</v>
      </c>
      <c r="G1536" t="s">
        <v>6157</v>
      </c>
      <c r="H1536" s="83" t="s">
        <v>6158</v>
      </c>
      <c r="I1536" s="83" t="s">
        <v>6159</v>
      </c>
    </row>
    <row r="1537" spans="1:9">
      <c r="A1537">
        <v>29168</v>
      </c>
      <c r="B1537">
        <v>18163001400</v>
      </c>
      <c r="C1537">
        <v>18</v>
      </c>
      <c r="D1537" t="s">
        <v>155</v>
      </c>
      <c r="E1537" t="s">
        <v>2878</v>
      </c>
      <c r="F1537" t="s">
        <v>2858</v>
      </c>
      <c r="G1537" t="s">
        <v>6160</v>
      </c>
      <c r="H1537" s="83" t="s">
        <v>6161</v>
      </c>
      <c r="I1537" s="83" t="s">
        <v>6162</v>
      </c>
    </row>
    <row r="1538" spans="1:9">
      <c r="A1538">
        <v>29169</v>
      </c>
      <c r="B1538">
        <v>18163001500</v>
      </c>
      <c r="C1538">
        <v>18</v>
      </c>
      <c r="D1538" t="s">
        <v>155</v>
      </c>
      <c r="E1538" t="s">
        <v>2878</v>
      </c>
      <c r="F1538" t="s">
        <v>2858</v>
      </c>
      <c r="G1538" t="s">
        <v>6163</v>
      </c>
      <c r="H1538" s="83" t="s">
        <v>6164</v>
      </c>
      <c r="I1538" s="83" t="s">
        <v>6165</v>
      </c>
    </row>
    <row r="1539" spans="1:9">
      <c r="A1539">
        <v>29170</v>
      </c>
      <c r="B1539">
        <v>18163001700</v>
      </c>
      <c r="C1539">
        <v>18</v>
      </c>
      <c r="D1539" t="s">
        <v>155</v>
      </c>
      <c r="E1539" t="s">
        <v>2878</v>
      </c>
      <c r="F1539" t="s">
        <v>2858</v>
      </c>
      <c r="G1539" t="s">
        <v>6166</v>
      </c>
      <c r="H1539" s="83" t="s">
        <v>5116</v>
      </c>
      <c r="I1539" s="83" t="s">
        <v>6167</v>
      </c>
    </row>
    <row r="1540" spans="1:9">
      <c r="A1540">
        <v>29171</v>
      </c>
      <c r="B1540">
        <v>18163001800</v>
      </c>
      <c r="C1540">
        <v>18</v>
      </c>
      <c r="D1540" t="s">
        <v>155</v>
      </c>
      <c r="E1540" t="s">
        <v>2878</v>
      </c>
      <c r="F1540" t="s">
        <v>2858</v>
      </c>
      <c r="G1540" t="s">
        <v>6168</v>
      </c>
      <c r="H1540" s="83" t="s">
        <v>2983</v>
      </c>
      <c r="I1540" s="83" t="s">
        <v>6169</v>
      </c>
    </row>
    <row r="1541" spans="1:9">
      <c r="A1541">
        <v>29172</v>
      </c>
      <c r="B1541">
        <v>18163001900</v>
      </c>
      <c r="C1541">
        <v>18</v>
      </c>
      <c r="D1541" t="s">
        <v>155</v>
      </c>
      <c r="E1541" t="s">
        <v>2878</v>
      </c>
      <c r="F1541" t="s">
        <v>2858</v>
      </c>
      <c r="G1541" t="s">
        <v>6170</v>
      </c>
      <c r="H1541" s="83" t="s">
        <v>6171</v>
      </c>
      <c r="I1541" s="83" t="s">
        <v>6172</v>
      </c>
    </row>
    <row r="1542" spans="1:9">
      <c r="A1542">
        <v>29173</v>
      </c>
      <c r="B1542">
        <v>18163002000</v>
      </c>
      <c r="C1542">
        <v>18</v>
      </c>
      <c r="D1542" t="s">
        <v>155</v>
      </c>
      <c r="E1542" t="s">
        <v>2878</v>
      </c>
      <c r="F1542" t="s">
        <v>2858</v>
      </c>
      <c r="G1542" t="s">
        <v>6173</v>
      </c>
      <c r="H1542" s="83" t="s">
        <v>6174</v>
      </c>
      <c r="I1542" s="83" t="s">
        <v>6175</v>
      </c>
    </row>
    <row r="1543" spans="1:9">
      <c r="A1543">
        <v>29174</v>
      </c>
      <c r="B1543">
        <v>18163002100</v>
      </c>
      <c r="C1543">
        <v>18</v>
      </c>
      <c r="D1543" t="s">
        <v>155</v>
      </c>
      <c r="E1543" t="s">
        <v>2878</v>
      </c>
      <c r="F1543" t="s">
        <v>2858</v>
      </c>
      <c r="G1543" t="s">
        <v>6176</v>
      </c>
      <c r="H1543" s="83" t="s">
        <v>4661</v>
      </c>
      <c r="I1543" s="83" t="s">
        <v>6177</v>
      </c>
    </row>
    <row r="1544" spans="1:9">
      <c r="A1544">
        <v>29175</v>
      </c>
      <c r="B1544">
        <v>18163002300</v>
      </c>
      <c r="C1544">
        <v>18</v>
      </c>
      <c r="D1544" t="s">
        <v>155</v>
      </c>
      <c r="E1544" t="s">
        <v>2878</v>
      </c>
      <c r="F1544" t="s">
        <v>2858</v>
      </c>
      <c r="G1544" t="s">
        <v>6178</v>
      </c>
      <c r="H1544" s="83" t="s">
        <v>3509</v>
      </c>
      <c r="I1544" s="83" t="s">
        <v>6179</v>
      </c>
    </row>
    <row r="1545" spans="1:9">
      <c r="A1545">
        <v>29176</v>
      </c>
      <c r="B1545">
        <v>18163002400</v>
      </c>
      <c r="C1545">
        <v>18</v>
      </c>
      <c r="D1545" t="s">
        <v>155</v>
      </c>
      <c r="E1545" t="s">
        <v>2878</v>
      </c>
      <c r="F1545" t="s">
        <v>2858</v>
      </c>
      <c r="G1545" t="s">
        <v>6180</v>
      </c>
      <c r="H1545" s="83" t="s">
        <v>4661</v>
      </c>
      <c r="I1545" s="83" t="s">
        <v>6181</v>
      </c>
    </row>
    <row r="1546" spans="1:9">
      <c r="A1546">
        <v>29177</v>
      </c>
      <c r="B1546">
        <v>18163002500</v>
      </c>
      <c r="C1546">
        <v>18</v>
      </c>
      <c r="D1546" t="s">
        <v>155</v>
      </c>
      <c r="E1546" t="s">
        <v>2878</v>
      </c>
      <c r="F1546" t="s">
        <v>2858</v>
      </c>
      <c r="G1546" t="s">
        <v>6182</v>
      </c>
      <c r="H1546" s="83" t="s">
        <v>2945</v>
      </c>
      <c r="I1546" s="83" t="s">
        <v>6183</v>
      </c>
    </row>
    <row r="1547" spans="1:9">
      <c r="A1547">
        <v>29178</v>
      </c>
      <c r="B1547">
        <v>18163002600</v>
      </c>
      <c r="C1547">
        <v>18</v>
      </c>
      <c r="D1547" t="s">
        <v>155</v>
      </c>
      <c r="E1547" t="s">
        <v>2878</v>
      </c>
      <c r="F1547" t="s">
        <v>2858</v>
      </c>
      <c r="G1547" t="s">
        <v>6184</v>
      </c>
      <c r="H1547" s="83" t="s">
        <v>3768</v>
      </c>
      <c r="I1547" s="83" t="s">
        <v>6185</v>
      </c>
    </row>
    <row r="1548" spans="1:9">
      <c r="A1548">
        <v>29179</v>
      </c>
      <c r="B1548">
        <v>18163003000</v>
      </c>
      <c r="C1548">
        <v>18</v>
      </c>
      <c r="D1548" t="s">
        <v>155</v>
      </c>
      <c r="E1548" t="s">
        <v>2878</v>
      </c>
      <c r="F1548" t="s">
        <v>2858</v>
      </c>
      <c r="G1548" t="s">
        <v>6186</v>
      </c>
      <c r="H1548" s="83" t="s">
        <v>3563</v>
      </c>
      <c r="I1548" s="83" t="s">
        <v>6187</v>
      </c>
    </row>
    <row r="1549" spans="1:9">
      <c r="A1549">
        <v>29180</v>
      </c>
      <c r="B1549">
        <v>18163003100</v>
      </c>
      <c r="C1549">
        <v>18</v>
      </c>
      <c r="D1549" t="s">
        <v>155</v>
      </c>
      <c r="E1549" t="s">
        <v>2878</v>
      </c>
      <c r="F1549" t="s">
        <v>2858</v>
      </c>
      <c r="G1549" t="s">
        <v>6188</v>
      </c>
      <c r="H1549" s="83" t="s">
        <v>3191</v>
      </c>
      <c r="I1549" s="83" t="s">
        <v>6189</v>
      </c>
    </row>
    <row r="1550" spans="1:9">
      <c r="A1550">
        <v>29181</v>
      </c>
      <c r="B1550">
        <v>18163003200</v>
      </c>
      <c r="C1550">
        <v>18</v>
      </c>
      <c r="D1550" t="s">
        <v>155</v>
      </c>
      <c r="E1550" t="s">
        <v>2878</v>
      </c>
      <c r="F1550" t="s">
        <v>2858</v>
      </c>
      <c r="G1550" t="s">
        <v>6190</v>
      </c>
      <c r="H1550" s="83" t="s">
        <v>3125</v>
      </c>
      <c r="I1550" s="83" t="s">
        <v>6191</v>
      </c>
    </row>
    <row r="1551" spans="1:9">
      <c r="A1551">
        <v>29182</v>
      </c>
      <c r="B1551">
        <v>18163003300</v>
      </c>
      <c r="C1551">
        <v>18</v>
      </c>
      <c r="D1551" t="s">
        <v>155</v>
      </c>
      <c r="E1551" t="s">
        <v>2878</v>
      </c>
      <c r="F1551" t="s">
        <v>2858</v>
      </c>
      <c r="G1551" t="s">
        <v>6192</v>
      </c>
      <c r="H1551" s="83" t="s">
        <v>5781</v>
      </c>
      <c r="I1551" s="83" t="s">
        <v>6193</v>
      </c>
    </row>
    <row r="1552" spans="1:9">
      <c r="A1552">
        <v>29183</v>
      </c>
      <c r="B1552">
        <v>18163003400</v>
      </c>
      <c r="C1552">
        <v>18</v>
      </c>
      <c r="D1552" t="s">
        <v>155</v>
      </c>
      <c r="E1552" t="s">
        <v>2878</v>
      </c>
      <c r="F1552" t="s">
        <v>2858</v>
      </c>
      <c r="G1552" t="s">
        <v>6194</v>
      </c>
      <c r="H1552" s="83" t="s">
        <v>3728</v>
      </c>
      <c r="I1552" s="83" t="s">
        <v>6195</v>
      </c>
    </row>
    <row r="1553" spans="1:9">
      <c r="A1553">
        <v>29184</v>
      </c>
      <c r="B1553">
        <v>18163003500</v>
      </c>
      <c r="C1553">
        <v>18</v>
      </c>
      <c r="D1553" t="s">
        <v>155</v>
      </c>
      <c r="E1553" t="s">
        <v>2878</v>
      </c>
      <c r="F1553" t="s">
        <v>2858</v>
      </c>
      <c r="G1553" t="s">
        <v>6196</v>
      </c>
      <c r="H1553" s="82">
        <v>0.8</v>
      </c>
      <c r="I1553" s="83" t="s">
        <v>6197</v>
      </c>
    </row>
    <row r="1554" spans="1:9">
      <c r="A1554">
        <v>29185</v>
      </c>
      <c r="B1554">
        <v>18163003600</v>
      </c>
      <c r="C1554">
        <v>18</v>
      </c>
      <c r="D1554" t="s">
        <v>155</v>
      </c>
      <c r="E1554" t="s">
        <v>2878</v>
      </c>
      <c r="F1554" t="s">
        <v>2858</v>
      </c>
      <c r="G1554" t="s">
        <v>6198</v>
      </c>
      <c r="H1554" s="83" t="s">
        <v>2906</v>
      </c>
      <c r="I1554" s="83" t="s">
        <v>6199</v>
      </c>
    </row>
    <row r="1555" spans="1:9">
      <c r="A1555">
        <v>29186</v>
      </c>
      <c r="B1555">
        <v>18163003701</v>
      </c>
      <c r="C1555">
        <v>18</v>
      </c>
      <c r="D1555" t="s">
        <v>155</v>
      </c>
      <c r="E1555" t="s">
        <v>2878</v>
      </c>
      <c r="F1555" t="s">
        <v>2858</v>
      </c>
      <c r="G1555" t="s">
        <v>6200</v>
      </c>
      <c r="H1555" s="83" t="s">
        <v>2960</v>
      </c>
      <c r="I1555" s="83" t="s">
        <v>6201</v>
      </c>
    </row>
    <row r="1556" spans="1:9">
      <c r="A1556">
        <v>29187</v>
      </c>
      <c r="B1556">
        <v>18163003702</v>
      </c>
      <c r="C1556">
        <v>18</v>
      </c>
      <c r="D1556" t="s">
        <v>155</v>
      </c>
      <c r="E1556" t="s">
        <v>2878</v>
      </c>
      <c r="F1556" t="s">
        <v>2858</v>
      </c>
      <c r="G1556" t="s">
        <v>6202</v>
      </c>
      <c r="H1556" s="83" t="s">
        <v>6203</v>
      </c>
      <c r="I1556" s="83" t="s">
        <v>6204</v>
      </c>
    </row>
    <row r="1557" spans="1:9">
      <c r="A1557">
        <v>29188</v>
      </c>
      <c r="B1557">
        <v>18163003801</v>
      </c>
      <c r="C1557">
        <v>18</v>
      </c>
      <c r="D1557" t="s">
        <v>155</v>
      </c>
      <c r="E1557" t="s">
        <v>2878</v>
      </c>
      <c r="F1557" t="s">
        <v>2858</v>
      </c>
      <c r="G1557" t="s">
        <v>6205</v>
      </c>
      <c r="H1557" s="83" t="s">
        <v>6206</v>
      </c>
      <c r="I1557" s="83" t="s">
        <v>6207</v>
      </c>
    </row>
    <row r="1558" spans="1:9">
      <c r="A1558">
        <v>29189</v>
      </c>
      <c r="B1558">
        <v>18163003803</v>
      </c>
      <c r="C1558">
        <v>18</v>
      </c>
      <c r="D1558" t="s">
        <v>155</v>
      </c>
      <c r="E1558" t="s">
        <v>2878</v>
      </c>
      <c r="F1558" t="s">
        <v>2858</v>
      </c>
      <c r="G1558" t="s">
        <v>6208</v>
      </c>
      <c r="H1558" s="83" t="s">
        <v>3035</v>
      </c>
      <c r="I1558" s="83" t="s">
        <v>6209</v>
      </c>
    </row>
    <row r="1559" spans="1:9">
      <c r="A1559">
        <v>29190</v>
      </c>
      <c r="B1559">
        <v>18163003805</v>
      </c>
      <c r="C1559">
        <v>18</v>
      </c>
      <c r="D1559" t="s">
        <v>155</v>
      </c>
      <c r="E1559" t="s">
        <v>2878</v>
      </c>
      <c r="F1559" t="s">
        <v>2858</v>
      </c>
      <c r="G1559" t="s">
        <v>6210</v>
      </c>
      <c r="H1559" s="83" t="s">
        <v>2930</v>
      </c>
      <c r="I1559" s="83" t="s">
        <v>6211</v>
      </c>
    </row>
    <row r="1560" spans="1:9">
      <c r="A1560">
        <v>29191</v>
      </c>
      <c r="B1560">
        <v>18163003900</v>
      </c>
      <c r="C1560">
        <v>18</v>
      </c>
      <c r="D1560" t="s">
        <v>155</v>
      </c>
      <c r="E1560" t="s">
        <v>2878</v>
      </c>
      <c r="F1560" t="s">
        <v>2858</v>
      </c>
      <c r="G1560" t="s">
        <v>6212</v>
      </c>
      <c r="H1560" s="83" t="s">
        <v>3140</v>
      </c>
      <c r="I1560" s="83" t="s">
        <v>6213</v>
      </c>
    </row>
    <row r="1561" spans="1:9">
      <c r="A1561">
        <v>29192</v>
      </c>
      <c r="B1561">
        <v>18163010101</v>
      </c>
      <c r="C1561">
        <v>18</v>
      </c>
      <c r="D1561" t="s">
        <v>155</v>
      </c>
      <c r="E1561" t="s">
        <v>2878</v>
      </c>
      <c r="F1561" t="s">
        <v>2858</v>
      </c>
      <c r="G1561" t="s">
        <v>6214</v>
      </c>
      <c r="H1561" s="83" t="s">
        <v>4388</v>
      </c>
      <c r="I1561" s="83" t="s">
        <v>6215</v>
      </c>
    </row>
    <row r="1562" spans="1:9">
      <c r="A1562">
        <v>29193</v>
      </c>
      <c r="B1562">
        <v>18163010102</v>
      </c>
      <c r="C1562">
        <v>18</v>
      </c>
      <c r="D1562" t="s">
        <v>155</v>
      </c>
      <c r="E1562" t="s">
        <v>2878</v>
      </c>
      <c r="F1562" t="s">
        <v>2858</v>
      </c>
      <c r="G1562" t="s">
        <v>6216</v>
      </c>
      <c r="H1562" s="83" t="s">
        <v>3052</v>
      </c>
      <c r="I1562" s="83" t="s">
        <v>6217</v>
      </c>
    </row>
    <row r="1563" spans="1:9">
      <c r="A1563">
        <v>29194</v>
      </c>
      <c r="B1563">
        <v>18163010204</v>
      </c>
      <c r="C1563">
        <v>18</v>
      </c>
      <c r="D1563" t="s">
        <v>155</v>
      </c>
      <c r="E1563" t="s">
        <v>2878</v>
      </c>
      <c r="F1563" t="s">
        <v>2858</v>
      </c>
      <c r="G1563" t="s">
        <v>6218</v>
      </c>
      <c r="H1563" s="82">
        <v>0</v>
      </c>
      <c r="I1563" s="83" t="s">
        <v>6219</v>
      </c>
    </row>
    <row r="1564" spans="1:9">
      <c r="A1564">
        <v>29195</v>
      </c>
      <c r="B1564">
        <v>18163010205</v>
      </c>
      <c r="C1564">
        <v>18</v>
      </c>
      <c r="D1564" t="s">
        <v>155</v>
      </c>
      <c r="E1564" t="s">
        <v>2878</v>
      </c>
      <c r="F1564" t="s">
        <v>2858</v>
      </c>
      <c r="G1564" t="s">
        <v>6220</v>
      </c>
      <c r="H1564" s="83" t="s">
        <v>2977</v>
      </c>
      <c r="I1564" s="83" t="s">
        <v>6221</v>
      </c>
    </row>
    <row r="1565" spans="1:9">
      <c r="A1565">
        <v>29196</v>
      </c>
      <c r="B1565">
        <v>18163010206</v>
      </c>
      <c r="C1565">
        <v>18</v>
      </c>
      <c r="D1565" t="s">
        <v>155</v>
      </c>
      <c r="E1565" t="s">
        <v>2878</v>
      </c>
      <c r="F1565" t="s">
        <v>2858</v>
      </c>
      <c r="G1565" t="s">
        <v>6222</v>
      </c>
      <c r="H1565" s="83" t="s">
        <v>3492</v>
      </c>
      <c r="I1565" s="83" t="s">
        <v>6223</v>
      </c>
    </row>
    <row r="1566" spans="1:9">
      <c r="A1566">
        <v>29197</v>
      </c>
      <c r="B1566">
        <v>18163010207</v>
      </c>
      <c r="C1566">
        <v>18</v>
      </c>
      <c r="D1566" t="s">
        <v>155</v>
      </c>
      <c r="E1566" t="s">
        <v>2878</v>
      </c>
      <c r="F1566" t="s">
        <v>2858</v>
      </c>
      <c r="G1566" t="s">
        <v>6224</v>
      </c>
      <c r="H1566" s="82">
        <v>0.5</v>
      </c>
      <c r="I1566" s="83" t="s">
        <v>6225</v>
      </c>
    </row>
    <row r="1567" spans="1:9">
      <c r="A1567">
        <v>29198</v>
      </c>
      <c r="B1567">
        <v>18163010208</v>
      </c>
      <c r="C1567">
        <v>18</v>
      </c>
      <c r="D1567" t="s">
        <v>155</v>
      </c>
      <c r="E1567" t="s">
        <v>2878</v>
      </c>
      <c r="F1567" t="s">
        <v>2858</v>
      </c>
      <c r="G1567" t="s">
        <v>6226</v>
      </c>
      <c r="H1567" s="83" t="s">
        <v>3128</v>
      </c>
      <c r="I1567" s="83" t="s">
        <v>6227</v>
      </c>
    </row>
    <row r="1568" spans="1:9">
      <c r="A1568">
        <v>29199</v>
      </c>
      <c r="B1568">
        <v>18163010404</v>
      </c>
      <c r="C1568">
        <v>18</v>
      </c>
      <c r="D1568" t="s">
        <v>155</v>
      </c>
      <c r="E1568" t="s">
        <v>2878</v>
      </c>
      <c r="F1568" t="s">
        <v>2858</v>
      </c>
      <c r="G1568" t="s">
        <v>6228</v>
      </c>
      <c r="H1568" s="83" t="s">
        <v>2880</v>
      </c>
      <c r="I1568" s="83" t="s">
        <v>6229</v>
      </c>
    </row>
    <row r="1569" spans="1:9">
      <c r="A1569">
        <v>29200</v>
      </c>
      <c r="B1569">
        <v>18163010405</v>
      </c>
      <c r="C1569">
        <v>18</v>
      </c>
      <c r="D1569" t="s">
        <v>155</v>
      </c>
      <c r="E1569" t="s">
        <v>2878</v>
      </c>
      <c r="F1569" t="s">
        <v>2858</v>
      </c>
      <c r="G1569" t="s">
        <v>6230</v>
      </c>
      <c r="H1569" s="83" t="s">
        <v>2994</v>
      </c>
      <c r="I1569" s="83" t="s">
        <v>6231</v>
      </c>
    </row>
    <row r="1570" spans="1:9">
      <c r="A1570">
        <v>29201</v>
      </c>
      <c r="B1570">
        <v>18163010406</v>
      </c>
      <c r="C1570">
        <v>18</v>
      </c>
      <c r="D1570" t="s">
        <v>155</v>
      </c>
      <c r="E1570" t="s">
        <v>2878</v>
      </c>
      <c r="F1570" t="s">
        <v>2858</v>
      </c>
      <c r="G1570" t="s">
        <v>6232</v>
      </c>
      <c r="H1570" s="83" t="s">
        <v>5005</v>
      </c>
      <c r="I1570" s="83" t="s">
        <v>6233</v>
      </c>
    </row>
    <row r="1571" spans="1:9">
      <c r="A1571">
        <v>29202</v>
      </c>
      <c r="B1571">
        <v>18163010501</v>
      </c>
      <c r="C1571">
        <v>18</v>
      </c>
      <c r="D1571" t="s">
        <v>155</v>
      </c>
      <c r="E1571" t="s">
        <v>2878</v>
      </c>
      <c r="F1571" t="s">
        <v>2858</v>
      </c>
      <c r="G1571" t="s">
        <v>6234</v>
      </c>
      <c r="H1571" s="82">
        <v>0</v>
      </c>
      <c r="I1571" s="83" t="s">
        <v>6235</v>
      </c>
    </row>
    <row r="1572" spans="1:9">
      <c r="A1572">
        <v>29203</v>
      </c>
      <c r="B1572">
        <v>18163010502</v>
      </c>
      <c r="C1572">
        <v>18</v>
      </c>
      <c r="D1572" t="s">
        <v>155</v>
      </c>
      <c r="E1572" t="s">
        <v>2878</v>
      </c>
      <c r="F1572" t="s">
        <v>2858</v>
      </c>
      <c r="G1572" t="s">
        <v>6236</v>
      </c>
      <c r="H1572" s="82">
        <v>0</v>
      </c>
      <c r="I1572" s="83" t="s">
        <v>6237</v>
      </c>
    </row>
    <row r="1573" spans="1:9">
      <c r="A1573">
        <v>29204</v>
      </c>
      <c r="B1573">
        <v>18163010600</v>
      </c>
      <c r="C1573">
        <v>18</v>
      </c>
      <c r="D1573" t="s">
        <v>155</v>
      </c>
      <c r="E1573" t="s">
        <v>2878</v>
      </c>
      <c r="F1573" t="s">
        <v>2858</v>
      </c>
      <c r="G1573" t="s">
        <v>6238</v>
      </c>
      <c r="H1573" s="83" t="s">
        <v>3137</v>
      </c>
      <c r="I1573" s="83" t="s">
        <v>6239</v>
      </c>
    </row>
    <row r="1574" spans="1:9">
      <c r="A1574">
        <v>29205</v>
      </c>
      <c r="B1574">
        <v>18163010701</v>
      </c>
      <c r="C1574">
        <v>18</v>
      </c>
      <c r="D1574" t="s">
        <v>155</v>
      </c>
      <c r="E1574" t="s">
        <v>2878</v>
      </c>
      <c r="F1574" t="s">
        <v>2858</v>
      </c>
      <c r="G1574" t="s">
        <v>6240</v>
      </c>
      <c r="H1574" s="82">
        <v>0</v>
      </c>
      <c r="I1574" s="83" t="s">
        <v>6241</v>
      </c>
    </row>
    <row r="1575" spans="1:9">
      <c r="A1575">
        <v>29206</v>
      </c>
      <c r="B1575">
        <v>18163010702</v>
      </c>
      <c r="C1575">
        <v>18</v>
      </c>
      <c r="D1575" t="s">
        <v>155</v>
      </c>
      <c r="E1575" t="s">
        <v>2878</v>
      </c>
      <c r="F1575" t="s">
        <v>2858</v>
      </c>
      <c r="G1575" t="s">
        <v>6242</v>
      </c>
      <c r="H1575" s="82">
        <v>0.7</v>
      </c>
      <c r="I1575" s="83" t="s">
        <v>6243</v>
      </c>
    </row>
    <row r="1576" spans="1:9">
      <c r="A1576">
        <v>29207</v>
      </c>
      <c r="B1576">
        <v>18163010800</v>
      </c>
      <c r="C1576">
        <v>18</v>
      </c>
      <c r="D1576" t="s">
        <v>155</v>
      </c>
      <c r="E1576" t="s">
        <v>2878</v>
      </c>
      <c r="F1576" t="s">
        <v>2858</v>
      </c>
      <c r="G1576" t="s">
        <v>6244</v>
      </c>
      <c r="H1576" s="83" t="s">
        <v>3105</v>
      </c>
      <c r="I1576" s="83" t="s">
        <v>6245</v>
      </c>
    </row>
    <row r="1577" spans="1:9">
      <c r="A1577">
        <v>29208</v>
      </c>
      <c r="B1577">
        <v>18163980100</v>
      </c>
      <c r="C1577">
        <v>18</v>
      </c>
      <c r="D1577" t="s">
        <v>155</v>
      </c>
      <c r="E1577" t="s">
        <v>2878</v>
      </c>
      <c r="F1577" t="s">
        <v>2858</v>
      </c>
      <c r="G1577" t="s">
        <v>6246</v>
      </c>
      <c r="H1577" s="82">
        <v>0</v>
      </c>
      <c r="I1577" s="82">
        <v>0</v>
      </c>
    </row>
    <row r="1578" spans="1:9">
      <c r="A1578">
        <v>29209</v>
      </c>
      <c r="B1578">
        <v>18163980200</v>
      </c>
      <c r="C1578">
        <v>18</v>
      </c>
      <c r="D1578" t="s">
        <v>155</v>
      </c>
      <c r="E1578" t="s">
        <v>2878</v>
      </c>
      <c r="F1578" t="s">
        <v>2858</v>
      </c>
      <c r="G1578" t="s">
        <v>6247</v>
      </c>
      <c r="H1578" s="83" t="s">
        <v>6248</v>
      </c>
      <c r="I1578" s="82">
        <v>0</v>
      </c>
    </row>
    <row r="1579" spans="1:9">
      <c r="A1579">
        <v>29210</v>
      </c>
      <c r="B1579">
        <v>18163980300</v>
      </c>
      <c r="C1579">
        <v>18</v>
      </c>
      <c r="D1579" t="s">
        <v>155</v>
      </c>
      <c r="E1579" t="s">
        <v>2878</v>
      </c>
      <c r="F1579" t="s">
        <v>2858</v>
      </c>
      <c r="G1579" t="s">
        <v>6249</v>
      </c>
      <c r="H1579" s="83" t="s">
        <v>6250</v>
      </c>
      <c r="I1579" s="82">
        <v>0</v>
      </c>
    </row>
    <row r="1580" spans="1:9">
      <c r="A1580">
        <v>29211</v>
      </c>
      <c r="B1580">
        <v>18163980500</v>
      </c>
      <c r="C1580">
        <v>18</v>
      </c>
      <c r="D1580" t="s">
        <v>155</v>
      </c>
      <c r="E1580" t="s">
        <v>2878</v>
      </c>
      <c r="F1580" t="s">
        <v>2858</v>
      </c>
      <c r="G1580" t="s">
        <v>6251</v>
      </c>
      <c r="H1580" s="82">
        <v>0</v>
      </c>
      <c r="I1580" s="82">
        <v>0</v>
      </c>
    </row>
    <row r="1581" spans="1:9">
      <c r="A1581">
        <v>29212</v>
      </c>
      <c r="B1581">
        <v>18163980600</v>
      </c>
      <c r="C1581">
        <v>18</v>
      </c>
      <c r="D1581" t="s">
        <v>155</v>
      </c>
      <c r="E1581" t="s">
        <v>2878</v>
      </c>
      <c r="F1581" t="s">
        <v>2858</v>
      </c>
      <c r="G1581" t="s">
        <v>6252</v>
      </c>
      <c r="H1581" s="83" t="s">
        <v>6253</v>
      </c>
      <c r="I1581" s="82">
        <v>0</v>
      </c>
    </row>
    <row r="1582" spans="1:9">
      <c r="A1582">
        <v>29213</v>
      </c>
      <c r="B1582">
        <v>18165020100</v>
      </c>
      <c r="C1582">
        <v>18</v>
      </c>
      <c r="D1582" t="s">
        <v>155</v>
      </c>
      <c r="E1582" t="s">
        <v>2878</v>
      </c>
      <c r="F1582" t="s">
        <v>2859</v>
      </c>
      <c r="G1582" t="s">
        <v>6254</v>
      </c>
      <c r="H1582" s="83" t="s">
        <v>3005</v>
      </c>
      <c r="I1582" s="83" t="s">
        <v>6255</v>
      </c>
    </row>
    <row r="1583" spans="1:9">
      <c r="A1583">
        <v>29214</v>
      </c>
      <c r="B1583">
        <v>18165020200</v>
      </c>
      <c r="C1583">
        <v>18</v>
      </c>
      <c r="D1583" t="s">
        <v>155</v>
      </c>
      <c r="E1583" t="s">
        <v>2878</v>
      </c>
      <c r="F1583" t="s">
        <v>2859</v>
      </c>
      <c r="G1583" t="s">
        <v>6256</v>
      </c>
      <c r="H1583" s="82">
        <v>0.7</v>
      </c>
      <c r="I1583" s="83" t="s">
        <v>6257</v>
      </c>
    </row>
    <row r="1584" spans="1:9">
      <c r="A1584">
        <v>29215</v>
      </c>
      <c r="B1584">
        <v>18165020300</v>
      </c>
      <c r="C1584">
        <v>18</v>
      </c>
      <c r="D1584" t="s">
        <v>155</v>
      </c>
      <c r="E1584" t="s">
        <v>2878</v>
      </c>
      <c r="F1584" t="s">
        <v>2859</v>
      </c>
      <c r="G1584" t="s">
        <v>6258</v>
      </c>
      <c r="H1584" s="83" t="s">
        <v>2930</v>
      </c>
      <c r="I1584" s="83" t="s">
        <v>4837</v>
      </c>
    </row>
    <row r="1585" spans="1:9">
      <c r="A1585">
        <v>29216</v>
      </c>
      <c r="B1585">
        <v>18165020400</v>
      </c>
      <c r="C1585">
        <v>18</v>
      </c>
      <c r="D1585" t="s">
        <v>155</v>
      </c>
      <c r="E1585" t="s">
        <v>2878</v>
      </c>
      <c r="F1585" t="s">
        <v>2859</v>
      </c>
      <c r="G1585" t="s">
        <v>6259</v>
      </c>
      <c r="H1585" s="83" t="s">
        <v>3140</v>
      </c>
      <c r="I1585" s="83" t="s">
        <v>6260</v>
      </c>
    </row>
    <row r="1586" spans="1:9">
      <c r="A1586">
        <v>29217</v>
      </c>
      <c r="B1586">
        <v>18165020500</v>
      </c>
      <c r="C1586">
        <v>18</v>
      </c>
      <c r="D1586" t="s">
        <v>155</v>
      </c>
      <c r="E1586" t="s">
        <v>2878</v>
      </c>
      <c r="F1586" t="s">
        <v>2859</v>
      </c>
      <c r="G1586" t="s">
        <v>6261</v>
      </c>
      <c r="H1586" s="83" t="s">
        <v>3174</v>
      </c>
      <c r="I1586" s="83" t="s">
        <v>6262</v>
      </c>
    </row>
    <row r="1587" spans="1:9">
      <c r="A1587">
        <v>29218</v>
      </c>
      <c r="B1587">
        <v>18167000300</v>
      </c>
      <c r="C1587">
        <v>18</v>
      </c>
      <c r="D1587" t="s">
        <v>155</v>
      </c>
      <c r="E1587" t="s">
        <v>2878</v>
      </c>
      <c r="F1587" t="s">
        <v>2860</v>
      </c>
      <c r="G1587" t="s">
        <v>6263</v>
      </c>
      <c r="H1587" s="83" t="s">
        <v>6264</v>
      </c>
      <c r="I1587" s="83" t="s">
        <v>6265</v>
      </c>
    </row>
    <row r="1588" spans="1:9">
      <c r="A1588">
        <v>29219</v>
      </c>
      <c r="B1588">
        <v>18167000400</v>
      </c>
      <c r="C1588">
        <v>18</v>
      </c>
      <c r="D1588" t="s">
        <v>155</v>
      </c>
      <c r="E1588" t="s">
        <v>2878</v>
      </c>
      <c r="F1588" t="s">
        <v>2860</v>
      </c>
      <c r="G1588" t="s">
        <v>6266</v>
      </c>
      <c r="H1588" s="83" t="s">
        <v>4398</v>
      </c>
      <c r="I1588" s="83" t="s">
        <v>6267</v>
      </c>
    </row>
    <row r="1589" spans="1:9">
      <c r="A1589">
        <v>29220</v>
      </c>
      <c r="B1589">
        <v>18167000500</v>
      </c>
      <c r="C1589">
        <v>18</v>
      </c>
      <c r="D1589" t="s">
        <v>155</v>
      </c>
      <c r="E1589" t="s">
        <v>2878</v>
      </c>
      <c r="F1589" t="s">
        <v>2860</v>
      </c>
      <c r="G1589" t="s">
        <v>6268</v>
      </c>
      <c r="H1589" s="83" t="s">
        <v>6269</v>
      </c>
      <c r="I1589" s="83" t="s">
        <v>6270</v>
      </c>
    </row>
    <row r="1590" spans="1:9">
      <c r="A1590">
        <v>29221</v>
      </c>
      <c r="B1590">
        <v>18167000600</v>
      </c>
      <c r="C1590">
        <v>18</v>
      </c>
      <c r="D1590" t="s">
        <v>155</v>
      </c>
      <c r="E1590" t="s">
        <v>2878</v>
      </c>
      <c r="F1590" t="s">
        <v>2860</v>
      </c>
      <c r="G1590" t="s">
        <v>6271</v>
      </c>
      <c r="H1590" s="83" t="s">
        <v>3394</v>
      </c>
      <c r="I1590" s="83" t="s">
        <v>6272</v>
      </c>
    </row>
    <row r="1591" spans="1:9">
      <c r="A1591">
        <v>29222</v>
      </c>
      <c r="B1591">
        <v>18167000700</v>
      </c>
      <c r="C1591">
        <v>18</v>
      </c>
      <c r="D1591" t="s">
        <v>155</v>
      </c>
      <c r="E1591" t="s">
        <v>2878</v>
      </c>
      <c r="F1591" t="s">
        <v>2860</v>
      </c>
      <c r="G1591" t="s">
        <v>6273</v>
      </c>
      <c r="H1591" s="83" t="s">
        <v>3524</v>
      </c>
      <c r="I1591" s="83" t="s">
        <v>6274</v>
      </c>
    </row>
    <row r="1592" spans="1:9">
      <c r="A1592">
        <v>29223</v>
      </c>
      <c r="B1592">
        <v>18167000900</v>
      </c>
      <c r="C1592">
        <v>18</v>
      </c>
      <c r="D1592" t="s">
        <v>155</v>
      </c>
      <c r="E1592" t="s">
        <v>2878</v>
      </c>
      <c r="F1592" t="s">
        <v>2860</v>
      </c>
      <c r="G1592" t="s">
        <v>6275</v>
      </c>
      <c r="H1592" s="83" t="s">
        <v>3655</v>
      </c>
      <c r="I1592" s="83" t="s">
        <v>6276</v>
      </c>
    </row>
    <row r="1593" spans="1:9">
      <c r="A1593">
        <v>29224</v>
      </c>
      <c r="B1593">
        <v>18167001000</v>
      </c>
      <c r="C1593">
        <v>18</v>
      </c>
      <c r="D1593" t="s">
        <v>155</v>
      </c>
      <c r="E1593" t="s">
        <v>2878</v>
      </c>
      <c r="F1593" t="s">
        <v>2860</v>
      </c>
      <c r="G1593" t="s">
        <v>6277</v>
      </c>
      <c r="H1593" s="82">
        <v>0</v>
      </c>
      <c r="I1593" s="83" t="s">
        <v>6278</v>
      </c>
    </row>
    <row r="1594" spans="1:9">
      <c r="A1594">
        <v>29225</v>
      </c>
      <c r="B1594">
        <v>18167001100</v>
      </c>
      <c r="C1594">
        <v>18</v>
      </c>
      <c r="D1594" t="s">
        <v>155</v>
      </c>
      <c r="E1594" t="s">
        <v>2878</v>
      </c>
      <c r="F1594" t="s">
        <v>2860</v>
      </c>
      <c r="G1594" t="s">
        <v>6279</v>
      </c>
      <c r="H1594" s="83" t="s">
        <v>6280</v>
      </c>
      <c r="I1594" s="83" t="s">
        <v>6281</v>
      </c>
    </row>
    <row r="1595" spans="1:9">
      <c r="A1595">
        <v>29226</v>
      </c>
      <c r="B1595">
        <v>18167001200</v>
      </c>
      <c r="C1595">
        <v>18</v>
      </c>
      <c r="D1595" t="s">
        <v>155</v>
      </c>
      <c r="E1595" t="s">
        <v>2878</v>
      </c>
      <c r="F1595" t="s">
        <v>2860</v>
      </c>
      <c r="G1595" t="s">
        <v>6282</v>
      </c>
      <c r="H1595" s="83" t="s">
        <v>3768</v>
      </c>
      <c r="I1595" s="83" t="s">
        <v>6283</v>
      </c>
    </row>
    <row r="1596" spans="1:9">
      <c r="A1596">
        <v>29227</v>
      </c>
      <c r="B1596">
        <v>18167001300</v>
      </c>
      <c r="C1596">
        <v>18</v>
      </c>
      <c r="D1596" t="s">
        <v>155</v>
      </c>
      <c r="E1596" t="s">
        <v>2878</v>
      </c>
      <c r="F1596" t="s">
        <v>2860</v>
      </c>
      <c r="G1596" t="s">
        <v>6284</v>
      </c>
      <c r="H1596" s="83" t="s">
        <v>3492</v>
      </c>
      <c r="I1596" s="83" t="s">
        <v>6285</v>
      </c>
    </row>
    <row r="1597" spans="1:9">
      <c r="A1597">
        <v>29228</v>
      </c>
      <c r="B1597">
        <v>18167001400</v>
      </c>
      <c r="C1597">
        <v>18</v>
      </c>
      <c r="D1597" t="s">
        <v>155</v>
      </c>
      <c r="E1597" t="s">
        <v>2878</v>
      </c>
      <c r="F1597" t="s">
        <v>2860</v>
      </c>
      <c r="G1597" t="s">
        <v>6286</v>
      </c>
      <c r="H1597" s="83" t="s">
        <v>3164</v>
      </c>
      <c r="I1597" s="83" t="s">
        <v>5526</v>
      </c>
    </row>
    <row r="1598" spans="1:9">
      <c r="A1598">
        <v>29229</v>
      </c>
      <c r="B1598">
        <v>18167001500</v>
      </c>
      <c r="C1598">
        <v>18</v>
      </c>
      <c r="D1598" t="s">
        <v>155</v>
      </c>
      <c r="E1598" t="s">
        <v>2878</v>
      </c>
      <c r="F1598" t="s">
        <v>2860</v>
      </c>
      <c r="G1598" t="s">
        <v>6287</v>
      </c>
      <c r="H1598" s="83" t="s">
        <v>3939</v>
      </c>
      <c r="I1598" s="83" t="s">
        <v>6288</v>
      </c>
    </row>
    <row r="1599" spans="1:9">
      <c r="A1599">
        <v>29230</v>
      </c>
      <c r="B1599">
        <v>18167001600</v>
      </c>
      <c r="C1599">
        <v>18</v>
      </c>
      <c r="D1599" t="s">
        <v>155</v>
      </c>
      <c r="E1599" t="s">
        <v>2878</v>
      </c>
      <c r="F1599" t="s">
        <v>2860</v>
      </c>
      <c r="G1599" t="s">
        <v>6289</v>
      </c>
      <c r="H1599" s="83" t="s">
        <v>3492</v>
      </c>
      <c r="I1599" s="83" t="s">
        <v>6290</v>
      </c>
    </row>
    <row r="1600" spans="1:9">
      <c r="A1600">
        <v>29231</v>
      </c>
      <c r="B1600">
        <v>18167001700</v>
      </c>
      <c r="C1600">
        <v>18</v>
      </c>
      <c r="D1600" t="s">
        <v>155</v>
      </c>
      <c r="E1600" t="s">
        <v>2878</v>
      </c>
      <c r="F1600" t="s">
        <v>2860</v>
      </c>
      <c r="G1600" t="s">
        <v>6291</v>
      </c>
      <c r="H1600" s="83" t="s">
        <v>3419</v>
      </c>
      <c r="I1600" s="83" t="s">
        <v>6292</v>
      </c>
    </row>
    <row r="1601" spans="1:9">
      <c r="A1601">
        <v>29232</v>
      </c>
      <c r="B1601">
        <v>18167001800</v>
      </c>
      <c r="C1601">
        <v>18</v>
      </c>
      <c r="D1601" t="s">
        <v>155</v>
      </c>
      <c r="E1601" t="s">
        <v>2878</v>
      </c>
      <c r="F1601" t="s">
        <v>2860</v>
      </c>
      <c r="G1601" t="s">
        <v>6293</v>
      </c>
      <c r="H1601" s="83" t="s">
        <v>3016</v>
      </c>
      <c r="I1601" s="83" t="s">
        <v>6294</v>
      </c>
    </row>
    <row r="1602" spans="1:9">
      <c r="A1602">
        <v>29233</v>
      </c>
      <c r="B1602">
        <v>18167001900</v>
      </c>
      <c r="C1602">
        <v>18</v>
      </c>
      <c r="D1602" t="s">
        <v>155</v>
      </c>
      <c r="E1602" t="s">
        <v>2878</v>
      </c>
      <c r="F1602" t="s">
        <v>2860</v>
      </c>
      <c r="G1602" t="s">
        <v>6295</v>
      </c>
      <c r="H1602" s="83" t="s">
        <v>6171</v>
      </c>
      <c r="I1602" s="83" t="s">
        <v>6296</v>
      </c>
    </row>
    <row r="1603" spans="1:9">
      <c r="A1603">
        <v>29234</v>
      </c>
      <c r="B1603">
        <v>18167010100</v>
      </c>
      <c r="C1603">
        <v>18</v>
      </c>
      <c r="D1603" t="s">
        <v>155</v>
      </c>
      <c r="E1603" t="s">
        <v>2878</v>
      </c>
      <c r="F1603" t="s">
        <v>2860</v>
      </c>
      <c r="G1603" t="s">
        <v>6297</v>
      </c>
      <c r="H1603" s="83" t="s">
        <v>3047</v>
      </c>
      <c r="I1603" s="83" t="s">
        <v>6298</v>
      </c>
    </row>
    <row r="1604" spans="1:9">
      <c r="A1604">
        <v>29235</v>
      </c>
      <c r="B1604">
        <v>18167010201</v>
      </c>
      <c r="C1604">
        <v>18</v>
      </c>
      <c r="D1604" t="s">
        <v>155</v>
      </c>
      <c r="E1604" t="s">
        <v>2878</v>
      </c>
      <c r="F1604" t="s">
        <v>2860</v>
      </c>
      <c r="G1604" t="s">
        <v>6299</v>
      </c>
      <c r="H1604" s="83" t="s">
        <v>3040</v>
      </c>
      <c r="I1604" s="83" t="s">
        <v>6300</v>
      </c>
    </row>
    <row r="1605" spans="1:9">
      <c r="A1605">
        <v>29236</v>
      </c>
      <c r="B1605">
        <v>18167010202</v>
      </c>
      <c r="C1605">
        <v>18</v>
      </c>
      <c r="D1605" t="s">
        <v>155</v>
      </c>
      <c r="E1605" t="s">
        <v>2878</v>
      </c>
      <c r="F1605" t="s">
        <v>2860</v>
      </c>
      <c r="G1605" t="s">
        <v>6301</v>
      </c>
      <c r="H1605" s="83" t="s">
        <v>2915</v>
      </c>
      <c r="I1605" s="83" t="s">
        <v>6302</v>
      </c>
    </row>
    <row r="1606" spans="1:9">
      <c r="A1606">
        <v>29237</v>
      </c>
      <c r="B1606">
        <v>18167010300</v>
      </c>
      <c r="C1606">
        <v>18</v>
      </c>
      <c r="D1606" t="s">
        <v>155</v>
      </c>
      <c r="E1606" t="s">
        <v>2878</v>
      </c>
      <c r="F1606" t="s">
        <v>2860</v>
      </c>
      <c r="G1606" t="s">
        <v>6303</v>
      </c>
      <c r="H1606" s="83" t="s">
        <v>3110</v>
      </c>
      <c r="I1606" s="83" t="s">
        <v>6304</v>
      </c>
    </row>
    <row r="1607" spans="1:9">
      <c r="A1607">
        <v>29238</v>
      </c>
      <c r="B1607">
        <v>18167010400</v>
      </c>
      <c r="C1607">
        <v>18</v>
      </c>
      <c r="D1607" t="s">
        <v>155</v>
      </c>
      <c r="E1607" t="s">
        <v>2878</v>
      </c>
      <c r="F1607" t="s">
        <v>2860</v>
      </c>
      <c r="G1607" t="s">
        <v>6305</v>
      </c>
      <c r="H1607" s="82">
        <v>0</v>
      </c>
      <c r="I1607" s="83" t="s">
        <v>6306</v>
      </c>
    </row>
    <row r="1608" spans="1:9">
      <c r="A1608">
        <v>29239</v>
      </c>
      <c r="B1608">
        <v>18167010500</v>
      </c>
      <c r="C1608">
        <v>18</v>
      </c>
      <c r="D1608" t="s">
        <v>155</v>
      </c>
      <c r="E1608" t="s">
        <v>2878</v>
      </c>
      <c r="F1608" t="s">
        <v>2860</v>
      </c>
      <c r="G1608" t="s">
        <v>6307</v>
      </c>
      <c r="H1608" s="83" t="s">
        <v>3587</v>
      </c>
      <c r="I1608" s="83" t="s">
        <v>6308</v>
      </c>
    </row>
    <row r="1609" spans="1:9">
      <c r="A1609">
        <v>29240</v>
      </c>
      <c r="B1609">
        <v>18167010601</v>
      </c>
      <c r="C1609">
        <v>18</v>
      </c>
      <c r="D1609" t="s">
        <v>155</v>
      </c>
      <c r="E1609" t="s">
        <v>2878</v>
      </c>
      <c r="F1609" t="s">
        <v>2860</v>
      </c>
      <c r="G1609" t="s">
        <v>6309</v>
      </c>
      <c r="H1609" s="83" t="s">
        <v>3137</v>
      </c>
      <c r="I1609" s="83" t="s">
        <v>6310</v>
      </c>
    </row>
    <row r="1610" spans="1:9">
      <c r="A1610">
        <v>29241</v>
      </c>
      <c r="B1610">
        <v>18167010602</v>
      </c>
      <c r="C1610">
        <v>18</v>
      </c>
      <c r="D1610" t="s">
        <v>155</v>
      </c>
      <c r="E1610" t="s">
        <v>2878</v>
      </c>
      <c r="F1610" t="s">
        <v>2860</v>
      </c>
      <c r="G1610" t="s">
        <v>6311</v>
      </c>
      <c r="H1610" s="83" t="s">
        <v>3171</v>
      </c>
      <c r="I1610" s="83" t="s">
        <v>6312</v>
      </c>
    </row>
    <row r="1611" spans="1:9">
      <c r="A1611">
        <v>29242</v>
      </c>
      <c r="B1611">
        <v>18167010702</v>
      </c>
      <c r="C1611">
        <v>18</v>
      </c>
      <c r="D1611" t="s">
        <v>155</v>
      </c>
      <c r="E1611" t="s">
        <v>2878</v>
      </c>
      <c r="F1611" t="s">
        <v>2860</v>
      </c>
      <c r="G1611" t="s">
        <v>6313</v>
      </c>
      <c r="H1611" s="83" t="s">
        <v>2957</v>
      </c>
      <c r="I1611" s="83" t="s">
        <v>6314</v>
      </c>
    </row>
    <row r="1612" spans="1:9">
      <c r="A1612">
        <v>29243</v>
      </c>
      <c r="B1612">
        <v>18167010703</v>
      </c>
      <c r="C1612">
        <v>18</v>
      </c>
      <c r="D1612" t="s">
        <v>155</v>
      </c>
      <c r="E1612" t="s">
        <v>2878</v>
      </c>
      <c r="F1612" t="s">
        <v>2860</v>
      </c>
      <c r="G1612" t="s">
        <v>6315</v>
      </c>
      <c r="H1612" s="83" t="s">
        <v>4183</v>
      </c>
      <c r="I1612" s="83" t="s">
        <v>2952</v>
      </c>
    </row>
    <row r="1613" spans="1:9">
      <c r="A1613">
        <v>29244</v>
      </c>
      <c r="B1613">
        <v>18167010704</v>
      </c>
      <c r="C1613">
        <v>18</v>
      </c>
      <c r="D1613" t="s">
        <v>155</v>
      </c>
      <c r="E1613" t="s">
        <v>2878</v>
      </c>
      <c r="F1613" t="s">
        <v>2860</v>
      </c>
      <c r="G1613" t="s">
        <v>6316</v>
      </c>
      <c r="H1613" s="83" t="s">
        <v>2903</v>
      </c>
      <c r="I1613" s="83" t="s">
        <v>6317</v>
      </c>
    </row>
    <row r="1614" spans="1:9">
      <c r="A1614">
        <v>29245</v>
      </c>
      <c r="B1614">
        <v>18167011000</v>
      </c>
      <c r="C1614">
        <v>18</v>
      </c>
      <c r="D1614" t="s">
        <v>155</v>
      </c>
      <c r="E1614" t="s">
        <v>2878</v>
      </c>
      <c r="F1614" t="s">
        <v>2860</v>
      </c>
      <c r="G1614" t="s">
        <v>6318</v>
      </c>
      <c r="H1614" s="82">
        <v>0.7</v>
      </c>
      <c r="I1614" s="83" t="s">
        <v>6319</v>
      </c>
    </row>
    <row r="1615" spans="1:9">
      <c r="A1615">
        <v>29246</v>
      </c>
      <c r="B1615">
        <v>18167011101</v>
      </c>
      <c r="C1615">
        <v>18</v>
      </c>
      <c r="D1615" t="s">
        <v>155</v>
      </c>
      <c r="E1615" t="s">
        <v>2878</v>
      </c>
      <c r="F1615" t="s">
        <v>2860</v>
      </c>
      <c r="G1615" t="s">
        <v>6320</v>
      </c>
      <c r="H1615" s="83" t="s">
        <v>6321</v>
      </c>
      <c r="I1615" s="83" t="s">
        <v>6322</v>
      </c>
    </row>
    <row r="1616" spans="1:9">
      <c r="A1616">
        <v>29247</v>
      </c>
      <c r="B1616">
        <v>18167011102</v>
      </c>
      <c r="C1616">
        <v>18</v>
      </c>
      <c r="D1616" t="s">
        <v>155</v>
      </c>
      <c r="E1616" t="s">
        <v>2878</v>
      </c>
      <c r="F1616" t="s">
        <v>2860</v>
      </c>
      <c r="G1616" t="s">
        <v>6323</v>
      </c>
      <c r="H1616" s="83" t="s">
        <v>3483</v>
      </c>
      <c r="I1616" s="83" t="s">
        <v>6324</v>
      </c>
    </row>
    <row r="1617" spans="1:9">
      <c r="A1617">
        <v>29248</v>
      </c>
      <c r="B1617">
        <v>18167011201</v>
      </c>
      <c r="C1617">
        <v>18</v>
      </c>
      <c r="D1617" t="s">
        <v>155</v>
      </c>
      <c r="E1617" t="s">
        <v>2878</v>
      </c>
      <c r="F1617" t="s">
        <v>2860</v>
      </c>
      <c r="G1617" t="s">
        <v>6325</v>
      </c>
      <c r="H1617" s="83" t="s">
        <v>2903</v>
      </c>
      <c r="I1617" s="83" t="s">
        <v>6326</v>
      </c>
    </row>
    <row r="1618" spans="1:9">
      <c r="A1618">
        <v>29249</v>
      </c>
      <c r="B1618">
        <v>18167011202</v>
      </c>
      <c r="C1618">
        <v>18</v>
      </c>
      <c r="D1618" t="s">
        <v>155</v>
      </c>
      <c r="E1618" t="s">
        <v>2878</v>
      </c>
      <c r="F1618" t="s">
        <v>2860</v>
      </c>
      <c r="G1618" t="s">
        <v>6327</v>
      </c>
      <c r="H1618" s="83" t="s">
        <v>3205</v>
      </c>
      <c r="I1618" s="83" t="s">
        <v>6328</v>
      </c>
    </row>
    <row r="1619" spans="1:9">
      <c r="A1619">
        <v>29250</v>
      </c>
      <c r="B1619">
        <v>18169102200</v>
      </c>
      <c r="C1619">
        <v>18</v>
      </c>
      <c r="D1619" t="s">
        <v>155</v>
      </c>
      <c r="E1619" t="s">
        <v>2878</v>
      </c>
      <c r="F1619" t="s">
        <v>2861</v>
      </c>
      <c r="G1619" t="s">
        <v>6329</v>
      </c>
      <c r="H1619" s="83" t="s">
        <v>3196</v>
      </c>
      <c r="I1619" s="83" t="s">
        <v>6330</v>
      </c>
    </row>
    <row r="1620" spans="1:9">
      <c r="A1620">
        <v>29251</v>
      </c>
      <c r="B1620">
        <v>18169102300</v>
      </c>
      <c r="C1620">
        <v>18</v>
      </c>
      <c r="D1620" t="s">
        <v>155</v>
      </c>
      <c r="E1620" t="s">
        <v>2878</v>
      </c>
      <c r="F1620" t="s">
        <v>2861</v>
      </c>
      <c r="G1620" t="s">
        <v>6331</v>
      </c>
      <c r="H1620" s="82">
        <v>0.8</v>
      </c>
      <c r="I1620" s="83" t="s">
        <v>6332</v>
      </c>
    </row>
    <row r="1621" spans="1:9">
      <c r="A1621">
        <v>29252</v>
      </c>
      <c r="B1621">
        <v>18169102400</v>
      </c>
      <c r="C1621">
        <v>18</v>
      </c>
      <c r="D1621" t="s">
        <v>155</v>
      </c>
      <c r="E1621" t="s">
        <v>2878</v>
      </c>
      <c r="F1621" t="s">
        <v>2861</v>
      </c>
      <c r="G1621" t="s">
        <v>6333</v>
      </c>
      <c r="H1621" s="83" t="s">
        <v>4039</v>
      </c>
      <c r="I1621" s="83" t="s">
        <v>6334</v>
      </c>
    </row>
    <row r="1622" spans="1:9">
      <c r="A1622">
        <v>29253</v>
      </c>
      <c r="B1622">
        <v>18169102500</v>
      </c>
      <c r="C1622">
        <v>18</v>
      </c>
      <c r="D1622" t="s">
        <v>155</v>
      </c>
      <c r="E1622" t="s">
        <v>2878</v>
      </c>
      <c r="F1622" t="s">
        <v>2861</v>
      </c>
      <c r="G1622" t="s">
        <v>6335</v>
      </c>
      <c r="H1622" s="83" t="s">
        <v>2983</v>
      </c>
      <c r="I1622" s="83" t="s">
        <v>4357</v>
      </c>
    </row>
    <row r="1623" spans="1:9">
      <c r="A1623">
        <v>29254</v>
      </c>
      <c r="B1623">
        <v>18169102600</v>
      </c>
      <c r="C1623">
        <v>18</v>
      </c>
      <c r="D1623" t="s">
        <v>155</v>
      </c>
      <c r="E1623" t="s">
        <v>2878</v>
      </c>
      <c r="F1623" t="s">
        <v>2861</v>
      </c>
      <c r="G1623" t="s">
        <v>6336</v>
      </c>
      <c r="H1623" s="83" t="s">
        <v>3085</v>
      </c>
      <c r="I1623" s="83" t="s">
        <v>6337</v>
      </c>
    </row>
    <row r="1624" spans="1:9">
      <c r="A1624">
        <v>29255</v>
      </c>
      <c r="B1624">
        <v>18169102700</v>
      </c>
      <c r="C1624">
        <v>18</v>
      </c>
      <c r="D1624" t="s">
        <v>155</v>
      </c>
      <c r="E1624" t="s">
        <v>2878</v>
      </c>
      <c r="F1624" t="s">
        <v>2861</v>
      </c>
      <c r="G1624" t="s">
        <v>6338</v>
      </c>
      <c r="H1624" s="83" t="s">
        <v>2969</v>
      </c>
      <c r="I1624" s="83" t="s">
        <v>6339</v>
      </c>
    </row>
    <row r="1625" spans="1:9">
      <c r="A1625">
        <v>29256</v>
      </c>
      <c r="B1625">
        <v>18169102800</v>
      </c>
      <c r="C1625">
        <v>18</v>
      </c>
      <c r="D1625" t="s">
        <v>155</v>
      </c>
      <c r="E1625" t="s">
        <v>2878</v>
      </c>
      <c r="F1625" t="s">
        <v>2861</v>
      </c>
      <c r="G1625" t="s">
        <v>6340</v>
      </c>
      <c r="H1625" s="83" t="s">
        <v>3251</v>
      </c>
      <c r="I1625" s="83" t="s">
        <v>6341</v>
      </c>
    </row>
    <row r="1626" spans="1:9">
      <c r="A1626">
        <v>29257</v>
      </c>
      <c r="B1626">
        <v>18169102900</v>
      </c>
      <c r="C1626">
        <v>18</v>
      </c>
      <c r="D1626" t="s">
        <v>155</v>
      </c>
      <c r="E1626" t="s">
        <v>2878</v>
      </c>
      <c r="F1626" t="s">
        <v>2861</v>
      </c>
      <c r="G1626" t="s">
        <v>6342</v>
      </c>
      <c r="H1626" s="83" t="s">
        <v>2880</v>
      </c>
      <c r="I1626" s="83" t="s">
        <v>6343</v>
      </c>
    </row>
    <row r="1627" spans="1:9">
      <c r="A1627">
        <v>29258</v>
      </c>
      <c r="B1627">
        <v>18171951001</v>
      </c>
      <c r="C1627">
        <v>18</v>
      </c>
      <c r="D1627" t="s">
        <v>155</v>
      </c>
      <c r="E1627" t="s">
        <v>2878</v>
      </c>
      <c r="F1627" t="s">
        <v>2862</v>
      </c>
      <c r="G1627" t="s">
        <v>6344</v>
      </c>
      <c r="H1627" s="82">
        <v>0.2</v>
      </c>
      <c r="I1627" s="83" t="s">
        <v>6345</v>
      </c>
    </row>
    <row r="1628" spans="1:9">
      <c r="A1628">
        <v>29259</v>
      </c>
      <c r="B1628">
        <v>18171951002</v>
      </c>
      <c r="C1628">
        <v>18</v>
      </c>
      <c r="D1628" t="s">
        <v>155</v>
      </c>
      <c r="E1628" t="s">
        <v>2878</v>
      </c>
      <c r="F1628" t="s">
        <v>2862</v>
      </c>
      <c r="G1628" t="s">
        <v>6346</v>
      </c>
      <c r="H1628" s="83" t="s">
        <v>3212</v>
      </c>
      <c r="I1628" s="83" t="s">
        <v>6347</v>
      </c>
    </row>
    <row r="1629" spans="1:9">
      <c r="A1629">
        <v>29260</v>
      </c>
      <c r="B1629">
        <v>18171951100</v>
      </c>
      <c r="C1629">
        <v>18</v>
      </c>
      <c r="D1629" t="s">
        <v>155</v>
      </c>
      <c r="E1629" t="s">
        <v>2878</v>
      </c>
      <c r="F1629" t="s">
        <v>2862</v>
      </c>
      <c r="G1629" t="s">
        <v>6348</v>
      </c>
      <c r="H1629" s="83" t="s">
        <v>2930</v>
      </c>
      <c r="I1629" s="83" t="s">
        <v>6349</v>
      </c>
    </row>
    <row r="1630" spans="1:9">
      <c r="A1630">
        <v>29261</v>
      </c>
      <c r="B1630">
        <v>18173030100</v>
      </c>
      <c r="C1630">
        <v>18</v>
      </c>
      <c r="D1630" t="s">
        <v>155</v>
      </c>
      <c r="E1630" t="s">
        <v>2878</v>
      </c>
      <c r="F1630" t="s">
        <v>2863</v>
      </c>
      <c r="G1630" t="s">
        <v>6350</v>
      </c>
      <c r="H1630" s="83" t="s">
        <v>3492</v>
      </c>
      <c r="I1630" s="83" t="s">
        <v>6351</v>
      </c>
    </row>
    <row r="1631" spans="1:9">
      <c r="A1631">
        <v>29262</v>
      </c>
      <c r="B1631">
        <v>18173030200</v>
      </c>
      <c r="C1631">
        <v>18</v>
      </c>
      <c r="D1631" t="s">
        <v>155</v>
      </c>
      <c r="E1631" t="s">
        <v>2878</v>
      </c>
      <c r="F1631" t="s">
        <v>2863</v>
      </c>
      <c r="G1631" t="s">
        <v>6352</v>
      </c>
      <c r="H1631" s="82">
        <v>0.2</v>
      </c>
      <c r="I1631" s="83" t="s">
        <v>6353</v>
      </c>
    </row>
    <row r="1632" spans="1:9">
      <c r="A1632">
        <v>29263</v>
      </c>
      <c r="B1632">
        <v>18173030300</v>
      </c>
      <c r="C1632">
        <v>18</v>
      </c>
      <c r="D1632" t="s">
        <v>155</v>
      </c>
      <c r="E1632" t="s">
        <v>2878</v>
      </c>
      <c r="F1632" t="s">
        <v>2863</v>
      </c>
      <c r="G1632" t="s">
        <v>6354</v>
      </c>
      <c r="H1632" s="83" t="s">
        <v>2983</v>
      </c>
      <c r="I1632" s="83" t="s">
        <v>6355</v>
      </c>
    </row>
    <row r="1633" spans="1:9">
      <c r="A1633">
        <v>29264</v>
      </c>
      <c r="B1633">
        <v>18173030400</v>
      </c>
      <c r="C1633">
        <v>18</v>
      </c>
      <c r="D1633" t="s">
        <v>155</v>
      </c>
      <c r="E1633" t="s">
        <v>2878</v>
      </c>
      <c r="F1633" t="s">
        <v>2863</v>
      </c>
      <c r="G1633" t="s">
        <v>6356</v>
      </c>
      <c r="H1633" s="82">
        <v>0.7</v>
      </c>
      <c r="I1633" s="83" t="s">
        <v>6357</v>
      </c>
    </row>
    <row r="1634" spans="1:9">
      <c r="A1634">
        <v>29265</v>
      </c>
      <c r="B1634">
        <v>18173030501</v>
      </c>
      <c r="C1634">
        <v>18</v>
      </c>
      <c r="D1634" t="s">
        <v>155</v>
      </c>
      <c r="E1634" t="s">
        <v>2878</v>
      </c>
      <c r="F1634" t="s">
        <v>2863</v>
      </c>
      <c r="G1634" t="s">
        <v>6358</v>
      </c>
      <c r="H1634" s="83" t="s">
        <v>2960</v>
      </c>
      <c r="I1634" s="83" t="s">
        <v>6359</v>
      </c>
    </row>
    <row r="1635" spans="1:9">
      <c r="A1635">
        <v>29266</v>
      </c>
      <c r="B1635">
        <v>18173030502</v>
      </c>
      <c r="C1635">
        <v>18</v>
      </c>
      <c r="D1635" t="s">
        <v>155</v>
      </c>
      <c r="E1635" t="s">
        <v>2878</v>
      </c>
      <c r="F1635" t="s">
        <v>2863</v>
      </c>
      <c r="G1635" t="s">
        <v>6360</v>
      </c>
      <c r="H1635" s="83" t="s">
        <v>3069</v>
      </c>
      <c r="I1635" s="83" t="s">
        <v>6361</v>
      </c>
    </row>
    <row r="1636" spans="1:9">
      <c r="A1636">
        <v>29267</v>
      </c>
      <c r="B1636">
        <v>18173030601</v>
      </c>
      <c r="C1636">
        <v>18</v>
      </c>
      <c r="D1636" t="s">
        <v>155</v>
      </c>
      <c r="E1636" t="s">
        <v>2878</v>
      </c>
      <c r="F1636" t="s">
        <v>2863</v>
      </c>
      <c r="G1636" t="s">
        <v>6362</v>
      </c>
      <c r="H1636" s="83" t="s">
        <v>2983</v>
      </c>
      <c r="I1636" s="83" t="s">
        <v>6363</v>
      </c>
    </row>
    <row r="1637" spans="1:9">
      <c r="A1637">
        <v>29268</v>
      </c>
      <c r="B1637">
        <v>18173030602</v>
      </c>
      <c r="C1637">
        <v>18</v>
      </c>
      <c r="D1637" t="s">
        <v>155</v>
      </c>
      <c r="E1637" t="s">
        <v>2878</v>
      </c>
      <c r="F1637" t="s">
        <v>2863</v>
      </c>
      <c r="G1637" t="s">
        <v>6364</v>
      </c>
      <c r="H1637" s="83" t="s">
        <v>3242</v>
      </c>
      <c r="I1637" s="83" t="s">
        <v>6365</v>
      </c>
    </row>
    <row r="1638" spans="1:9">
      <c r="A1638">
        <v>29269</v>
      </c>
      <c r="B1638">
        <v>18173030703</v>
      </c>
      <c r="C1638">
        <v>18</v>
      </c>
      <c r="D1638" t="s">
        <v>155</v>
      </c>
      <c r="E1638" t="s">
        <v>2878</v>
      </c>
      <c r="F1638" t="s">
        <v>2863</v>
      </c>
      <c r="G1638" t="s">
        <v>6366</v>
      </c>
      <c r="H1638" s="83" t="s">
        <v>2977</v>
      </c>
      <c r="I1638" s="83" t="s">
        <v>5434</v>
      </c>
    </row>
    <row r="1639" spans="1:9">
      <c r="A1639">
        <v>29270</v>
      </c>
      <c r="B1639">
        <v>18173030704</v>
      </c>
      <c r="C1639">
        <v>18</v>
      </c>
      <c r="D1639" t="s">
        <v>155</v>
      </c>
      <c r="E1639" t="s">
        <v>2878</v>
      </c>
      <c r="F1639" t="s">
        <v>2863</v>
      </c>
      <c r="G1639" t="s">
        <v>6367</v>
      </c>
      <c r="H1639" s="82">
        <v>0</v>
      </c>
      <c r="I1639" s="83" t="s">
        <v>6368</v>
      </c>
    </row>
    <row r="1640" spans="1:9">
      <c r="A1640">
        <v>29271</v>
      </c>
      <c r="B1640">
        <v>18173030706</v>
      </c>
      <c r="C1640">
        <v>18</v>
      </c>
      <c r="D1640" t="s">
        <v>155</v>
      </c>
      <c r="E1640" t="s">
        <v>2878</v>
      </c>
      <c r="F1640" t="s">
        <v>2863</v>
      </c>
      <c r="G1640" t="s">
        <v>6369</v>
      </c>
      <c r="H1640" s="82">
        <v>0</v>
      </c>
      <c r="I1640" s="83" t="s">
        <v>6370</v>
      </c>
    </row>
    <row r="1641" spans="1:9">
      <c r="A1641">
        <v>29272</v>
      </c>
      <c r="B1641">
        <v>18173030707</v>
      </c>
      <c r="C1641">
        <v>18</v>
      </c>
      <c r="D1641" t="s">
        <v>155</v>
      </c>
      <c r="E1641" t="s">
        <v>2878</v>
      </c>
      <c r="F1641" t="s">
        <v>2863</v>
      </c>
      <c r="G1641" t="s">
        <v>6371</v>
      </c>
      <c r="H1641" s="83" t="s">
        <v>3019</v>
      </c>
      <c r="I1641" s="83" t="s">
        <v>6372</v>
      </c>
    </row>
    <row r="1642" spans="1:9">
      <c r="A1642">
        <v>29273</v>
      </c>
      <c r="B1642">
        <v>18173030708</v>
      </c>
      <c r="C1642">
        <v>18</v>
      </c>
      <c r="D1642" t="s">
        <v>155</v>
      </c>
      <c r="E1642" t="s">
        <v>2878</v>
      </c>
      <c r="F1642" t="s">
        <v>2863</v>
      </c>
      <c r="G1642" t="s">
        <v>6373</v>
      </c>
      <c r="H1642" s="83" t="s">
        <v>3082</v>
      </c>
      <c r="I1642" s="83" t="s">
        <v>6374</v>
      </c>
    </row>
    <row r="1643" spans="1:9">
      <c r="A1643">
        <v>29274</v>
      </c>
      <c r="B1643">
        <v>18173030709</v>
      </c>
      <c r="C1643">
        <v>18</v>
      </c>
      <c r="D1643" t="s">
        <v>155</v>
      </c>
      <c r="E1643" t="s">
        <v>2878</v>
      </c>
      <c r="F1643" t="s">
        <v>2863</v>
      </c>
      <c r="G1643" t="s">
        <v>6375</v>
      </c>
      <c r="H1643" s="83" t="s">
        <v>3280</v>
      </c>
      <c r="I1643" s="83" t="s">
        <v>6376</v>
      </c>
    </row>
    <row r="1644" spans="1:9">
      <c r="A1644">
        <v>29275</v>
      </c>
      <c r="B1644">
        <v>18173030801</v>
      </c>
      <c r="C1644">
        <v>18</v>
      </c>
      <c r="D1644" t="s">
        <v>155</v>
      </c>
      <c r="E1644" t="s">
        <v>2878</v>
      </c>
      <c r="F1644" t="s">
        <v>2863</v>
      </c>
      <c r="G1644" t="s">
        <v>6377</v>
      </c>
      <c r="H1644" s="82">
        <v>0</v>
      </c>
      <c r="I1644" s="83" t="s">
        <v>6378</v>
      </c>
    </row>
    <row r="1645" spans="1:9">
      <c r="A1645">
        <v>29276</v>
      </c>
      <c r="B1645">
        <v>18173030802</v>
      </c>
      <c r="C1645">
        <v>18</v>
      </c>
      <c r="D1645" t="s">
        <v>155</v>
      </c>
      <c r="E1645" t="s">
        <v>2878</v>
      </c>
      <c r="F1645" t="s">
        <v>2863</v>
      </c>
      <c r="G1645" t="s">
        <v>6379</v>
      </c>
      <c r="H1645" s="83" t="s">
        <v>3728</v>
      </c>
      <c r="I1645" s="83" t="s">
        <v>6380</v>
      </c>
    </row>
    <row r="1646" spans="1:9">
      <c r="A1646">
        <v>29277</v>
      </c>
      <c r="B1646">
        <v>18175967200</v>
      </c>
      <c r="C1646">
        <v>18</v>
      </c>
      <c r="D1646" t="s">
        <v>155</v>
      </c>
      <c r="E1646" t="s">
        <v>2878</v>
      </c>
      <c r="F1646" t="s">
        <v>2864</v>
      </c>
      <c r="G1646" t="s">
        <v>6381</v>
      </c>
      <c r="H1646" s="83" t="s">
        <v>3115</v>
      </c>
      <c r="I1646" s="83" t="s">
        <v>6382</v>
      </c>
    </row>
    <row r="1647" spans="1:9">
      <c r="A1647">
        <v>29278</v>
      </c>
      <c r="B1647">
        <v>18175967300</v>
      </c>
      <c r="C1647">
        <v>18</v>
      </c>
      <c r="D1647" t="s">
        <v>155</v>
      </c>
      <c r="E1647" t="s">
        <v>2878</v>
      </c>
      <c r="F1647" t="s">
        <v>2864</v>
      </c>
      <c r="G1647" t="s">
        <v>6383</v>
      </c>
      <c r="H1647" s="83" t="s">
        <v>2924</v>
      </c>
      <c r="I1647" s="83" t="s">
        <v>6384</v>
      </c>
    </row>
    <row r="1648" spans="1:9">
      <c r="A1648">
        <v>29279</v>
      </c>
      <c r="B1648">
        <v>18175967400</v>
      </c>
      <c r="C1648">
        <v>18</v>
      </c>
      <c r="D1648" t="s">
        <v>155</v>
      </c>
      <c r="E1648" t="s">
        <v>2878</v>
      </c>
      <c r="F1648" t="s">
        <v>2864</v>
      </c>
      <c r="G1648" t="s">
        <v>6385</v>
      </c>
      <c r="H1648" s="83" t="s">
        <v>2918</v>
      </c>
      <c r="I1648" s="83" t="s">
        <v>6386</v>
      </c>
    </row>
    <row r="1649" spans="1:9">
      <c r="A1649">
        <v>29280</v>
      </c>
      <c r="B1649">
        <v>18175967500</v>
      </c>
      <c r="C1649">
        <v>18</v>
      </c>
      <c r="D1649" t="s">
        <v>155</v>
      </c>
      <c r="E1649" t="s">
        <v>2878</v>
      </c>
      <c r="F1649" t="s">
        <v>2864</v>
      </c>
      <c r="G1649" t="s">
        <v>6387</v>
      </c>
      <c r="H1649" s="83" t="s">
        <v>3939</v>
      </c>
      <c r="I1649" s="83" t="s">
        <v>6388</v>
      </c>
    </row>
    <row r="1650" spans="1:9">
      <c r="A1650">
        <v>29281</v>
      </c>
      <c r="B1650">
        <v>18175967600</v>
      </c>
      <c r="C1650">
        <v>18</v>
      </c>
      <c r="D1650" t="s">
        <v>155</v>
      </c>
      <c r="E1650" t="s">
        <v>2878</v>
      </c>
      <c r="F1650" t="s">
        <v>2864</v>
      </c>
      <c r="G1650" t="s">
        <v>6389</v>
      </c>
      <c r="H1650" s="83" t="s">
        <v>3681</v>
      </c>
      <c r="I1650" s="83" t="s">
        <v>3252</v>
      </c>
    </row>
    <row r="1651" spans="1:9">
      <c r="A1651">
        <v>29282</v>
      </c>
      <c r="B1651">
        <v>18175967701</v>
      </c>
      <c r="C1651">
        <v>18</v>
      </c>
      <c r="D1651" t="s">
        <v>155</v>
      </c>
      <c r="E1651" t="s">
        <v>2878</v>
      </c>
      <c r="F1651" t="s">
        <v>2864</v>
      </c>
      <c r="G1651" t="s">
        <v>6390</v>
      </c>
      <c r="H1651" s="83" t="s">
        <v>3342</v>
      </c>
      <c r="I1651" s="83" t="s">
        <v>6391</v>
      </c>
    </row>
    <row r="1652" spans="1:9">
      <c r="A1652">
        <v>29283</v>
      </c>
      <c r="B1652">
        <v>18175967702</v>
      </c>
      <c r="C1652">
        <v>18</v>
      </c>
      <c r="D1652" t="s">
        <v>155</v>
      </c>
      <c r="E1652" t="s">
        <v>2878</v>
      </c>
      <c r="F1652" t="s">
        <v>2864</v>
      </c>
      <c r="G1652" t="s">
        <v>6392</v>
      </c>
      <c r="H1652" s="83" t="s">
        <v>2977</v>
      </c>
      <c r="I1652" s="83" t="s">
        <v>6393</v>
      </c>
    </row>
    <row r="1653" spans="1:9">
      <c r="A1653">
        <v>29284</v>
      </c>
      <c r="B1653">
        <v>18177000200</v>
      </c>
      <c r="C1653">
        <v>18</v>
      </c>
      <c r="D1653" t="s">
        <v>155</v>
      </c>
      <c r="E1653" t="s">
        <v>2878</v>
      </c>
      <c r="F1653" t="s">
        <v>2865</v>
      </c>
      <c r="G1653" t="s">
        <v>6394</v>
      </c>
      <c r="H1653" s="83" t="s">
        <v>2986</v>
      </c>
      <c r="I1653" s="83" t="s">
        <v>6395</v>
      </c>
    </row>
    <row r="1654" spans="1:9">
      <c r="A1654">
        <v>29285</v>
      </c>
      <c r="B1654">
        <v>18177000400</v>
      </c>
      <c r="C1654">
        <v>18</v>
      </c>
      <c r="D1654" t="s">
        <v>155</v>
      </c>
      <c r="E1654" t="s">
        <v>2878</v>
      </c>
      <c r="F1654" t="s">
        <v>2865</v>
      </c>
      <c r="G1654" t="s">
        <v>6396</v>
      </c>
      <c r="H1654" s="83" t="s">
        <v>3180</v>
      </c>
      <c r="I1654" s="83" t="s">
        <v>6397</v>
      </c>
    </row>
    <row r="1655" spans="1:9">
      <c r="A1655">
        <v>29286</v>
      </c>
      <c r="B1655">
        <v>18177000500</v>
      </c>
      <c r="C1655">
        <v>18</v>
      </c>
      <c r="D1655" t="s">
        <v>155</v>
      </c>
      <c r="E1655" t="s">
        <v>2878</v>
      </c>
      <c r="F1655" t="s">
        <v>2865</v>
      </c>
      <c r="G1655" t="s">
        <v>6398</v>
      </c>
      <c r="H1655" s="83" t="s">
        <v>3223</v>
      </c>
      <c r="I1655" s="83" t="s">
        <v>6399</v>
      </c>
    </row>
    <row r="1656" spans="1:9">
      <c r="A1656">
        <v>29287</v>
      </c>
      <c r="B1656">
        <v>18177000600</v>
      </c>
      <c r="C1656">
        <v>18</v>
      </c>
      <c r="D1656" t="s">
        <v>155</v>
      </c>
      <c r="E1656" t="s">
        <v>2878</v>
      </c>
      <c r="F1656" t="s">
        <v>2865</v>
      </c>
      <c r="G1656" t="s">
        <v>6400</v>
      </c>
      <c r="H1656" s="83" t="s">
        <v>3251</v>
      </c>
      <c r="I1656" s="83" t="s">
        <v>6401</v>
      </c>
    </row>
    <row r="1657" spans="1:9">
      <c r="A1657">
        <v>29288</v>
      </c>
      <c r="B1657">
        <v>18177000700</v>
      </c>
      <c r="C1657">
        <v>18</v>
      </c>
      <c r="D1657" t="s">
        <v>155</v>
      </c>
      <c r="E1657" t="s">
        <v>2878</v>
      </c>
      <c r="F1657" t="s">
        <v>2865</v>
      </c>
      <c r="G1657" t="s">
        <v>6402</v>
      </c>
      <c r="H1657" s="83" t="s">
        <v>3040</v>
      </c>
      <c r="I1657" s="83" t="s">
        <v>6403</v>
      </c>
    </row>
    <row r="1658" spans="1:9">
      <c r="A1658">
        <v>29289</v>
      </c>
      <c r="B1658">
        <v>18177000800</v>
      </c>
      <c r="C1658">
        <v>18</v>
      </c>
      <c r="D1658" t="s">
        <v>155</v>
      </c>
      <c r="E1658" t="s">
        <v>2878</v>
      </c>
      <c r="F1658" t="s">
        <v>2865</v>
      </c>
      <c r="G1658" t="s">
        <v>6404</v>
      </c>
      <c r="H1658" s="83" t="s">
        <v>4770</v>
      </c>
      <c r="I1658" s="83" t="s">
        <v>6405</v>
      </c>
    </row>
    <row r="1659" spans="1:9">
      <c r="A1659">
        <v>29290</v>
      </c>
      <c r="B1659">
        <v>18177000900</v>
      </c>
      <c r="C1659">
        <v>18</v>
      </c>
      <c r="D1659" t="s">
        <v>155</v>
      </c>
      <c r="E1659" t="s">
        <v>2878</v>
      </c>
      <c r="F1659" t="s">
        <v>2865</v>
      </c>
      <c r="G1659" t="s">
        <v>6406</v>
      </c>
      <c r="H1659" s="83" t="s">
        <v>2997</v>
      </c>
      <c r="I1659" s="83" t="s">
        <v>6407</v>
      </c>
    </row>
    <row r="1660" spans="1:9">
      <c r="A1660">
        <v>29291</v>
      </c>
      <c r="B1660">
        <v>18177001000</v>
      </c>
      <c r="C1660">
        <v>18</v>
      </c>
      <c r="D1660" t="s">
        <v>155</v>
      </c>
      <c r="E1660" t="s">
        <v>2878</v>
      </c>
      <c r="F1660" t="s">
        <v>2865</v>
      </c>
      <c r="G1660" t="s">
        <v>6408</v>
      </c>
      <c r="H1660" s="83" t="s">
        <v>3545</v>
      </c>
      <c r="I1660" s="83" t="s">
        <v>6409</v>
      </c>
    </row>
    <row r="1661" spans="1:9">
      <c r="A1661">
        <v>29292</v>
      </c>
      <c r="B1661">
        <v>18177001101</v>
      </c>
      <c r="C1661">
        <v>18</v>
      </c>
      <c r="D1661" t="s">
        <v>155</v>
      </c>
      <c r="E1661" t="s">
        <v>2878</v>
      </c>
      <c r="F1661" t="s">
        <v>2865</v>
      </c>
      <c r="G1661" t="s">
        <v>6410</v>
      </c>
      <c r="H1661" s="83" t="s">
        <v>4075</v>
      </c>
      <c r="I1661" s="83" t="s">
        <v>6411</v>
      </c>
    </row>
    <row r="1662" spans="1:9">
      <c r="A1662">
        <v>29293</v>
      </c>
      <c r="B1662">
        <v>18177001102</v>
      </c>
      <c r="C1662">
        <v>18</v>
      </c>
      <c r="D1662" t="s">
        <v>155</v>
      </c>
      <c r="E1662" t="s">
        <v>2878</v>
      </c>
      <c r="F1662" t="s">
        <v>2865</v>
      </c>
      <c r="G1662" t="s">
        <v>6412</v>
      </c>
      <c r="H1662" s="83" t="s">
        <v>3022</v>
      </c>
      <c r="I1662" s="83" t="s">
        <v>6413</v>
      </c>
    </row>
    <row r="1663" spans="1:9">
      <c r="A1663">
        <v>29294</v>
      </c>
      <c r="B1663">
        <v>18177010100</v>
      </c>
      <c r="C1663">
        <v>18</v>
      </c>
      <c r="D1663" t="s">
        <v>155</v>
      </c>
      <c r="E1663" t="s">
        <v>2878</v>
      </c>
      <c r="F1663" t="s">
        <v>2865</v>
      </c>
      <c r="G1663" t="s">
        <v>6414</v>
      </c>
      <c r="H1663" s="83" t="s">
        <v>3035</v>
      </c>
      <c r="I1663" s="83" t="s">
        <v>6415</v>
      </c>
    </row>
    <row r="1664" spans="1:9">
      <c r="A1664">
        <v>29295</v>
      </c>
      <c r="B1664">
        <v>18177010200</v>
      </c>
      <c r="C1664">
        <v>18</v>
      </c>
      <c r="D1664" t="s">
        <v>155</v>
      </c>
      <c r="E1664" t="s">
        <v>2878</v>
      </c>
      <c r="F1664" t="s">
        <v>2865</v>
      </c>
      <c r="G1664" t="s">
        <v>6416</v>
      </c>
      <c r="H1664" s="83" t="s">
        <v>3295</v>
      </c>
      <c r="I1664" s="83" t="s">
        <v>6417</v>
      </c>
    </row>
    <row r="1665" spans="1:9">
      <c r="A1665">
        <v>29296</v>
      </c>
      <c r="B1665">
        <v>18177010300</v>
      </c>
      <c r="C1665">
        <v>18</v>
      </c>
      <c r="D1665" t="s">
        <v>155</v>
      </c>
      <c r="E1665" t="s">
        <v>2878</v>
      </c>
      <c r="F1665" t="s">
        <v>2865</v>
      </c>
      <c r="G1665" t="s">
        <v>6418</v>
      </c>
      <c r="H1665" s="83" t="s">
        <v>4042</v>
      </c>
      <c r="I1665" s="83" t="s">
        <v>6419</v>
      </c>
    </row>
    <row r="1666" spans="1:9">
      <c r="A1666">
        <v>29297</v>
      </c>
      <c r="B1666">
        <v>18177010400</v>
      </c>
      <c r="C1666">
        <v>18</v>
      </c>
      <c r="D1666" t="s">
        <v>155</v>
      </c>
      <c r="E1666" t="s">
        <v>2878</v>
      </c>
      <c r="F1666" t="s">
        <v>2865</v>
      </c>
      <c r="G1666" t="s">
        <v>6420</v>
      </c>
      <c r="H1666" s="83" t="s">
        <v>3196</v>
      </c>
      <c r="I1666" s="83" t="s">
        <v>6421</v>
      </c>
    </row>
    <row r="1667" spans="1:9">
      <c r="A1667">
        <v>29298</v>
      </c>
      <c r="B1667">
        <v>18177010500</v>
      </c>
      <c r="C1667">
        <v>18</v>
      </c>
      <c r="D1667" t="s">
        <v>155</v>
      </c>
      <c r="E1667" t="s">
        <v>2878</v>
      </c>
      <c r="F1667" t="s">
        <v>2865</v>
      </c>
      <c r="G1667" t="s">
        <v>6422</v>
      </c>
      <c r="H1667" s="83" t="s">
        <v>3205</v>
      </c>
      <c r="I1667" s="83" t="s">
        <v>6423</v>
      </c>
    </row>
    <row r="1668" spans="1:9">
      <c r="A1668">
        <v>29299</v>
      </c>
      <c r="B1668">
        <v>18177010600</v>
      </c>
      <c r="C1668">
        <v>18</v>
      </c>
      <c r="D1668" t="s">
        <v>155</v>
      </c>
      <c r="E1668" t="s">
        <v>2878</v>
      </c>
      <c r="F1668" t="s">
        <v>2865</v>
      </c>
      <c r="G1668" t="s">
        <v>6424</v>
      </c>
      <c r="H1668" s="83" t="s">
        <v>3005</v>
      </c>
      <c r="I1668" s="83" t="s">
        <v>3192</v>
      </c>
    </row>
    <row r="1669" spans="1:9">
      <c r="A1669">
        <v>29300</v>
      </c>
      <c r="B1669">
        <v>18177010700</v>
      </c>
      <c r="C1669">
        <v>18</v>
      </c>
      <c r="D1669" t="s">
        <v>155</v>
      </c>
      <c r="E1669" t="s">
        <v>2878</v>
      </c>
      <c r="F1669" t="s">
        <v>2865</v>
      </c>
      <c r="G1669" t="s">
        <v>6425</v>
      </c>
      <c r="H1669" s="82">
        <v>0.4</v>
      </c>
      <c r="I1669" s="83" t="s">
        <v>6426</v>
      </c>
    </row>
    <row r="1670" spans="1:9">
      <c r="A1670">
        <v>29301</v>
      </c>
      <c r="B1670">
        <v>18177010800</v>
      </c>
      <c r="C1670">
        <v>18</v>
      </c>
      <c r="D1670" t="s">
        <v>155</v>
      </c>
      <c r="E1670" t="s">
        <v>2878</v>
      </c>
      <c r="F1670" t="s">
        <v>2865</v>
      </c>
      <c r="G1670" t="s">
        <v>6427</v>
      </c>
      <c r="H1670" s="83" t="s">
        <v>3122</v>
      </c>
      <c r="I1670" s="83" t="s">
        <v>6428</v>
      </c>
    </row>
    <row r="1671" spans="1:9">
      <c r="A1671">
        <v>29302</v>
      </c>
      <c r="B1671">
        <v>18179040100</v>
      </c>
      <c r="C1671">
        <v>18</v>
      </c>
      <c r="D1671" t="s">
        <v>155</v>
      </c>
      <c r="E1671" t="s">
        <v>2878</v>
      </c>
      <c r="F1671" t="s">
        <v>2866</v>
      </c>
      <c r="G1671" t="s">
        <v>6429</v>
      </c>
      <c r="H1671" s="83" t="s">
        <v>2930</v>
      </c>
      <c r="I1671" s="83" t="s">
        <v>6430</v>
      </c>
    </row>
    <row r="1672" spans="1:9">
      <c r="A1672">
        <v>29303</v>
      </c>
      <c r="B1672">
        <v>18179040200</v>
      </c>
      <c r="C1672">
        <v>18</v>
      </c>
      <c r="D1672" t="s">
        <v>155</v>
      </c>
      <c r="E1672" t="s">
        <v>2878</v>
      </c>
      <c r="F1672" t="s">
        <v>2866</v>
      </c>
      <c r="G1672" t="s">
        <v>6431</v>
      </c>
      <c r="H1672" s="83" t="s">
        <v>2983</v>
      </c>
      <c r="I1672" s="83" t="s">
        <v>6432</v>
      </c>
    </row>
    <row r="1673" spans="1:9">
      <c r="A1673">
        <v>29304</v>
      </c>
      <c r="B1673">
        <v>18179040300</v>
      </c>
      <c r="C1673">
        <v>18</v>
      </c>
      <c r="D1673" t="s">
        <v>155</v>
      </c>
      <c r="E1673" t="s">
        <v>2878</v>
      </c>
      <c r="F1673" t="s">
        <v>2866</v>
      </c>
      <c r="G1673" t="s">
        <v>6433</v>
      </c>
      <c r="H1673" s="83" t="s">
        <v>3171</v>
      </c>
      <c r="I1673" s="83" t="s">
        <v>6434</v>
      </c>
    </row>
    <row r="1674" spans="1:9">
      <c r="A1674">
        <v>29305</v>
      </c>
      <c r="B1674">
        <v>18179040400</v>
      </c>
      <c r="C1674">
        <v>18</v>
      </c>
      <c r="D1674" t="s">
        <v>155</v>
      </c>
      <c r="E1674" t="s">
        <v>2878</v>
      </c>
      <c r="F1674" t="s">
        <v>2866</v>
      </c>
      <c r="G1674" t="s">
        <v>6435</v>
      </c>
      <c r="H1674" s="83" t="s">
        <v>4671</v>
      </c>
      <c r="I1674" s="83" t="s">
        <v>6436</v>
      </c>
    </row>
    <row r="1675" spans="1:9">
      <c r="A1675">
        <v>29306</v>
      </c>
      <c r="B1675">
        <v>18179040500</v>
      </c>
      <c r="C1675">
        <v>18</v>
      </c>
      <c r="D1675" t="s">
        <v>155</v>
      </c>
      <c r="E1675" t="s">
        <v>2878</v>
      </c>
      <c r="F1675" t="s">
        <v>2866</v>
      </c>
      <c r="G1675" t="s">
        <v>6437</v>
      </c>
      <c r="H1675" s="83" t="s">
        <v>3280</v>
      </c>
      <c r="I1675" s="83" t="s">
        <v>6438</v>
      </c>
    </row>
    <row r="1676" spans="1:9">
      <c r="A1676">
        <v>29307</v>
      </c>
      <c r="B1676">
        <v>18179040600</v>
      </c>
      <c r="C1676">
        <v>18</v>
      </c>
      <c r="D1676" t="s">
        <v>155</v>
      </c>
      <c r="E1676" t="s">
        <v>2878</v>
      </c>
      <c r="F1676" t="s">
        <v>2866</v>
      </c>
      <c r="G1676" t="s">
        <v>6439</v>
      </c>
      <c r="H1676" s="83" t="s">
        <v>2997</v>
      </c>
      <c r="I1676" s="83" t="s">
        <v>6440</v>
      </c>
    </row>
    <row r="1677" spans="1:9">
      <c r="A1677">
        <v>29308</v>
      </c>
      <c r="B1677">
        <v>18179040700</v>
      </c>
      <c r="C1677">
        <v>18</v>
      </c>
      <c r="D1677" t="s">
        <v>155</v>
      </c>
      <c r="E1677" t="s">
        <v>2878</v>
      </c>
      <c r="F1677" t="s">
        <v>2866</v>
      </c>
      <c r="G1677" t="s">
        <v>6441</v>
      </c>
      <c r="H1677" s="83" t="s">
        <v>2915</v>
      </c>
      <c r="I1677" s="83" t="s">
        <v>6442</v>
      </c>
    </row>
    <row r="1678" spans="1:9">
      <c r="A1678">
        <v>29309</v>
      </c>
      <c r="B1678">
        <v>18181958100</v>
      </c>
      <c r="C1678">
        <v>18</v>
      </c>
      <c r="D1678" t="s">
        <v>155</v>
      </c>
      <c r="E1678" t="s">
        <v>2878</v>
      </c>
      <c r="F1678" t="s">
        <v>2867</v>
      </c>
      <c r="G1678" t="s">
        <v>6443</v>
      </c>
      <c r="H1678" s="83" t="s">
        <v>3205</v>
      </c>
      <c r="I1678" s="83" t="s">
        <v>6444</v>
      </c>
    </row>
    <row r="1679" spans="1:9">
      <c r="A1679">
        <v>29310</v>
      </c>
      <c r="B1679">
        <v>18181958200</v>
      </c>
      <c r="C1679">
        <v>18</v>
      </c>
      <c r="D1679" t="s">
        <v>155</v>
      </c>
      <c r="E1679" t="s">
        <v>2878</v>
      </c>
      <c r="F1679" t="s">
        <v>2867</v>
      </c>
      <c r="G1679" t="s">
        <v>6445</v>
      </c>
      <c r="H1679" s="83" t="s">
        <v>4039</v>
      </c>
      <c r="I1679" s="83" t="s">
        <v>6446</v>
      </c>
    </row>
    <row r="1680" spans="1:9">
      <c r="A1680">
        <v>29311</v>
      </c>
      <c r="B1680">
        <v>18181958300</v>
      </c>
      <c r="C1680">
        <v>18</v>
      </c>
      <c r="D1680" t="s">
        <v>155</v>
      </c>
      <c r="E1680" t="s">
        <v>2878</v>
      </c>
      <c r="F1680" t="s">
        <v>2867</v>
      </c>
      <c r="G1680" t="s">
        <v>6447</v>
      </c>
      <c r="H1680" s="83" t="s">
        <v>3098</v>
      </c>
      <c r="I1680" s="83" t="s">
        <v>6448</v>
      </c>
    </row>
    <row r="1681" spans="1:9">
      <c r="A1681">
        <v>29312</v>
      </c>
      <c r="B1681">
        <v>18181958400</v>
      </c>
      <c r="C1681">
        <v>18</v>
      </c>
      <c r="D1681" t="s">
        <v>155</v>
      </c>
      <c r="E1681" t="s">
        <v>2878</v>
      </c>
      <c r="F1681" t="s">
        <v>2867</v>
      </c>
      <c r="G1681" t="s">
        <v>6449</v>
      </c>
      <c r="H1681" s="83" t="s">
        <v>3728</v>
      </c>
      <c r="I1681" s="83" t="s">
        <v>6450</v>
      </c>
    </row>
    <row r="1682" spans="1:9">
      <c r="A1682">
        <v>29313</v>
      </c>
      <c r="B1682">
        <v>18181958501</v>
      </c>
      <c r="C1682">
        <v>18</v>
      </c>
      <c r="D1682" t="s">
        <v>155</v>
      </c>
      <c r="E1682" t="s">
        <v>2878</v>
      </c>
      <c r="F1682" t="s">
        <v>2867</v>
      </c>
      <c r="G1682" t="s">
        <v>6451</v>
      </c>
      <c r="H1682" s="83" t="s">
        <v>3040</v>
      </c>
      <c r="I1682" s="83" t="s">
        <v>6452</v>
      </c>
    </row>
    <row r="1683" spans="1:9">
      <c r="A1683">
        <v>29314</v>
      </c>
      <c r="B1683">
        <v>18181958502</v>
      </c>
      <c r="C1683">
        <v>18</v>
      </c>
      <c r="D1683" t="s">
        <v>155</v>
      </c>
      <c r="E1683" t="s">
        <v>2878</v>
      </c>
      <c r="F1683" t="s">
        <v>2867</v>
      </c>
      <c r="G1683" t="s">
        <v>6453</v>
      </c>
      <c r="H1683" s="82">
        <v>0</v>
      </c>
      <c r="I1683" s="83" t="s">
        <v>6454</v>
      </c>
    </row>
    <row r="1684" spans="1:9">
      <c r="A1684">
        <v>29315</v>
      </c>
      <c r="B1684">
        <v>18181958600</v>
      </c>
      <c r="C1684">
        <v>18</v>
      </c>
      <c r="D1684" t="s">
        <v>155</v>
      </c>
      <c r="E1684" t="s">
        <v>2878</v>
      </c>
      <c r="F1684" t="s">
        <v>2867</v>
      </c>
      <c r="G1684" t="s">
        <v>6455</v>
      </c>
      <c r="H1684" s="83" t="s">
        <v>3082</v>
      </c>
      <c r="I1684" s="83" t="s">
        <v>6456</v>
      </c>
    </row>
    <row r="1685" spans="1:9">
      <c r="A1685">
        <v>29316</v>
      </c>
      <c r="B1685">
        <v>18181958700</v>
      </c>
      <c r="C1685">
        <v>18</v>
      </c>
      <c r="D1685" t="s">
        <v>155</v>
      </c>
      <c r="E1685" t="s">
        <v>2878</v>
      </c>
      <c r="F1685" t="s">
        <v>2867</v>
      </c>
      <c r="G1685" t="s">
        <v>6457</v>
      </c>
      <c r="H1685" s="83" t="s">
        <v>3019</v>
      </c>
      <c r="I1685" s="83" t="s">
        <v>6458</v>
      </c>
    </row>
    <row r="1686" spans="1:9">
      <c r="A1686">
        <v>29317</v>
      </c>
      <c r="B1686">
        <v>18181958800</v>
      </c>
      <c r="C1686">
        <v>18</v>
      </c>
      <c r="D1686" t="s">
        <v>155</v>
      </c>
      <c r="E1686" t="s">
        <v>2878</v>
      </c>
      <c r="F1686" t="s">
        <v>2867</v>
      </c>
      <c r="G1686" t="s">
        <v>6459</v>
      </c>
      <c r="H1686" s="83" t="s">
        <v>2977</v>
      </c>
      <c r="I1686" s="83" t="s">
        <v>6460</v>
      </c>
    </row>
    <row r="1687" spans="1:9">
      <c r="A1687">
        <v>29318</v>
      </c>
      <c r="B1687">
        <v>18183050100</v>
      </c>
      <c r="C1687">
        <v>18</v>
      </c>
      <c r="D1687" t="s">
        <v>155</v>
      </c>
      <c r="E1687" t="s">
        <v>2878</v>
      </c>
      <c r="F1687" t="s">
        <v>2868</v>
      </c>
      <c r="G1687" t="s">
        <v>6461</v>
      </c>
      <c r="H1687" s="83" t="s">
        <v>3035</v>
      </c>
      <c r="I1687" s="83" t="s">
        <v>6462</v>
      </c>
    </row>
    <row r="1688" spans="1:9">
      <c r="A1688">
        <v>29319</v>
      </c>
      <c r="B1688">
        <v>18183050200</v>
      </c>
      <c r="C1688">
        <v>18</v>
      </c>
      <c r="D1688" t="s">
        <v>155</v>
      </c>
      <c r="E1688" t="s">
        <v>2878</v>
      </c>
      <c r="F1688" t="s">
        <v>2868</v>
      </c>
      <c r="G1688" t="s">
        <v>6463</v>
      </c>
      <c r="H1688" s="83" t="s">
        <v>3205</v>
      </c>
      <c r="I1688" s="83" t="s">
        <v>6464</v>
      </c>
    </row>
    <row r="1689" spans="1:9">
      <c r="A1689">
        <v>29320</v>
      </c>
      <c r="B1689">
        <v>18183050300</v>
      </c>
      <c r="C1689">
        <v>18</v>
      </c>
      <c r="D1689" t="s">
        <v>155</v>
      </c>
      <c r="E1689" t="s">
        <v>2878</v>
      </c>
      <c r="F1689" t="s">
        <v>2868</v>
      </c>
      <c r="G1689" t="s">
        <v>6465</v>
      </c>
      <c r="H1689" s="83" t="s">
        <v>3280</v>
      </c>
      <c r="I1689" s="83" t="s">
        <v>6466</v>
      </c>
    </row>
    <row r="1690" spans="1:9">
      <c r="A1690">
        <v>29321</v>
      </c>
      <c r="B1690">
        <v>18183050401</v>
      </c>
      <c r="C1690">
        <v>18</v>
      </c>
      <c r="D1690" t="s">
        <v>155</v>
      </c>
      <c r="E1690" t="s">
        <v>2878</v>
      </c>
      <c r="F1690" t="s">
        <v>2868</v>
      </c>
      <c r="G1690" t="s">
        <v>6467</v>
      </c>
      <c r="H1690" s="83" t="s">
        <v>3258</v>
      </c>
      <c r="I1690" s="83" t="s">
        <v>6468</v>
      </c>
    </row>
    <row r="1691" spans="1:9">
      <c r="A1691">
        <v>29322</v>
      </c>
      <c r="B1691">
        <v>18183050402</v>
      </c>
      <c r="C1691">
        <v>18</v>
      </c>
      <c r="D1691" t="s">
        <v>155</v>
      </c>
      <c r="E1691" t="s">
        <v>2878</v>
      </c>
      <c r="F1691" t="s">
        <v>2868</v>
      </c>
      <c r="G1691" t="s">
        <v>6469</v>
      </c>
      <c r="H1691" s="83" t="s">
        <v>4039</v>
      </c>
      <c r="I1691" s="83" t="s">
        <v>6470</v>
      </c>
    </row>
    <row r="1692" spans="1:9">
      <c r="A1692">
        <v>29323</v>
      </c>
      <c r="B1692">
        <v>18183050500</v>
      </c>
      <c r="C1692">
        <v>18</v>
      </c>
      <c r="D1692" t="s">
        <v>155</v>
      </c>
      <c r="E1692" t="s">
        <v>2878</v>
      </c>
      <c r="F1692" t="s">
        <v>2868</v>
      </c>
      <c r="G1692" t="s">
        <v>6471</v>
      </c>
      <c r="H1692" s="83" t="s">
        <v>3470</v>
      </c>
      <c r="I1692" s="83" t="s">
        <v>6472</v>
      </c>
    </row>
    <row r="1693" spans="1:9">
      <c r="A1693">
        <v>29324</v>
      </c>
      <c r="B1693">
        <v>18183050600</v>
      </c>
      <c r="C1693">
        <v>18</v>
      </c>
      <c r="D1693" t="s">
        <v>155</v>
      </c>
      <c r="E1693" t="s">
        <v>2878</v>
      </c>
      <c r="F1693" t="s">
        <v>2868</v>
      </c>
      <c r="G1693" t="s">
        <v>6473</v>
      </c>
      <c r="H1693" s="83" t="s">
        <v>2960</v>
      </c>
      <c r="I1693" s="83" t="s">
        <v>6474</v>
      </c>
    </row>
    <row r="1694" spans="1:9">
      <c r="A1694">
        <v>29325</v>
      </c>
      <c r="B1694">
        <v>18183050700</v>
      </c>
      <c r="C1694">
        <v>18</v>
      </c>
      <c r="D1694" t="s">
        <v>155</v>
      </c>
      <c r="E1694" t="s">
        <v>2878</v>
      </c>
      <c r="F1694" t="s">
        <v>2868</v>
      </c>
      <c r="G1694" t="s">
        <v>6475</v>
      </c>
      <c r="H1694" s="82">
        <v>0.8</v>
      </c>
      <c r="I1694" s="83" t="s">
        <v>6476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c019a270-eafa-443b-9c31-d8cf9064eaa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35244A41AE7C4E8015CCD3BFEBC1F8" ma:contentTypeVersion="17" ma:contentTypeDescription="Create a new document." ma:contentTypeScope="" ma:versionID="1086d630b706611421a957a4f4308b55">
  <xsd:schema xmlns:xsd="http://www.w3.org/2001/XMLSchema" xmlns:xs="http://www.w3.org/2001/XMLSchema" xmlns:p="http://schemas.microsoft.com/office/2006/metadata/properties" xmlns:ns2="c019a270-eafa-443b-9c31-d8cf9064eaac" xmlns:ns3="d821f4cf-5579-41e7-9454-08e552172e2e" xmlns:ns4="ddb5066c-6899-482b-9ea0-5145f9da9989" targetNamespace="http://schemas.microsoft.com/office/2006/metadata/properties" ma:root="true" ma:fieldsID="9bef028bd3c9aeef07ff2d9d7826d452" ns2:_="" ns3:_="" ns4:_="">
    <xsd:import namespace="c019a270-eafa-443b-9c31-d8cf9064eaac"/>
    <xsd:import namespace="d821f4cf-5579-41e7-9454-08e552172e2e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9a270-eafa-443b-9c31-d8cf9064ea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1f4cf-5579-41e7-9454-08e552172e2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fef185e-0e8e-4cf7-b1a5-255b7f17a539}" ma:internalName="TaxCatchAll" ma:showField="CatchAllData" ma:web="d821f4cf-5579-41e7-9454-08e552172e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550DAE-C9E2-4A27-89F9-43FCCD673329}"/>
</file>

<file path=customXml/itemProps2.xml><?xml version="1.0" encoding="utf-8"?>
<ds:datastoreItem xmlns:ds="http://schemas.openxmlformats.org/officeDocument/2006/customXml" ds:itemID="{A46D298B-A3EA-49D1-8BB8-E4DAF274E22B}"/>
</file>

<file path=customXml/itemProps3.xml><?xml version="1.0" encoding="utf-8"?>
<ds:datastoreItem xmlns:ds="http://schemas.openxmlformats.org/officeDocument/2006/customXml" ds:itemID="{5E7BEE58-EEF0-46B1-A2D4-B09E52C2B724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Ruble, Taylor</dc:creator>
  <cp:keywords/>
  <dc:description/>
  <cp:lastModifiedBy/>
  <cp:revision/>
  <dcterms:created xsi:type="dcterms:W3CDTF">2015-06-05T18:17:20Z</dcterms:created>
  <dcterms:modified xsi:type="dcterms:W3CDTF">2026-04-09T20:36:41Z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0x0101006D35244A41AE7C4E8015CCD3BFEBC1F8</vt:lpwstr>
  </property>
  <property fmtid="{D5CDD505-2E9C-101B-9397-08002B2CF9AE}" pid="3" name="MediaServiceImageTags">
    <vt:lpwstr/>
  </property>
</Properties>
</file>