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04"/>
  <workbookPr codeName="ThisWorkbook" defaultThemeVersion="124226"/>
  <mc:AlternateContent xmlns:mc="http://schemas.openxmlformats.org/markup-compatibility/2006">
    <mc:Choice Requires="x15">
      <x15ac:absPath xmlns:x15ac="http://schemas.microsoft.com/office/spreadsheetml/2010/11/ac" url="https://ingov.sharepoint.com/sites/INDOTTrafficEngineering/Shared Documents/Office of Traffic Safety/Scoping Blank Templates/Tools/"/>
    </mc:Choice>
  </mc:AlternateContent>
  <xr:revisionPtr revIDLastSave="18" documentId="11_126C450204AD00A9637F53E8331E5A678CBE6BFB" xr6:coauthVersionLast="47" xr6:coauthVersionMax="47" xr10:uidLastSave="{C68EEA7C-589F-46FF-AAC3-A8F4B8AA335B}"/>
  <bookViews>
    <workbookView xWindow="28680" yWindow="-5775" windowWidth="29040" windowHeight="15720" firstSheet="1" activeTab="1" xr2:uid="{00000000-000D-0000-FFFF-FFFF00000000}"/>
  </bookViews>
  <sheets>
    <sheet name="Guidance" sheetId="1" r:id="rId1"/>
    <sheet name="Worksheet" sheetId="2" r:id="rId2"/>
    <sheet name="IDM Figure 46-10G" sheetId="4" r:id="rId3"/>
    <sheet name="Data" sheetId="3" r:id="rId4"/>
  </sheets>
  <definedNames>
    <definedName name="Choice">Worksheet!$P$11:$P$12</definedName>
    <definedName name="Classification">Worksheet!#REF!</definedName>
    <definedName name="_xlnm.Print_Area" localSheetId="0">Guidance!$A$1:$Q$53</definedName>
    <definedName name="_xlnm.Print_Area" localSheetId="2">'IDM Figure 46-10G'!$A:$K</definedName>
    <definedName name="_xlnm.Print_Area" localSheetId="1">Worksheet!$A$1:$N$47</definedName>
    <definedName name="section2B07" localSheetId="0">Guidance!$A$19</definedName>
    <definedName name="section2B07_para01" localSheetId="0">Guidance!#REF!</definedName>
    <definedName name="section2B07_para02" localSheetId="0">Guidance!#REF!</definedName>
    <definedName name="section2B07_para03" localSheetId="0">Guidance!$A$21</definedName>
    <definedName name="section2B07_para04" localSheetId="0">Guidance!#REF!</definedName>
    <definedName name="section2B07_para05" localSheetId="0">Guidance!$B$36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3" l="1"/>
  <c r="D32" i="3"/>
  <c r="C32" i="3"/>
  <c r="B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I42" i="2"/>
  <c r="H42" i="2"/>
  <c r="J42" i="2" s="1"/>
  <c r="I41" i="2"/>
  <c r="H41" i="2"/>
  <c r="J41" i="2" s="1"/>
  <c r="I40" i="2"/>
  <c r="H40" i="2"/>
  <c r="J40" i="2" s="1"/>
  <c r="I39" i="2"/>
  <c r="H39" i="2"/>
  <c r="J39" i="2" s="1"/>
  <c r="I38" i="2"/>
  <c r="H38" i="2"/>
  <c r="J38" i="2" s="1"/>
  <c r="I37" i="2"/>
  <c r="H37" i="2"/>
  <c r="J37" i="2" s="1"/>
  <c r="I36" i="2"/>
  <c r="H36" i="2"/>
  <c r="J36" i="2" s="1"/>
  <c r="I35" i="2"/>
  <c r="H35" i="2"/>
  <c r="J35" i="2" s="1"/>
  <c r="I34" i="2"/>
  <c r="H34" i="2"/>
  <c r="J34" i="2" s="1"/>
  <c r="I33" i="2"/>
  <c r="H33" i="2"/>
  <c r="J33" i="2" s="1"/>
  <c r="J32" i="2"/>
  <c r="I32" i="2"/>
  <c r="H32" i="2"/>
  <c r="I31" i="2"/>
  <c r="H31" i="2"/>
  <c r="J31" i="2" s="1"/>
  <c r="I30" i="2"/>
  <c r="H30" i="2"/>
  <c r="J30" i="2" s="1"/>
  <c r="I29" i="2"/>
  <c r="H29" i="2"/>
  <c r="J29" i="2" s="1"/>
  <c r="I28" i="2"/>
  <c r="H28" i="2"/>
  <c r="J28" i="2" s="1"/>
  <c r="P27" i="2"/>
  <c r="I27" i="2"/>
  <c r="H27" i="2"/>
  <c r="J27" i="2" s="1"/>
  <c r="I25" i="2"/>
  <c r="H25" i="2"/>
  <c r="A21" i="2"/>
  <c r="A16" i="2"/>
  <c r="A15" i="2"/>
  <c r="I14" i="2"/>
  <c r="A10" i="2" s="1"/>
  <c r="A17" i="2" l="1"/>
  <c r="G7" i="2"/>
  <c r="G6" i="2"/>
</calcChain>
</file>

<file path=xl/sharedStrings.xml><?xml version="1.0" encoding="utf-8"?>
<sst xmlns="http://schemas.openxmlformats.org/spreadsheetml/2006/main" count="121" uniqueCount="99">
  <si>
    <t>How to use this worksheet:</t>
  </si>
  <si>
    <t>Input data into the yellow highlighted cells on the worksheet (2nd) tab.</t>
  </si>
  <si>
    <t>Results are shown in green/red.</t>
  </si>
  <si>
    <t xml:space="preserve">The 3rd tab provides the relevant sight distance table for reference. </t>
  </si>
  <si>
    <t>The data (4th) tab can be used as a convenient place to store the data for each location to have in the same file as the results.</t>
  </si>
  <si>
    <t>MUTCD guidance for installing all-way stop control</t>
  </si>
  <si>
    <t>Key Points:</t>
  </si>
  <si>
    <t xml:space="preserve">Stop Signs shall not be used for speed control. </t>
  </si>
  <si>
    <t xml:space="preserve">Meeting warrants does not automatically mandate the installation of an all-way stop. </t>
  </si>
  <si>
    <t>Installing stop signs should be based on an engineering study, and/or under the supervision of an engineer.</t>
  </si>
  <si>
    <t xml:space="preserve">Safety benefits can be realized where severe crashes have occurred or are possible (e.g. moderate to high speed rural roads) regardless of warrants; engineering judgement is crucial. </t>
  </si>
  <si>
    <t>All-way stop controls at intersections with substantially differing approach volumes can reduce the effectiveness of these devices for all roadway users.</t>
  </si>
  <si>
    <t>Section 2B.12 All-Way Stop Control</t>
  </si>
  <si>
    <t>Standard:</t>
  </si>
  <si>
    <t>This satisfaction of an all-way stop control warrant or warrants shall not in itself require the installation of all-way stop control at an unsignalized intersection.</t>
  </si>
  <si>
    <t>Guidance:</t>
  </si>
  <si>
    <t xml:space="preserve">The decision to establish all-way stop control at an unsignalized intersection should be based on an engineering study. The engineering study for all-way stop control should include an analysis of factors related to the existing operation and safety at the intersection, the potential to improve these conditions, and the applicable factors contained in the following all-way stop control warrants:
</t>
  </si>
  <si>
    <t>Section 2B.13 Warrant A - Crash Experience</t>
  </si>
  <si>
    <t>A.</t>
  </si>
  <si>
    <t>Minimum crash levels:</t>
  </si>
  <si>
    <t>1.</t>
  </si>
  <si>
    <t>For a four-leg intersection, there are five or more reported crashes in a 12-month period or six or more reported crashes in a 36-month period that are correctable by all-way stop control OR</t>
  </si>
  <si>
    <t>2.</t>
  </si>
  <si>
    <t>For a three-leg intersection, there are four or more reported crashes in a 12-month period or five or more reported crashes in a 36-month period that are correctable by all-way stop control.</t>
  </si>
  <si>
    <t>Section 2B.14 Warrant B - Sight Distance</t>
  </si>
  <si>
    <t>B.</t>
  </si>
  <si>
    <t>All-way stop control may be installed at an intersection where an engineering study indicates that sight distance on the minor-controlled approaches controlled by a STOP sign is not adequate for a vehicle to turn onto or cross the major (uncontrolled) road.</t>
  </si>
  <si>
    <r>
      <t xml:space="preserve">(To determine sight distance, consult the </t>
    </r>
    <r>
      <rPr>
        <sz val="11"/>
        <rFont val="Calibri"/>
        <family val="2"/>
        <scheme val="minor"/>
      </rPr>
      <t>Indiana</t>
    </r>
    <r>
      <rPr>
        <sz val="11"/>
        <color theme="1"/>
        <rFont val="Calibri"/>
        <family val="2"/>
        <scheme val="minor"/>
      </rPr>
      <t xml:space="preserve"> Design Manual, Chapter 46:</t>
    </r>
  </si>
  <si>
    <t>https://www.in.gov/dot/div/contracts/design/Part%203/Chapter%2046%20-%20Intersections%20At-Grade.pdf)</t>
  </si>
  <si>
    <t>Section 2B.15 Warrant C - Transition to a signal or roundabout</t>
  </si>
  <si>
    <t>C.</t>
  </si>
  <si>
    <t xml:space="preserve">All-way stop control may be installed at locations where all-way stop control is an interim measure that can be installed to control traffic while arrangements are being made for the installation of a traffic control signal or roundabout at the intersection.  </t>
  </si>
  <si>
    <t>Section 2B.16 Warrant D - 8-hour volumes</t>
  </si>
  <si>
    <t>D.</t>
  </si>
  <si>
    <t xml:space="preserve">Minimum volumes: </t>
  </si>
  <si>
    <t>The vehicular volumes entering the intersection from the major street approaches (total of both approaches) average at least 300 vehicles per hour for any 8 hours of an average day; AND</t>
  </si>
  <si>
    <t>The combined vehicular, pedestrian, and bicycle volume entering the intersection from the minor street approaches (total of both approaches) averages at least 200 units per hour for the same 8 hours; however,</t>
  </si>
  <si>
    <t>3.</t>
  </si>
  <si>
    <t xml:space="preserve"> If the 85th-percentile approach speed of the major-street traffic exceeds 40 mph, the minimum vehicular volume warrants are 70 percent of the values provided in Items 1 and 2.</t>
  </si>
  <si>
    <t>Section 2B.17 Warrant E - Other Factors</t>
  </si>
  <si>
    <t>The need to control left-turn conflicts, OR</t>
  </si>
  <si>
    <t>An intersection of two residential neighborhood collector (through) streets of similar design and operating characterists where all-way stop control would improve operation of the intersection, OR</t>
  </si>
  <si>
    <r>
      <t>Where pedestrian and/or bicyclist movements support the installation of all-way stop control</t>
    </r>
    <r>
      <rPr>
        <sz val="11"/>
        <rFont val="Calibri"/>
        <family val="2"/>
        <scheme val="minor"/>
      </rPr>
      <t xml:space="preserve">, OR </t>
    </r>
  </si>
  <si>
    <t>4.</t>
  </si>
  <si>
    <t>Other relavant factor(s), under the advise of an engineer.</t>
  </si>
  <si>
    <t xml:space="preserve">This worksheet is intended to assist local agencies in determining appropriate traffic control at intersections, but should not replace sound engineering judgment. </t>
  </si>
  <si>
    <t>The user of this worksheet should have training and knowledge in the application of traffic engineering, or be under the supervision of an engineer with that knowledge.</t>
  </si>
  <si>
    <t>For assistance in using this worksheet, please contact INLTAP at lslusher@purdue.edu or 765-494-2164.</t>
  </si>
  <si>
    <t xml:space="preserve"> </t>
  </si>
  <si>
    <r>
      <t xml:space="preserve">AWSC Warrant Criteria </t>
    </r>
    <r>
      <rPr>
        <b/>
        <sz val="14"/>
        <rFont val="Calibri"/>
        <family val="2"/>
        <scheme val="minor"/>
      </rPr>
      <t>and Study Findings</t>
    </r>
  </si>
  <si>
    <t>MUTCD Warrants Met?</t>
  </si>
  <si>
    <t>Warrants met:</t>
  </si>
  <si>
    <t>Basis for Installation:</t>
  </si>
  <si>
    <t>Met?</t>
  </si>
  <si>
    <t>Warrant</t>
  </si>
  <si>
    <t>Criteria</t>
  </si>
  <si>
    <t>Reported Crashes:</t>
  </si>
  <si>
    <t>Choice</t>
  </si>
  <si>
    <t>Legs</t>
  </si>
  <si>
    <t># of intersection legs:</t>
  </si>
  <si>
    <t xml:space="preserve">Correctable Intersection Crashes </t>
  </si>
  <si>
    <t>Yes</t>
  </si>
  <si>
    <t>12 Month Crashes:</t>
  </si>
  <si>
    <t>No</t>
  </si>
  <si>
    <t>36 Month Crashes:</t>
  </si>
  <si>
    <t>Either Condition Met?</t>
  </si>
  <si>
    <t>Do drivers have sufficient departure sight distance when stopped on all minor-road approaches?</t>
  </si>
  <si>
    <r>
      <t xml:space="preserve">Is a signal or roundabout project </t>
    </r>
    <r>
      <rPr>
        <sz val="11"/>
        <rFont val="Calibri"/>
        <family val="2"/>
        <scheme val="minor"/>
      </rPr>
      <t>scheduled for installation?</t>
    </r>
  </si>
  <si>
    <t>Minimum Volumes:</t>
  </si>
  <si>
    <t>Criteria 1.</t>
  </si>
  <si>
    <t>Major road approach volumes (total of both) at least 300 vph for min. 8 hours?</t>
  </si>
  <si>
    <t>Criteria 2.</t>
  </si>
  <si>
    <t>Combined ped, bike, and veh. volume on minor approaches (total of all) at least 200 units per hour for the same 8 hours as criteria C-1?</t>
  </si>
  <si>
    <t>Criteria 3.</t>
  </si>
  <si>
    <t>If the 85th percentile speed on the major road exceeds 40 mph, may use 70% of the values in C-1 and C-2.</t>
  </si>
  <si>
    <t>E.</t>
  </si>
  <si>
    <t>Other Factor(s)?</t>
  </si>
  <si>
    <t>(please describe)</t>
  </si>
  <si>
    <t>Major road 85th percentile speed (mph):</t>
  </si>
  <si>
    <t>Time Period</t>
  </si>
  <si>
    <t>From</t>
  </si>
  <si>
    <t>To</t>
  </si>
  <si>
    <t>Major Road:  
Both App. (VPH)</t>
  </si>
  <si>
    <t>Minor Road:  
Both App. (VPH)</t>
  </si>
  <si>
    <t>Both Met?</t>
  </si>
  <si>
    <t>Hidden</t>
  </si>
  <si>
    <t xml:space="preserve">This worksheet is intended to assist local agencies in determining appropriate traffic control at intersections, but should not replace sound engineering judgement. </t>
  </si>
  <si>
    <t>Note: changes in approach grade, skew angle, number of lanes, and other factors may require longer sight distance. Consult IDM Chapter 46 for information on applying adjustment factors.</t>
  </si>
  <si>
    <t>This table is provided for convenience, but is not needed to complete the worksheet.</t>
  </si>
  <si>
    <t>Leg/
Direction</t>
  </si>
  <si>
    <t>North/
Southbound</t>
  </si>
  <si>
    <t>East/
Westbound</t>
  </si>
  <si>
    <t>South/
Northbound</t>
  </si>
  <si>
    <t>West/
Eastbound</t>
  </si>
  <si>
    <t>Major Road Total App. Vol.</t>
  </si>
  <si>
    <t>Minor Road Total App. Vol.</t>
  </si>
  <si>
    <t>Hour</t>
  </si>
  <si>
    <t>Approach Volume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</si>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</sst>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7">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sz val="10"/>
      <color rgb="FF000000"/>
      <name val="Times New Roman"/>
      <family val="2"/>
      <charset val="204"/>
    </font>
    <font>
      <b/>
      <i/>
      <sz val="11"/>
      <color theme="1"/>
      <name val="Calibri"/>
      <family val="2"/>
      <scheme val="minor"/>
    </font>
    <font>
      <b/>
      <sz val="11"/>
      <color rgb="FFC00000"/>
      <name val="Calibri"/>
      <family val="2"/>
      <scheme val="minor"/>
    </font>
    <font>
      <b/>
      <sz val="11"/>
      <color rgb="FF000000"/>
      <name val="Calibri"/>
      <family val="2"/>
      <scheme val="minor"/>
    </font>
    <font>
      <b/>
      <sz val="11"/>
      <color rgb="FF990033"/>
      <name val="Calibri"/>
      <family val="2"/>
      <scheme val="minor"/>
    </font>
    <font>
      <sz val="11"/>
      <color theme="1"/>
      <name val="Verdana"/>
      <family val="2"/>
    </font>
    <font>
      <b/>
      <sz val="12"/>
      <color rgb="FFC00000"/>
      <name val="Calibri"/>
      <family val="2"/>
      <scheme val="minor"/>
    </font>
    <font>
      <sz val="11"/>
      <color rgb="FFFFFF00"/>
      <name val="Calibri"/>
      <family val="2"/>
      <scheme val="minor"/>
    </font>
    <font>
      <u/>
      <sz val="11"/>
      <color theme="10"/>
      <name val="Calibri"/>
      <family val="2"/>
      <scheme val="minor"/>
    </font>
    <font>
      <sz val="10"/>
      <color theme="1"/>
      <name val="Calibri"/>
      <family val="2"/>
      <scheme val="minor"/>
    </font>
    <font>
      <b/>
      <i/>
      <sz val="12"/>
      <color rgb="FFC00000"/>
      <name val="Calibri"/>
      <family val="2"/>
      <scheme val="minor"/>
    </font>
    <font>
      <sz val="11"/>
      <name val="Calibri"/>
      <family val="2"/>
      <scheme val="minor"/>
    </font>
    <font>
      <sz val="11"/>
      <color theme="2" tint="-0.24991607409894101"/>
      <name val="Calibri"/>
      <family val="2"/>
      <scheme val="minor"/>
    </font>
    <font>
      <sz val="9"/>
      <color theme="1"/>
      <name val="Calibri"/>
      <family val="2"/>
      <scheme val="minor"/>
    </font>
    <font>
      <b/>
      <sz val="9"/>
      <color theme="1"/>
      <name val="Calibri"/>
      <family val="2"/>
      <scheme val="minor"/>
    </font>
    <font>
      <sz val="12"/>
      <color theme="1"/>
      <name val="Calibri"/>
      <family val="2"/>
      <scheme val="minor"/>
    </font>
    <font>
      <i/>
      <sz val="12"/>
      <color theme="1"/>
      <name val="Calibri"/>
      <family val="2"/>
      <scheme val="minor"/>
    </font>
    <font>
      <sz val="12"/>
      <name val="Calibri"/>
      <family val="2"/>
      <scheme val="minor"/>
    </font>
    <font>
      <sz val="12"/>
      <color rgb="FF000000"/>
      <name val="Calibri"/>
      <family val="2"/>
      <scheme val="minor"/>
    </font>
    <font>
      <b/>
      <sz val="12"/>
      <name val="Calibri"/>
      <family val="2"/>
      <scheme val="minor"/>
    </font>
    <font>
      <b/>
      <sz val="11"/>
      <name val="Calibri"/>
      <family val="2"/>
      <scheme val="minor"/>
    </font>
    <font>
      <b/>
      <sz val="14"/>
      <name val="Calibri"/>
      <family val="2"/>
      <scheme val="minor"/>
    </font>
  </fonts>
  <fills count="7">
    <fill>
      <patternFill patternType="none"/>
    </fill>
    <fill>
      <patternFill patternType="gray125"/>
    </fill>
    <fill>
      <patternFill patternType="solid">
        <fgColor theme="5" tint="0.79992065187536243"/>
        <bgColor indexed="64"/>
      </patternFill>
    </fill>
    <fill>
      <patternFill patternType="solid">
        <fgColor rgb="FFFFFFCC"/>
        <bgColor indexed="64"/>
      </patternFill>
    </fill>
    <fill>
      <patternFill patternType="solid">
        <fgColor theme="6" tint="0.59993285927915285"/>
        <bgColor indexed="64"/>
      </patternFill>
    </fill>
    <fill>
      <patternFill patternType="solid">
        <fgColor theme="5" tint="0.59993285927915285"/>
        <bgColor indexed="64"/>
      </patternFill>
    </fill>
    <fill>
      <patternFill patternType="solid">
        <fgColor theme="5" tint="0.59996337778862885"/>
        <bgColor indexed="64"/>
      </patternFill>
    </fill>
  </fills>
  <borders count="38">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434343"/>
      </right>
      <top style="medium">
        <color auto="1"/>
      </top>
      <bottom style="thin">
        <color rgb="FF434343"/>
      </bottom>
      <diagonal/>
    </border>
    <border>
      <left style="thin">
        <color rgb="FF434343"/>
      </left>
      <right/>
      <top style="medium">
        <color auto="1"/>
      </top>
      <bottom style="thin">
        <color rgb="FF434343"/>
      </bottom>
      <diagonal/>
    </border>
    <border>
      <left style="thin">
        <color rgb="FF434343"/>
      </left>
      <right/>
      <top style="medium">
        <color auto="1"/>
      </top>
      <bottom/>
      <diagonal/>
    </border>
    <border>
      <left style="medium">
        <color auto="1"/>
      </left>
      <right style="thin">
        <color rgb="FF434343"/>
      </right>
      <top style="thin">
        <color rgb="FF434343"/>
      </top>
      <bottom style="thin">
        <color rgb="FF434343"/>
      </bottom>
      <diagonal/>
    </border>
    <border>
      <left style="thin">
        <color rgb="FF434343"/>
      </left>
      <right/>
      <top style="thin">
        <color rgb="FF434343"/>
      </top>
      <bottom style="thin">
        <color rgb="FF434343"/>
      </bottom>
      <diagonal/>
    </border>
    <border>
      <left style="thin">
        <color auto="1"/>
      </left>
      <right/>
      <top style="thin">
        <color auto="1"/>
      </top>
      <bottom style="thin">
        <color rgb="FF434343"/>
      </bottom>
      <diagonal/>
    </border>
    <border>
      <left style="thin">
        <color auto="1"/>
      </left>
      <right style="thin">
        <color auto="1"/>
      </right>
      <top style="thin">
        <color rgb="FF434343"/>
      </top>
      <bottom style="thin">
        <color rgb="FF434343"/>
      </bottom>
      <diagonal/>
    </border>
    <border>
      <left style="medium">
        <color auto="1"/>
      </left>
      <right style="thin">
        <color rgb="FF434343"/>
      </right>
      <top style="thin">
        <color rgb="FF434343"/>
      </top>
      <bottom style="medium">
        <color auto="1"/>
      </bottom>
      <diagonal/>
    </border>
    <border>
      <left style="thin">
        <color rgb="FF434343"/>
      </left>
      <right/>
      <top style="thin">
        <color rgb="FF434343"/>
      </top>
      <bottom style="medium">
        <color auto="1"/>
      </bottom>
      <diagonal/>
    </border>
    <border>
      <left style="thin">
        <color auto="1"/>
      </left>
      <right style="thin">
        <color auto="1"/>
      </right>
      <top style="thin">
        <color rgb="FF434343"/>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s>
  <cellStyleXfs count="3">
    <xf numFmtId="0" fontId="0" fillId="0" borderId="0"/>
    <xf numFmtId="0" fontId="5" fillId="0" borderId="0"/>
    <xf numFmtId="0" fontId="13" fillId="0" borderId="0" applyNumberFormat="0" applyFill="0" applyBorder="0" applyAlignment="0" applyProtection="0"/>
  </cellStyleXfs>
  <cellXfs count="152">
    <xf numFmtId="0" fontId="0" fillId="0" borderId="0" xfId="0"/>
    <xf numFmtId="0" fontId="0" fillId="0" borderId="2" xfId="0" applyBorder="1" applyAlignment="1">
      <alignment horizontal="center"/>
    </xf>
    <xf numFmtId="0" fontId="3" fillId="0" borderId="0" xfId="0" applyFont="1" applyAlignment="1">
      <alignment vertical="top"/>
    </xf>
    <xf numFmtId="49" fontId="3" fillId="0" borderId="0" xfId="0" applyNumberFormat="1" applyFont="1" applyAlignment="1">
      <alignment horizontal="left" vertical="top"/>
    </xf>
    <xf numFmtId="0" fontId="3" fillId="0" borderId="0" xfId="0" applyFont="1" applyAlignment="1">
      <alignment horizontal="left" vertical="top" wrapText="1"/>
    </xf>
    <xf numFmtId="0" fontId="0" fillId="2" borderId="0" xfId="0" applyFill="1"/>
    <xf numFmtId="0" fontId="3" fillId="0" borderId="0" xfId="0" applyFont="1"/>
    <xf numFmtId="1" fontId="0" fillId="3" borderId="2" xfId="0" applyNumberFormat="1" applyFill="1" applyBorder="1" applyAlignment="1" applyProtection="1">
      <alignment horizontal="center"/>
      <protection locked="0"/>
    </xf>
    <xf numFmtId="164" fontId="0" fillId="3" borderId="2" xfId="0" applyNumberFormat="1" applyFill="1" applyBorder="1" applyAlignment="1">
      <alignment horizontal="center"/>
    </xf>
    <xf numFmtId="0" fontId="1" fillId="0" borderId="0" xfId="0" applyFont="1"/>
    <xf numFmtId="0" fontId="6" fillId="0" borderId="0" xfId="0" applyFont="1"/>
    <xf numFmtId="0" fontId="1" fillId="0" borderId="0" xfId="0" applyFont="1" applyAlignment="1">
      <alignment vertical="top"/>
    </xf>
    <xf numFmtId="0" fontId="7" fillId="0" borderId="0" xfId="0" applyFont="1"/>
    <xf numFmtId="0" fontId="8" fillId="0" borderId="0" xfId="0" applyFont="1"/>
    <xf numFmtId="0" fontId="9" fillId="0" borderId="0" xfId="0" applyFont="1"/>
    <xf numFmtId="0" fontId="10" fillId="0" borderId="0" xfId="0" applyFont="1"/>
    <xf numFmtId="49" fontId="0" fillId="0" borderId="0" xfId="0" applyNumberFormat="1"/>
    <xf numFmtId="49" fontId="0" fillId="0" borderId="0" xfId="0" applyNumberFormat="1" applyAlignment="1">
      <alignment horizontal="left"/>
    </xf>
    <xf numFmtId="0" fontId="0" fillId="0" borderId="0" xfId="0" applyAlignment="1">
      <alignment vertical="top"/>
    </xf>
    <xf numFmtId="49" fontId="0" fillId="0" borderId="0" xfId="0" applyNumberFormat="1" applyAlignment="1">
      <alignment horizontal="left" vertical="top"/>
    </xf>
    <xf numFmtId="0" fontId="0" fillId="0" borderId="0" xfId="0" applyAlignment="1">
      <alignment vertical="center"/>
    </xf>
    <xf numFmtId="0" fontId="0" fillId="0" borderId="3" xfId="0" applyBorder="1" applyAlignment="1">
      <alignment vertical="center"/>
    </xf>
    <xf numFmtId="0" fontId="0" fillId="0" borderId="3" xfId="0" applyBorder="1"/>
    <xf numFmtId="0" fontId="11" fillId="0" borderId="0" xfId="0" applyFont="1"/>
    <xf numFmtId="0" fontId="0" fillId="3" borderId="0" xfId="0" applyFill="1"/>
    <xf numFmtId="0" fontId="3" fillId="3" borderId="0" xfId="0" applyFont="1" applyFill="1"/>
    <xf numFmtId="0" fontId="0" fillId="3" borderId="0" xfId="0" applyFill="1" applyAlignment="1">
      <alignment horizontal="left" vertical="center"/>
    </xf>
    <xf numFmtId="0" fontId="0" fillId="3" borderId="5" xfId="0" applyFill="1" applyBorder="1" applyAlignment="1">
      <alignment horizontal="center"/>
    </xf>
    <xf numFmtId="0" fontId="0" fillId="0" borderId="1" xfId="0" applyBorder="1"/>
    <xf numFmtId="0" fontId="1" fillId="4" borderId="0" xfId="0" applyFont="1" applyFill="1" applyAlignment="1">
      <alignment horizontal="center" vertical="center"/>
    </xf>
    <xf numFmtId="0" fontId="1" fillId="0" borderId="0" xfId="0" applyFont="1" applyAlignment="1">
      <alignment horizontal="center" vertical="center"/>
    </xf>
    <xf numFmtId="0" fontId="12" fillId="0" borderId="0" xfId="0" applyFont="1" applyAlignment="1">
      <alignment horizontal="left"/>
    </xf>
    <xf numFmtId="0" fontId="0" fillId="0" borderId="7" xfId="0" applyBorder="1" applyAlignment="1">
      <alignment horizontal="center"/>
    </xf>
    <xf numFmtId="0" fontId="0" fillId="0" borderId="8" xfId="0" applyBorder="1"/>
    <xf numFmtId="0" fontId="0" fillId="5" borderId="1" xfId="0" applyFill="1" applyBorder="1" applyAlignment="1">
      <alignment horizontal="center"/>
    </xf>
    <xf numFmtId="0" fontId="0" fillId="3" borderId="0" xfId="0" applyFill="1" applyAlignment="1" applyProtection="1">
      <alignment horizontal="center"/>
      <protection locked="0"/>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applyNumberFormat="1" applyAlignment="1">
      <alignment horizontal="right" vertical="top"/>
    </xf>
    <xf numFmtId="0" fontId="0" fillId="0" borderId="6" xfId="0" applyBorder="1" applyAlignment="1">
      <alignment vertical="center"/>
    </xf>
    <xf numFmtId="0" fontId="0" fillId="0" borderId="9" xfId="0" applyBorder="1"/>
    <xf numFmtId="0" fontId="0" fillId="0" borderId="10" xfId="0" applyBorder="1" applyAlignment="1">
      <alignment vertical="center"/>
    </xf>
    <xf numFmtId="0" fontId="0" fillId="0" borderId="10" xfId="0" applyBorder="1"/>
    <xf numFmtId="0" fontId="0" fillId="0" borderId="11" xfId="0" applyBorder="1"/>
    <xf numFmtId="0" fontId="14" fillId="0" borderId="0" xfId="0" applyFont="1"/>
    <xf numFmtId="0" fontId="18" fillId="0" borderId="0" xfId="0" applyFont="1"/>
    <xf numFmtId="0" fontId="18" fillId="0" borderId="0" xfId="0" applyFont="1" applyAlignment="1">
      <alignment vertical="center"/>
    </xf>
    <xf numFmtId="0" fontId="18" fillId="0" borderId="0" xfId="0" applyFont="1" applyAlignment="1">
      <alignment horizontal="center"/>
    </xf>
    <xf numFmtId="0" fontId="19" fillId="0" borderId="0" xfId="0" applyFont="1"/>
    <xf numFmtId="0" fontId="19" fillId="0" borderId="0" xfId="0" applyFont="1" applyAlignment="1">
      <alignment horizontal="center"/>
    </xf>
    <xf numFmtId="0" fontId="0" fillId="0" borderId="12" xfId="0" applyBorder="1"/>
    <xf numFmtId="0" fontId="0" fillId="0" borderId="13" xfId="0" applyBorder="1"/>
    <xf numFmtId="49" fontId="0" fillId="0" borderId="13" xfId="0" applyNumberFormat="1" applyBorder="1"/>
    <xf numFmtId="0" fontId="0" fillId="0" borderId="14" xfId="0" applyBorder="1"/>
    <xf numFmtId="0" fontId="17" fillId="0" borderId="0" xfId="0" applyFont="1" applyAlignment="1">
      <alignment vertical="center"/>
    </xf>
    <xf numFmtId="0" fontId="17" fillId="0" borderId="0" xfId="0" applyFont="1"/>
    <xf numFmtId="0" fontId="16" fillId="0" borderId="0" xfId="0" applyFont="1"/>
    <xf numFmtId="0" fontId="20" fillId="0" borderId="0" xfId="0" applyFont="1"/>
    <xf numFmtId="0" fontId="20" fillId="0" borderId="0" xfId="0" applyFont="1" applyAlignment="1">
      <alignment horizontal="center"/>
    </xf>
    <xf numFmtId="0" fontId="21" fillId="0" borderId="0" xfId="0" applyFont="1"/>
    <xf numFmtId="0" fontId="22" fillId="0" borderId="15" xfId="1" applyFont="1" applyBorder="1" applyAlignment="1">
      <alignment horizontal="center" vertical="center" wrapText="1"/>
    </xf>
    <xf numFmtId="0" fontId="22" fillId="0" borderId="16"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8" xfId="1" applyFont="1" applyBorder="1" applyAlignment="1">
      <alignment horizontal="center" wrapText="1"/>
    </xf>
    <xf numFmtId="0" fontId="22" fillId="0" borderId="19" xfId="1" applyFont="1" applyBorder="1" applyAlignment="1">
      <alignment horizontal="center" wrapText="1"/>
    </xf>
    <xf numFmtId="0" fontId="22" fillId="0" borderId="20" xfId="1" applyFont="1" applyBorder="1" applyAlignment="1">
      <alignment horizontal="center" wrapText="1"/>
    </xf>
    <xf numFmtId="0" fontId="23" fillId="0" borderId="18" xfId="1" applyFont="1" applyBorder="1" applyAlignment="1">
      <alignment horizontal="left" vertical="top" wrapText="1"/>
    </xf>
    <xf numFmtId="0" fontId="23" fillId="0" borderId="19" xfId="1" applyFont="1" applyBorder="1" applyAlignment="1">
      <alignment horizontal="center" vertical="center" wrapText="1"/>
    </xf>
    <xf numFmtId="0" fontId="23" fillId="0" borderId="21" xfId="1" applyFont="1" applyBorder="1" applyAlignment="1">
      <alignment horizontal="center" vertical="center" wrapText="1"/>
    </xf>
    <xf numFmtId="0" fontId="20" fillId="0" borderId="6" xfId="0" applyFont="1" applyBorder="1" applyAlignment="1">
      <alignment horizontal="center"/>
    </xf>
    <xf numFmtId="0" fontId="22" fillId="0" borderId="18" xfId="1" applyFont="1" applyBorder="1" applyAlignment="1">
      <alignment horizontal="right" vertical="top" wrapText="1"/>
    </xf>
    <xf numFmtId="0" fontId="23" fillId="0" borderId="19" xfId="1" applyFont="1" applyBorder="1" applyAlignment="1">
      <alignment horizontal="center" vertical="top" wrapText="1"/>
    </xf>
    <xf numFmtId="0" fontId="23" fillId="0" borderId="21" xfId="1" applyFont="1" applyBorder="1" applyAlignment="1">
      <alignment horizontal="center" vertical="top" wrapText="1"/>
    </xf>
    <xf numFmtId="0" fontId="23" fillId="0" borderId="18" xfId="1" applyFont="1" applyBorder="1" applyAlignment="1">
      <alignment horizontal="right" vertical="top" wrapText="1"/>
    </xf>
    <xf numFmtId="0" fontId="24" fillId="0" borderId="22" xfId="1" applyFont="1" applyBorder="1" applyAlignment="1">
      <alignment horizontal="right" vertical="center" wrapText="1"/>
    </xf>
    <xf numFmtId="0" fontId="23" fillId="0" borderId="23" xfId="1" applyFont="1" applyBorder="1" applyAlignment="1">
      <alignment horizontal="center" vertical="center" wrapText="1"/>
    </xf>
    <xf numFmtId="0" fontId="23" fillId="0" borderId="24" xfId="1" applyFont="1" applyBorder="1" applyAlignment="1">
      <alignment horizontal="center"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applyAlignment="1">
      <alignment vertical="center"/>
    </xf>
    <xf numFmtId="0" fontId="1" fillId="3" borderId="0" xfId="0" applyFont="1" applyFill="1" applyAlignment="1">
      <alignment horizontal="center" vertical="center"/>
    </xf>
    <xf numFmtId="0" fontId="8" fillId="0" borderId="0" xfId="0" applyFont="1" applyAlignment="1">
      <alignment horizontal="left"/>
    </xf>
    <xf numFmtId="49" fontId="16" fillId="0" borderId="0" xfId="0" applyNumberFormat="1" applyFont="1"/>
    <xf numFmtId="0" fontId="16" fillId="0" borderId="0" xfId="0" applyFont="1" applyAlignment="1">
      <alignment horizontal="right"/>
    </xf>
    <xf numFmtId="0" fontId="16" fillId="6" borderId="1" xfId="0" applyFont="1" applyFill="1" applyBorder="1" applyAlignment="1">
      <alignment horizontal="center"/>
    </xf>
    <xf numFmtId="0" fontId="25" fillId="0" borderId="0" xfId="0" applyFont="1" applyAlignment="1">
      <alignment horizontal="center" vertical="center"/>
    </xf>
    <xf numFmtId="49" fontId="16" fillId="0" borderId="0" xfId="0" applyNumberFormat="1" applyFont="1" applyAlignment="1">
      <alignment horizontal="left" vertical="center"/>
    </xf>
    <xf numFmtId="0" fontId="16" fillId="0" borderId="0" xfId="0" applyFont="1" applyAlignment="1">
      <alignment vertical="center"/>
    </xf>
    <xf numFmtId="0" fontId="16" fillId="3" borderId="0" xfId="0" applyFont="1" applyFill="1" applyAlignment="1">
      <alignment vertical="center"/>
    </xf>
    <xf numFmtId="0" fontId="16" fillId="0" borderId="6" xfId="0" applyFont="1" applyBorder="1" applyAlignment="1">
      <alignment vertical="center"/>
    </xf>
    <xf numFmtId="0" fontId="16" fillId="0" borderId="0" xfId="0" applyFont="1" applyAlignment="1">
      <alignment horizontal="left" vertical="center"/>
    </xf>
    <xf numFmtId="0" fontId="16"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3"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13" fillId="0" borderId="0" xfId="2" applyAlignment="1">
      <alignment horizontal="left" vertical="top" wrapText="1"/>
    </xf>
    <xf numFmtId="0" fontId="0" fillId="0" borderId="0" xfId="0" applyAlignment="1">
      <alignment horizontal="right"/>
    </xf>
    <xf numFmtId="0" fontId="1" fillId="0" borderId="0" xfId="0" applyFont="1" applyAlignment="1">
      <alignment horizontal="center"/>
    </xf>
    <xf numFmtId="0" fontId="0" fillId="0" borderId="0" xfId="0" applyAlignment="1">
      <alignment horizontal="left"/>
    </xf>
    <xf numFmtId="0" fontId="4" fillId="0" borderId="1" xfId="0" applyFont="1" applyBorder="1" applyAlignment="1">
      <alignment horizontal="center"/>
    </xf>
    <xf numFmtId="0" fontId="4" fillId="0" borderId="0" xfId="0" applyFont="1" applyAlignment="1">
      <alignment horizontal="center"/>
    </xf>
    <xf numFmtId="0" fontId="1" fillId="0" borderId="4" xfId="0" applyFont="1" applyBorder="1" applyAlignment="1">
      <alignment horizontal="center"/>
    </xf>
    <xf numFmtId="0" fontId="0" fillId="0" borderId="0" xfId="0"/>
    <xf numFmtId="0" fontId="0" fillId="0" borderId="6" xfId="0" applyBorder="1"/>
    <xf numFmtId="49" fontId="3" fillId="0" borderId="0" xfId="0" applyNumberFormat="1" applyFont="1" applyAlignment="1">
      <alignment horizontal="left" vertical="top" wrapText="1"/>
    </xf>
    <xf numFmtId="0" fontId="0" fillId="0" borderId="1"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wrapText="1"/>
    </xf>
    <xf numFmtId="0" fontId="13" fillId="0" borderId="0" xfId="2" applyAlignment="1">
      <alignment horizontal="left" vertical="top" wrapText="1"/>
    </xf>
    <xf numFmtId="0" fontId="1" fillId="0" borderId="0" xfId="0" applyFont="1" applyAlignment="1">
      <alignment horizontal="center"/>
    </xf>
    <xf numFmtId="0" fontId="4" fillId="0" borderId="1" xfId="0" applyFont="1" applyBorder="1" applyAlignment="1">
      <alignment horizontal="center"/>
    </xf>
    <xf numFmtId="0" fontId="4" fillId="0" borderId="0" xfId="0" applyFont="1" applyAlignment="1">
      <alignment horizontal="center"/>
    </xf>
    <xf numFmtId="0" fontId="0" fillId="0" borderId="0" xfId="0" applyAlignment="1">
      <alignment horizontal="left"/>
    </xf>
    <xf numFmtId="0" fontId="0" fillId="0" borderId="6" xfId="0" applyBorder="1" applyAlignment="1">
      <alignment horizontal="left"/>
    </xf>
    <xf numFmtId="0" fontId="0" fillId="0" borderId="28" xfId="0" applyBorder="1" applyAlignment="1">
      <alignment horizontal="center"/>
    </xf>
    <xf numFmtId="0" fontId="0" fillId="0" borderId="4" xfId="0"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1" fillId="0" borderId="4" xfId="0" applyFont="1"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6" fillId="3" borderId="0" xfId="0" applyFont="1" applyFill="1" applyAlignment="1">
      <alignment horizontal="left" vertical="center"/>
    </xf>
    <xf numFmtId="0" fontId="0" fillId="0" borderId="0" xfId="0" applyAlignment="1">
      <alignment horizontal="right"/>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0" fillId="0" borderId="0" xfId="0" applyAlignment="1">
      <alignment horizontal="left" vertical="center"/>
    </xf>
    <xf numFmtId="0" fontId="0" fillId="0" borderId="6" xfId="0" applyBorder="1" applyAlignment="1">
      <alignment horizontal="left" vertical="center"/>
    </xf>
    <xf numFmtId="0" fontId="0" fillId="0" borderId="0" xfId="0" applyAlignment="1">
      <alignment horizontal="left" vertical="center" wrapText="1"/>
    </xf>
    <xf numFmtId="0" fontId="0" fillId="0" borderId="6" xfId="0" applyBorder="1" applyAlignment="1">
      <alignment horizontal="left" vertical="center" wrapText="1"/>
    </xf>
    <xf numFmtId="0" fontId="7" fillId="0" borderId="0" xfId="0" applyFont="1" applyAlignment="1">
      <alignment horizontal="center" wrapText="1"/>
    </xf>
    <xf numFmtId="0" fontId="23" fillId="0" borderId="34" xfId="1" applyFont="1" applyBorder="1" applyAlignment="1">
      <alignment horizontal="center" vertical="center" wrapText="1"/>
    </xf>
    <xf numFmtId="0" fontId="23" fillId="0" borderId="35" xfId="1" applyFont="1" applyBorder="1" applyAlignment="1">
      <alignment horizontal="center" vertical="center" wrapText="1"/>
    </xf>
    <xf numFmtId="0" fontId="23" fillId="0" borderId="36" xfId="1" applyFont="1" applyBorder="1" applyAlignment="1">
      <alignment horizontal="center" vertical="center" wrapText="1"/>
    </xf>
    <xf numFmtId="0" fontId="23" fillId="0" borderId="37" xfId="1" applyFont="1" applyBorder="1" applyAlignment="1">
      <alignment horizontal="center" vertical="center" wrapText="1"/>
    </xf>
    <xf numFmtId="0" fontId="0" fillId="0" borderId="0" xfId="0" applyAlignment="1"/>
    <xf numFmtId="0" fontId="0" fillId="0" borderId="6" xfId="0" applyBorder="1" applyAlignment="1"/>
  </cellXfs>
  <cellStyles count="3">
    <cellStyle name="Hyperlink" xfId="2" builtinId="8"/>
    <cellStyle name="Normal" xfId="0" builtinId="0"/>
    <cellStyle name="Normal 2" xfId="1" xr:uid="{00000000-0005-0000-0000-000006000000}"/>
  </cellStyles>
  <dxfs count="14">
    <dxf>
      <fill>
        <patternFill>
          <bgColor rgb="FFFFFFCC"/>
        </patternFill>
      </fill>
    </dxf>
    <dxf>
      <fill>
        <patternFill>
          <bgColor theme="5" tint="0.59990234076967686"/>
        </patternFill>
      </fill>
    </dxf>
    <dxf>
      <fill>
        <patternFill>
          <bgColor rgb="FFFFFFCC"/>
        </patternFill>
      </fill>
    </dxf>
    <dxf>
      <fill>
        <patternFill>
          <bgColor rgb="FFFFFFCC"/>
        </patternFill>
      </fill>
    </dxf>
    <dxf>
      <fill>
        <patternFill>
          <bgColor theme="6" tint="0.59990234076967686"/>
        </patternFill>
      </fill>
    </dxf>
    <dxf>
      <fill>
        <patternFill>
          <bgColor theme="6" tint="0.59990234076967686"/>
        </patternFill>
      </fill>
    </dxf>
    <dxf>
      <fill>
        <patternFill>
          <bgColor theme="5" tint="0.59990234076967686"/>
        </patternFill>
      </fill>
    </dxf>
    <dxf>
      <fill>
        <patternFill>
          <bgColor theme="6" tint="0.59993285927915285"/>
        </patternFill>
      </fill>
    </dxf>
    <dxf>
      <fill>
        <patternFill>
          <bgColor theme="5" tint="0.59990234076967686"/>
        </patternFill>
      </fill>
    </dxf>
    <dxf>
      <fill>
        <patternFill>
          <bgColor theme="6" tint="0.59990234076967686"/>
        </patternFill>
      </fill>
    </dxf>
    <dxf>
      <fill>
        <patternFill>
          <bgColor theme="6" tint="0.59990234076967686"/>
        </patternFill>
      </fill>
    </dxf>
    <dxf>
      <fill>
        <patternFill>
          <bgColor theme="5" tint="0.59990234076967686"/>
        </patternFill>
      </fill>
    </dxf>
    <dxf>
      <fill>
        <patternFill>
          <bgColor theme="6" tint="0.59990234076967686"/>
        </patternFill>
      </fill>
    </dxf>
    <dxf>
      <fill>
        <patternFill>
          <bgColor theme="5" tint="0.5999023407696768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7210425</xdr:colOff>
      <xdr:row>9</xdr:row>
      <xdr:rowOff>76200</xdr:rowOff>
    </xdr:from>
    <xdr:to>
      <xdr:col>3</xdr:col>
      <xdr:colOff>9001125</xdr:colOff>
      <xdr:row>10</xdr:row>
      <xdr:rowOff>142875</xdr:rowOff>
    </xdr:to>
    <xdr:sp macro="" textlink="">
      <xdr:nvSpPr>
        <xdr:cNvPr id="3" name="TextBox 2">
          <a:extLst>
            <a:ext uri="{FF2B5EF4-FFF2-40B4-BE49-F238E27FC236}">
              <a16:creationId xmlns:a16="http://schemas.microsoft.com/office/drawing/2014/main" id="{0D30CE93-64CD-2199-6B3B-CB70B89C4D1F}"/>
            </a:ext>
          </a:extLst>
        </xdr:cNvPr>
        <xdr:cNvSpPr txBox="1"/>
      </xdr:nvSpPr>
      <xdr:spPr>
        <a:xfrm>
          <a:off x="4295775" y="1790700"/>
          <a:ext cx="0" cy="257175"/>
        </a:xfrm>
        <a:prstGeom prst="rect">
          <a:avLst/>
        </a:prstGeom>
        <a:solidFill>
          <a:schemeClr val="accent3">
            <a:lumMod val="40000"/>
            <a:lumOff val="60000"/>
          </a:schemeClr>
        </a:solidFill>
        <a:ln w="9525" cmpd="sng">
          <a:noFill/>
        </a:ln>
      </xdr:spPr>
      <xdr:txBody>
        <a:bodyPr vertOverflow="clip" horzOverflow="clip" wrap="square" lIns="91440" tIns="45720" rIns="91440" bIns="45720" rtlCol="0" anchor="t">
          <a:noAutofit/>
        </a:bodyPr>
        <a:lstStyle/>
        <a:p>
          <a:pPr marL="0" indent="0" algn="l"/>
          <a:r>
            <a:rPr lang="en-US" sz="1100" b="0" i="0" u="none">
              <a:solidFill>
                <a:srgbClr val="000000"/>
              </a:solidFill>
              <a:latin typeface="Calibri" panose="020F0502020204030204" pitchFamily="34" charset="0"/>
              <a:ea typeface="Calibri" panose="020F0502020204030204" pitchFamily="34" charset="0"/>
              <a:cs typeface="Calibri" panose="020F0502020204030204" pitchFamily="34" charset="0"/>
            </a:rPr>
            <a:t>Results are shown in green.</a:t>
          </a:r>
        </a:p>
      </xdr:txBody>
    </xdr:sp>
    <xdr:clientData/>
  </xdr:twoCellAnchor>
  <xdr:twoCellAnchor>
    <xdr:from>
      <xdr:col>3</xdr:col>
      <xdr:colOff>8334375</xdr:colOff>
      <xdr:row>5</xdr:row>
      <xdr:rowOff>161925</xdr:rowOff>
    </xdr:from>
    <xdr:to>
      <xdr:col>3</xdr:col>
      <xdr:colOff>13192125</xdr:colOff>
      <xdr:row>6</xdr:row>
      <xdr:rowOff>180975</xdr:rowOff>
    </xdr:to>
    <xdr:sp macro="" textlink="">
      <xdr:nvSpPr>
        <xdr:cNvPr id="2" name="TextBox 1">
          <a:extLst>
            <a:ext uri="{FF2B5EF4-FFF2-40B4-BE49-F238E27FC236}">
              <a16:creationId xmlns:a16="http://schemas.microsoft.com/office/drawing/2014/main" id="{B9EBBB5C-5C5F-19DF-F3E3-EBED3A9AE9DC}"/>
            </a:ext>
          </a:extLst>
        </xdr:cNvPr>
        <xdr:cNvSpPr txBox="1"/>
      </xdr:nvSpPr>
      <xdr:spPr>
        <a:xfrm>
          <a:off x="4295775" y="1114425"/>
          <a:ext cx="0" cy="209550"/>
        </a:xfrm>
        <a:prstGeom prst="rect">
          <a:avLst/>
        </a:prstGeom>
        <a:solidFill>
          <a:srgbClr val="FFFFCC"/>
        </a:solidFill>
        <a:ln w="9525" cmpd="sng">
          <a:noFill/>
        </a:ln>
      </xdr:spPr>
      <xdr:txBody>
        <a:bodyPr vertOverflow="clip" horzOverflow="clip" wrap="square" lIns="91440" tIns="45720" rIns="91440" bIns="45720" rtlCol="0" anchor="ctr">
          <a:noAutofit/>
        </a:bodyPr>
        <a:lstStyle/>
        <a:p>
          <a:pPr marL="0" indent="0" algn="l"/>
          <a:endParaRPr lang="en-US" sz="1100">
            <a:latin typeface="+mn-lt"/>
            <a:ea typeface="+mn-lt"/>
            <a:cs typeface="+mn-lt"/>
          </a:endParaRPr>
        </a:p>
      </xdr:txBody>
    </xdr:sp>
    <xdr:clientData/>
  </xdr:twoCellAnchor>
  <xdr:twoCellAnchor editAs="oneCell">
    <xdr:from>
      <xdr:col>13</xdr:col>
      <xdr:colOff>495300</xdr:colOff>
      <xdr:row>0</xdr:row>
      <xdr:rowOff>1</xdr:rowOff>
    </xdr:from>
    <xdr:to>
      <xdr:col>16</xdr:col>
      <xdr:colOff>1504950</xdr:colOff>
      <xdr:row>6</xdr:row>
      <xdr:rowOff>10515</xdr:rowOff>
    </xdr:to>
    <xdr:pic>
      <xdr:nvPicPr>
        <xdr:cNvPr id="4" name="Picture 3">
          <a:extLst>
            <a:ext uri="{FF2B5EF4-FFF2-40B4-BE49-F238E27FC236}">
              <a16:creationId xmlns:a16="http://schemas.microsoft.com/office/drawing/2014/main" id="{938B87B1-AEDD-46F2-AF6A-DF6E548958C4}"/>
            </a:ext>
          </a:extLst>
        </xdr:cNvPr>
        <xdr:cNvPicPr>
          <a:picLocks noChangeAspect="1" noChangeArrowheads="1"/>
        </xdr:cNvPicPr>
      </xdr:nvPicPr>
      <xdr:blipFill>
        <a:blip xmlns:r="http://schemas.openxmlformats.org/officeDocument/2006/relationships" r:embed="rId1"/>
        <a:stretch>
          <a:fillRect/>
        </a:stretch>
      </xdr:blipFill>
      <xdr:spPr bwMode="auto">
        <a:xfrm>
          <a:off x="9705975" y="0"/>
          <a:ext cx="28384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305778</xdr:colOff>
      <xdr:row>45</xdr:row>
      <xdr:rowOff>67828</xdr:rowOff>
    </xdr:to>
    <xdr:pic>
      <xdr:nvPicPr>
        <xdr:cNvPr id="2" name="Picture 1">
          <a:extLst>
            <a:ext uri="{FF2B5EF4-FFF2-40B4-BE49-F238E27FC236}">
              <a16:creationId xmlns:a16="http://schemas.microsoft.com/office/drawing/2014/main" id="{69962F69-8593-5B4F-4F4F-2E786CBC0414}"/>
            </a:ext>
          </a:extLst>
        </xdr:cNvPr>
        <xdr:cNvPicPr>
          <a:picLocks noChangeAspect="1"/>
        </xdr:cNvPicPr>
      </xdr:nvPicPr>
      <xdr:blipFill>
        <a:blip xmlns:r="http://schemas.openxmlformats.org/officeDocument/2006/relationships" r:embed="rId1"/>
        <a:stretch>
          <a:fillRect/>
        </a:stretch>
      </xdr:blipFill>
      <xdr:spPr>
        <a:xfrm>
          <a:off x="0" y="381000"/>
          <a:ext cx="7010400" cy="82581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otect.checkpoint.com/v2/___https:/www.in.gov/dot/div/contracts/design/Part%203/Chapter%2046%20-%20Intersections%20At-Grade.pdf___.YzJ1OnN0YXRlb2ZpbmRpYW5hOmM6bzo2OTZmNjA2OWQ4ZWZkZGNhMWQ4ZGFkYzg5MDUxNTM1Mzo2OmY0NjA6NGZkMGI0NDY2YzkxOTQxZTgxOWQzYzBkMzhhZTI4Yzg3NjJhYzRiODEyOGMzNzA5OTRiMDA1YjdhZjg3NzI2ZTpwOlQ6Tg" TargetMode="External"/><Relationship Id="rId1" Type="http://schemas.openxmlformats.org/officeDocument/2006/relationships/hyperlink" Target="https://www.in.gov/dot/div/contracts/design/Part%203/Chapter%2046%20-%20Intersections%20At-Grade.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5:T71"/>
  <sheetViews>
    <sheetView showGridLines="0" topLeftCell="A84" zoomScale="80" zoomScaleNormal="80" workbookViewId="0">
      <selection activeCell="AA79" sqref="AA79"/>
    </sheetView>
  </sheetViews>
  <sheetFormatPr defaultRowHeight="14.45"/>
  <cols>
    <col min="1" max="1" width="10.28515625" customWidth="1"/>
    <col min="2" max="2" width="2.85546875" bestFit="1" customWidth="1"/>
    <col min="3" max="3" width="3.28515625" bestFit="1" customWidth="1"/>
    <col min="4" max="4" width="48" customWidth="1"/>
    <col min="8" max="8" width="6.140625" customWidth="1"/>
    <col min="11" max="11" width="3.5703125" customWidth="1"/>
    <col min="17" max="17" width="23.28515625" customWidth="1"/>
  </cols>
  <sheetData>
    <row r="5" spans="1:4">
      <c r="A5" s="10" t="s">
        <v>0</v>
      </c>
      <c r="B5" s="104"/>
      <c r="C5" s="104"/>
      <c r="D5" s="104"/>
    </row>
    <row r="6" spans="1:4">
      <c r="A6" s="26" t="s">
        <v>1</v>
      </c>
      <c r="B6" s="24"/>
      <c r="C6" s="24"/>
      <c r="D6" s="25"/>
    </row>
    <row r="7" spans="1:4">
      <c r="A7" s="104" t="s">
        <v>2</v>
      </c>
      <c r="B7" s="104"/>
      <c r="C7" s="104"/>
      <c r="D7" s="104"/>
    </row>
    <row r="8" spans="1:4">
      <c r="A8" s="104" t="s">
        <v>3</v>
      </c>
      <c r="B8" s="104"/>
      <c r="C8" s="104"/>
      <c r="D8" s="104"/>
    </row>
    <row r="9" spans="1:4">
      <c r="A9" s="104" t="s">
        <v>4</v>
      </c>
      <c r="B9" s="104"/>
      <c r="C9" s="104"/>
      <c r="D9" s="104"/>
    </row>
    <row r="11" spans="1:4" ht="15.6">
      <c r="A11" s="23" t="s">
        <v>5</v>
      </c>
      <c r="B11" s="12"/>
      <c r="C11" s="12"/>
      <c r="D11" s="12"/>
    </row>
    <row r="12" spans="1:4">
      <c r="A12" s="9" t="s">
        <v>6</v>
      </c>
      <c r="B12" s="9"/>
      <c r="C12" s="9"/>
      <c r="D12" s="104"/>
    </row>
    <row r="13" spans="1:4">
      <c r="A13" s="104"/>
      <c r="B13" s="9" t="s">
        <v>7</v>
      </c>
      <c r="C13" s="9"/>
      <c r="D13" s="104"/>
    </row>
    <row r="14" spans="1:4">
      <c r="A14" s="104"/>
      <c r="B14" s="9" t="s">
        <v>8</v>
      </c>
      <c r="C14" s="6"/>
      <c r="D14" s="6"/>
    </row>
    <row r="15" spans="1:4">
      <c r="A15" s="104"/>
      <c r="B15" s="6" t="s">
        <v>9</v>
      </c>
      <c r="C15" s="6"/>
      <c r="D15" s="6"/>
    </row>
    <row r="16" spans="1:4">
      <c r="A16" s="104"/>
      <c r="B16" s="56" t="s">
        <v>10</v>
      </c>
      <c r="C16" s="6"/>
      <c r="D16" s="6"/>
    </row>
    <row r="17" spans="1:20">
      <c r="A17" s="104"/>
      <c r="B17" s="104" t="s">
        <v>11</v>
      </c>
      <c r="C17" s="6"/>
      <c r="D17" s="6"/>
      <c r="E17" s="104"/>
      <c r="F17" s="104"/>
      <c r="G17" s="104"/>
      <c r="H17" s="104"/>
      <c r="I17" s="104"/>
      <c r="J17" s="104"/>
      <c r="K17" s="104"/>
      <c r="L17" s="104"/>
      <c r="M17" s="104"/>
      <c r="N17" s="104"/>
      <c r="O17" s="104"/>
      <c r="P17" s="104"/>
      <c r="Q17" s="104"/>
      <c r="R17" s="104"/>
      <c r="S17" s="104"/>
      <c r="T17" s="104"/>
    </row>
    <row r="18" spans="1:20">
      <c r="A18" s="104"/>
      <c r="B18" s="9"/>
      <c r="C18" s="9"/>
      <c r="D18" s="104"/>
      <c r="E18" s="104"/>
      <c r="F18" s="104"/>
      <c r="G18" s="104"/>
      <c r="H18" s="104"/>
      <c r="I18" s="104"/>
      <c r="J18" s="104"/>
      <c r="K18" s="104"/>
      <c r="L18" s="104"/>
      <c r="M18" s="104"/>
      <c r="N18" s="104"/>
      <c r="O18" s="104"/>
      <c r="P18" s="104"/>
      <c r="Q18" s="104"/>
      <c r="R18" s="104"/>
      <c r="S18" s="104"/>
      <c r="T18" s="104"/>
    </row>
    <row r="19" spans="1:20" ht="15.6">
      <c r="A19" s="23" t="s">
        <v>12</v>
      </c>
      <c r="B19" s="14"/>
      <c r="C19" s="14"/>
      <c r="D19" s="104"/>
      <c r="E19" s="104"/>
      <c r="F19" s="104"/>
      <c r="G19" s="104"/>
      <c r="H19" s="104"/>
      <c r="I19" s="104"/>
      <c r="J19" s="104"/>
      <c r="K19" s="104"/>
      <c r="L19" s="104"/>
      <c r="M19" s="104"/>
      <c r="N19" s="104"/>
      <c r="O19" s="104"/>
      <c r="P19" s="104"/>
      <c r="Q19" s="104"/>
      <c r="R19" s="104"/>
      <c r="S19" s="104"/>
      <c r="T19" s="104"/>
    </row>
    <row r="20" spans="1:20">
      <c r="A20" s="9" t="s">
        <v>13</v>
      </c>
      <c r="B20" s="9" t="s">
        <v>14</v>
      </c>
      <c r="C20" s="9"/>
      <c r="D20" s="11"/>
      <c r="E20" s="104"/>
      <c r="F20" s="15"/>
      <c r="G20" s="15"/>
      <c r="H20" s="15"/>
      <c r="I20" s="15"/>
      <c r="J20" s="15"/>
      <c r="K20" s="15"/>
      <c r="L20" s="15"/>
      <c r="M20" s="104"/>
      <c r="N20" s="104"/>
      <c r="O20" s="104"/>
      <c r="P20" s="104"/>
      <c r="Q20" s="104"/>
      <c r="R20" s="104"/>
      <c r="S20" s="104"/>
      <c r="T20" s="104"/>
    </row>
    <row r="21" spans="1:20" ht="29.25" customHeight="1">
      <c r="A21" s="2" t="s">
        <v>15</v>
      </c>
      <c r="B21" s="106" t="s">
        <v>16</v>
      </c>
      <c r="C21" s="106"/>
      <c r="D21" s="106"/>
      <c r="E21" s="106"/>
      <c r="F21" s="106"/>
      <c r="G21" s="106"/>
      <c r="H21" s="106"/>
      <c r="I21" s="106"/>
      <c r="J21" s="106"/>
      <c r="K21" s="106"/>
      <c r="L21" s="106"/>
      <c r="M21" s="106"/>
      <c r="N21" s="106"/>
      <c r="O21" s="106"/>
      <c r="P21" s="106"/>
      <c r="Q21" s="106"/>
      <c r="R21" s="104"/>
      <c r="S21" s="104"/>
      <c r="T21" s="104"/>
    </row>
    <row r="22" spans="1:20">
      <c r="A22" s="104"/>
      <c r="B22" s="17"/>
      <c r="C22" s="17"/>
      <c r="D22" s="17"/>
      <c r="E22" s="104"/>
      <c r="F22" s="15"/>
      <c r="G22" s="15"/>
      <c r="H22" s="15"/>
      <c r="I22" s="15"/>
      <c r="J22" s="15"/>
      <c r="K22" s="15"/>
      <c r="L22" s="15"/>
      <c r="M22" s="104"/>
      <c r="N22" s="104"/>
      <c r="O22" s="104"/>
      <c r="P22" s="104"/>
      <c r="Q22" s="104"/>
      <c r="R22" s="104"/>
      <c r="S22" s="104"/>
      <c r="T22" s="104"/>
    </row>
    <row r="23" spans="1:20">
      <c r="A23" s="13" t="s">
        <v>17</v>
      </c>
      <c r="B23" s="17"/>
      <c r="C23" s="17"/>
      <c r="D23" s="17"/>
      <c r="E23" s="104"/>
      <c r="F23" s="15"/>
      <c r="G23" s="15"/>
      <c r="H23" s="15"/>
      <c r="I23" s="15"/>
      <c r="J23" s="15"/>
      <c r="K23" s="15"/>
      <c r="L23" s="15"/>
      <c r="M23" s="104"/>
      <c r="N23" s="104"/>
      <c r="O23" s="104"/>
      <c r="P23" s="104"/>
      <c r="Q23" s="104"/>
      <c r="R23" s="104"/>
      <c r="S23" s="104"/>
      <c r="T23" s="104"/>
    </row>
    <row r="24" spans="1:20">
      <c r="A24" s="104"/>
      <c r="B24" s="104" t="s">
        <v>18</v>
      </c>
      <c r="C24" s="115" t="s">
        <v>19</v>
      </c>
      <c r="D24" s="115"/>
      <c r="E24" s="115"/>
      <c r="F24" s="15"/>
      <c r="G24" s="15"/>
      <c r="H24" s="15"/>
      <c r="I24" s="15"/>
      <c r="J24" s="15"/>
      <c r="K24" s="15"/>
      <c r="L24" s="15"/>
      <c r="M24" s="104"/>
      <c r="N24" s="104"/>
      <c r="O24" s="104"/>
      <c r="P24" s="104"/>
      <c r="Q24" s="104"/>
      <c r="R24" s="104"/>
      <c r="S24" s="104"/>
      <c r="T24" s="104"/>
    </row>
    <row r="25" spans="1:20">
      <c r="A25" s="104"/>
      <c r="B25" s="18"/>
      <c r="C25" s="19" t="s">
        <v>20</v>
      </c>
      <c r="D25" s="18" t="s">
        <v>21</v>
      </c>
      <c r="E25" s="18"/>
      <c r="F25" s="15"/>
      <c r="G25" s="15"/>
      <c r="H25" s="15"/>
      <c r="I25" s="15"/>
      <c r="J25" s="15"/>
      <c r="K25" s="15"/>
      <c r="L25" s="15"/>
      <c r="M25" s="104"/>
      <c r="N25" s="104"/>
      <c r="O25" s="104"/>
      <c r="P25" s="104"/>
      <c r="Q25" s="104"/>
      <c r="R25" s="104"/>
      <c r="S25" s="104"/>
      <c r="T25" s="104"/>
    </row>
    <row r="26" spans="1:20">
      <c r="A26" s="18"/>
      <c r="B26" s="18"/>
      <c r="C26" s="19" t="s">
        <v>22</v>
      </c>
      <c r="D26" s="18" t="s">
        <v>23</v>
      </c>
      <c r="E26" s="18"/>
      <c r="F26" s="15"/>
      <c r="G26" s="15"/>
      <c r="H26" s="15"/>
      <c r="I26" s="15"/>
      <c r="J26" s="15"/>
      <c r="K26" s="15"/>
      <c r="L26" s="15"/>
      <c r="M26" s="104"/>
      <c r="N26" s="104"/>
      <c r="O26" s="104"/>
      <c r="P26" s="104"/>
      <c r="Q26" s="104"/>
      <c r="R26" s="104"/>
      <c r="S26" s="104"/>
      <c r="T26" s="104"/>
    </row>
    <row r="27" spans="1:20">
      <c r="A27" s="13" t="s">
        <v>24</v>
      </c>
      <c r="B27" s="18"/>
      <c r="C27" s="19"/>
      <c r="D27" s="18"/>
      <c r="E27" s="18"/>
      <c r="F27" s="15"/>
      <c r="G27" s="15"/>
      <c r="H27" s="15"/>
      <c r="I27" s="15"/>
      <c r="J27" s="15"/>
      <c r="K27" s="15"/>
      <c r="L27" s="15"/>
      <c r="M27" s="104"/>
      <c r="N27" s="104"/>
      <c r="O27" s="104"/>
      <c r="P27" s="104"/>
      <c r="Q27" s="104"/>
      <c r="R27" s="104"/>
      <c r="S27" s="104"/>
      <c r="T27" s="104"/>
    </row>
    <row r="28" spans="1:20" ht="15" customHeight="1">
      <c r="A28" s="18"/>
      <c r="B28" s="18" t="s">
        <v>25</v>
      </c>
      <c r="C28" s="114" t="s">
        <v>26</v>
      </c>
      <c r="D28" s="114"/>
      <c r="E28" s="114"/>
      <c r="F28" s="114"/>
      <c r="G28" s="114"/>
      <c r="H28" s="114"/>
      <c r="I28" s="114"/>
      <c r="J28" s="114"/>
      <c r="K28" s="114"/>
      <c r="L28" s="114"/>
      <c r="M28" s="114"/>
      <c r="N28" s="114"/>
      <c r="O28" s="114"/>
      <c r="P28" s="114"/>
      <c r="Q28" s="114"/>
      <c r="R28" s="104"/>
      <c r="S28" s="104"/>
      <c r="T28" s="104"/>
    </row>
    <row r="29" spans="1:20">
      <c r="A29" s="18"/>
      <c r="B29" s="18"/>
      <c r="C29" s="114"/>
      <c r="D29" s="114"/>
      <c r="E29" s="114"/>
      <c r="F29" s="114"/>
      <c r="G29" s="114"/>
      <c r="H29" s="114"/>
      <c r="I29" s="114"/>
      <c r="J29" s="114"/>
      <c r="K29" s="114"/>
      <c r="L29" s="114"/>
      <c r="M29" s="114"/>
      <c r="N29" s="114"/>
      <c r="O29" s="114"/>
      <c r="P29" s="114"/>
      <c r="Q29" s="114"/>
      <c r="R29" s="104"/>
      <c r="S29" s="104"/>
      <c r="T29" s="104"/>
    </row>
    <row r="30" spans="1:20" ht="15" customHeight="1">
      <c r="A30" s="18"/>
      <c r="B30" s="18"/>
      <c r="C30" s="116" t="s">
        <v>27</v>
      </c>
      <c r="D30" s="116"/>
      <c r="E30" s="116"/>
      <c r="F30" s="116"/>
      <c r="G30" s="117" t="s">
        <v>28</v>
      </c>
      <c r="H30" s="117"/>
      <c r="I30" s="117"/>
      <c r="J30" s="117"/>
      <c r="K30" s="117"/>
      <c r="L30" s="117"/>
      <c r="M30" s="117"/>
      <c r="N30" s="117"/>
      <c r="O30" s="117"/>
      <c r="P30" s="117"/>
      <c r="Q30" s="117"/>
      <c r="R30" s="97"/>
      <c r="S30" s="97"/>
      <c r="T30" s="97"/>
    </row>
    <row r="31" spans="1:20">
      <c r="A31" s="13" t="s">
        <v>29</v>
      </c>
      <c r="B31" s="18"/>
      <c r="C31" s="95"/>
      <c r="D31" s="95"/>
      <c r="E31" s="104"/>
      <c r="F31" s="15"/>
      <c r="G31" s="15"/>
      <c r="H31" s="15"/>
      <c r="I31" s="15"/>
      <c r="J31" s="15"/>
      <c r="K31" s="15"/>
      <c r="L31" s="15"/>
      <c r="M31" s="104"/>
      <c r="N31" s="104"/>
      <c r="O31" s="104"/>
      <c r="P31" s="104"/>
      <c r="Q31" s="104"/>
      <c r="R31" s="104"/>
      <c r="S31" s="104"/>
      <c r="T31" s="104"/>
    </row>
    <row r="32" spans="1:20" ht="15" customHeight="1">
      <c r="A32" s="18"/>
      <c r="B32" s="18" t="s">
        <v>30</v>
      </c>
      <c r="C32" s="114" t="s">
        <v>31</v>
      </c>
      <c r="D32" s="114"/>
      <c r="E32" s="114"/>
      <c r="F32" s="114"/>
      <c r="G32" s="114"/>
      <c r="H32" s="114"/>
      <c r="I32" s="114"/>
      <c r="J32" s="114"/>
      <c r="K32" s="114"/>
      <c r="L32" s="114"/>
      <c r="M32" s="114"/>
      <c r="N32" s="114"/>
      <c r="O32" s="114"/>
      <c r="P32" s="114"/>
      <c r="Q32" s="114"/>
      <c r="R32" s="104"/>
      <c r="S32" s="104"/>
      <c r="T32" s="104"/>
    </row>
    <row r="33" spans="1:17">
      <c r="A33" s="18"/>
      <c r="B33" s="18"/>
      <c r="C33" s="114"/>
      <c r="D33" s="114"/>
      <c r="E33" s="114"/>
      <c r="F33" s="114"/>
      <c r="G33" s="114"/>
      <c r="H33" s="114"/>
      <c r="I33" s="114"/>
      <c r="J33" s="114"/>
      <c r="K33" s="114"/>
      <c r="L33" s="114"/>
      <c r="M33" s="114"/>
      <c r="N33" s="114"/>
      <c r="O33" s="114"/>
      <c r="P33" s="114"/>
      <c r="Q33" s="114"/>
    </row>
    <row r="34" spans="1:17">
      <c r="A34" s="13" t="s">
        <v>32</v>
      </c>
      <c r="B34" s="18"/>
      <c r="C34" s="95"/>
      <c r="D34" s="95"/>
      <c r="E34" s="104"/>
      <c r="F34" s="15"/>
      <c r="G34" s="15"/>
      <c r="H34" s="15"/>
      <c r="I34" s="15"/>
      <c r="J34" s="15"/>
      <c r="K34" s="15"/>
      <c r="L34" s="15"/>
      <c r="M34" s="104"/>
      <c r="N34" s="104"/>
      <c r="O34" s="104"/>
      <c r="P34" s="104"/>
      <c r="Q34" s="104"/>
    </row>
    <row r="35" spans="1:17">
      <c r="A35" s="18"/>
      <c r="B35" s="18" t="s">
        <v>33</v>
      </c>
      <c r="C35" s="115" t="s">
        <v>34</v>
      </c>
      <c r="D35" s="115"/>
      <c r="E35" s="104"/>
      <c r="F35" s="15"/>
      <c r="G35" s="15"/>
      <c r="H35" s="15"/>
      <c r="I35" s="15"/>
      <c r="J35" s="15"/>
      <c r="K35" s="15"/>
      <c r="L35" s="15"/>
      <c r="M35" s="104"/>
      <c r="N35" s="104"/>
      <c r="O35" s="104"/>
      <c r="P35" s="104"/>
      <c r="Q35" s="104"/>
    </row>
    <row r="36" spans="1:17">
      <c r="A36" s="18"/>
      <c r="B36" s="18"/>
      <c r="C36" s="19" t="s">
        <v>20</v>
      </c>
      <c r="D36" s="18" t="s">
        <v>35</v>
      </c>
      <c r="E36" s="104"/>
      <c r="F36" s="15"/>
      <c r="G36" s="15"/>
      <c r="H36" s="15"/>
      <c r="I36" s="15"/>
      <c r="J36" s="15"/>
      <c r="K36" s="15"/>
      <c r="L36" s="15"/>
      <c r="M36" s="104"/>
      <c r="N36" s="104"/>
      <c r="O36" s="104"/>
      <c r="P36" s="104"/>
      <c r="Q36" s="104"/>
    </row>
    <row r="37" spans="1:17" ht="31.5" customHeight="1">
      <c r="A37" s="18"/>
      <c r="B37" s="18"/>
      <c r="C37" s="19" t="s">
        <v>22</v>
      </c>
      <c r="D37" s="114" t="s">
        <v>36</v>
      </c>
      <c r="E37" s="114"/>
      <c r="F37" s="114"/>
      <c r="G37" s="114"/>
      <c r="H37" s="114"/>
      <c r="I37" s="114"/>
      <c r="J37" s="114"/>
      <c r="K37" s="114"/>
      <c r="L37" s="114"/>
      <c r="M37" s="114"/>
      <c r="N37" s="114"/>
      <c r="O37" s="114"/>
      <c r="P37" s="114"/>
      <c r="Q37" s="114"/>
    </row>
    <row r="38" spans="1:17">
      <c r="A38" s="104"/>
      <c r="B38" s="18"/>
      <c r="C38" s="19" t="s">
        <v>37</v>
      </c>
      <c r="D38" s="96" t="s">
        <v>38</v>
      </c>
      <c r="E38" s="104"/>
      <c r="F38" s="15"/>
      <c r="G38" s="15"/>
      <c r="H38" s="15"/>
      <c r="I38" s="15"/>
      <c r="J38" s="15"/>
      <c r="K38" s="15"/>
      <c r="L38" s="15"/>
      <c r="M38" s="104"/>
      <c r="N38" s="104"/>
      <c r="O38" s="104"/>
      <c r="P38" s="104"/>
      <c r="Q38" s="104"/>
    </row>
    <row r="39" spans="1:17">
      <c r="A39" s="81" t="s">
        <v>39</v>
      </c>
      <c r="B39" s="81"/>
      <c r="C39" s="81"/>
      <c r="D39" s="81"/>
      <c r="E39" s="104"/>
      <c r="F39" s="15"/>
      <c r="G39" s="15"/>
      <c r="H39" s="15"/>
      <c r="I39" s="15"/>
      <c r="J39" s="15"/>
      <c r="K39" s="15"/>
      <c r="L39" s="15"/>
      <c r="M39" s="104"/>
      <c r="N39" s="104"/>
      <c r="O39" s="104"/>
      <c r="P39" s="104"/>
      <c r="Q39" s="104"/>
    </row>
    <row r="40" spans="1:17">
      <c r="A40" s="104"/>
      <c r="B40" s="104"/>
      <c r="C40" s="16" t="s">
        <v>20</v>
      </c>
      <c r="D40" s="104" t="s">
        <v>40</v>
      </c>
      <c r="E40" s="104"/>
      <c r="F40" s="15"/>
      <c r="G40" s="15"/>
      <c r="H40" s="15"/>
      <c r="I40" s="15"/>
      <c r="J40" s="15"/>
      <c r="K40" s="15"/>
      <c r="L40" s="15"/>
      <c r="M40" s="104"/>
      <c r="N40" s="104"/>
      <c r="O40" s="104"/>
      <c r="P40" s="104"/>
      <c r="Q40" s="104"/>
    </row>
    <row r="41" spans="1:17">
      <c r="A41" s="104"/>
      <c r="B41" s="104"/>
      <c r="C41" s="16" t="s">
        <v>22</v>
      </c>
      <c r="D41" s="104" t="s">
        <v>41</v>
      </c>
      <c r="E41" s="104"/>
      <c r="F41" s="104"/>
      <c r="G41" s="104"/>
      <c r="H41" s="104"/>
      <c r="I41" s="104"/>
      <c r="J41" s="104"/>
      <c r="K41" s="104"/>
      <c r="L41" s="104"/>
      <c r="M41" s="104"/>
      <c r="N41" s="104"/>
      <c r="O41" s="104"/>
      <c r="P41" s="104"/>
      <c r="Q41" s="104"/>
    </row>
    <row r="42" spans="1:17">
      <c r="A42" s="104"/>
      <c r="B42" s="104"/>
      <c r="C42" s="16" t="s">
        <v>37</v>
      </c>
      <c r="D42" s="104" t="s">
        <v>42</v>
      </c>
      <c r="E42" s="104"/>
      <c r="F42" s="104"/>
      <c r="G42" s="104"/>
      <c r="H42" s="104"/>
      <c r="I42" s="104"/>
      <c r="J42" s="104"/>
      <c r="K42" s="104"/>
      <c r="L42" s="104"/>
      <c r="M42" s="104"/>
      <c r="N42" s="104"/>
      <c r="O42" s="104"/>
      <c r="P42" s="104"/>
      <c r="Q42" s="104"/>
    </row>
    <row r="43" spans="1:17" s="56" customFormat="1">
      <c r="C43" s="82" t="s">
        <v>43</v>
      </c>
      <c r="D43" s="56" t="s">
        <v>44</v>
      </c>
    </row>
    <row r="44" spans="1:17">
      <c r="A44" s="104"/>
      <c r="B44" s="104"/>
      <c r="C44" s="16"/>
      <c r="D44" s="104"/>
      <c r="E44" s="104"/>
      <c r="F44" s="104"/>
      <c r="G44" s="104"/>
      <c r="H44" s="104"/>
      <c r="I44" s="104"/>
      <c r="J44" s="104"/>
      <c r="K44" s="104"/>
      <c r="L44" s="104"/>
      <c r="M44" s="104"/>
      <c r="N44" s="104"/>
      <c r="O44" s="104"/>
      <c r="P44" s="104"/>
      <c r="Q44" s="104"/>
    </row>
    <row r="45" spans="1:17">
      <c r="A45" s="104"/>
      <c r="B45" s="104"/>
      <c r="C45" s="16"/>
      <c r="D45" s="104"/>
      <c r="E45" s="104"/>
      <c r="F45" s="104"/>
      <c r="G45" s="104"/>
      <c r="H45" s="104"/>
      <c r="I45" s="104"/>
      <c r="J45" s="104"/>
      <c r="K45" s="104"/>
      <c r="L45" s="104"/>
      <c r="M45" s="104"/>
      <c r="N45" s="104"/>
      <c r="O45" s="104"/>
      <c r="P45" s="104"/>
      <c r="Q45" s="104"/>
    </row>
    <row r="46" spans="1:17" ht="15" thickBot="1">
      <c r="A46" s="104"/>
      <c r="B46" s="104"/>
      <c r="C46" s="16"/>
      <c r="D46" s="104"/>
      <c r="E46" s="104"/>
      <c r="F46" s="104"/>
      <c r="G46" s="104"/>
      <c r="H46" s="104"/>
      <c r="I46" s="104"/>
      <c r="J46" s="104"/>
      <c r="K46" s="104"/>
      <c r="L46" s="104"/>
      <c r="M46" s="104"/>
      <c r="N46" s="104"/>
      <c r="O46" s="104"/>
      <c r="P46" s="104"/>
      <c r="Q46" s="104"/>
    </row>
    <row r="47" spans="1:17">
      <c r="A47" s="50"/>
      <c r="B47" s="51"/>
      <c r="C47" s="52"/>
      <c r="D47" s="51"/>
      <c r="E47" s="51"/>
      <c r="F47" s="51"/>
      <c r="G47" s="51"/>
      <c r="H47" s="51"/>
      <c r="I47" s="51"/>
      <c r="J47" s="51"/>
      <c r="K47" s="51"/>
      <c r="L47" s="51"/>
      <c r="M47" s="51"/>
      <c r="N47" s="51"/>
      <c r="O47" s="51"/>
      <c r="P47" s="51"/>
      <c r="Q47" s="53"/>
    </row>
    <row r="48" spans="1:17">
      <c r="A48" s="107" t="s">
        <v>45</v>
      </c>
      <c r="B48" s="108"/>
      <c r="C48" s="108"/>
      <c r="D48" s="108"/>
      <c r="E48" s="108"/>
      <c r="F48" s="108"/>
      <c r="G48" s="108"/>
      <c r="H48" s="108"/>
      <c r="I48" s="108"/>
      <c r="J48" s="108"/>
      <c r="K48" s="108"/>
      <c r="L48" s="108"/>
      <c r="M48" s="108"/>
      <c r="N48" s="108"/>
      <c r="O48" s="108"/>
      <c r="P48" s="108"/>
      <c r="Q48" s="109"/>
    </row>
    <row r="49" spans="1:17">
      <c r="A49" s="107" t="s">
        <v>46</v>
      </c>
      <c r="B49" s="108"/>
      <c r="C49" s="108"/>
      <c r="D49" s="108"/>
      <c r="E49" s="108"/>
      <c r="F49" s="108"/>
      <c r="G49" s="108"/>
      <c r="H49" s="108"/>
      <c r="I49" s="108"/>
      <c r="J49" s="108"/>
      <c r="K49" s="108"/>
      <c r="L49" s="108"/>
      <c r="M49" s="108"/>
      <c r="N49" s="108"/>
      <c r="O49" s="108"/>
      <c r="P49" s="108"/>
      <c r="Q49" s="109"/>
    </row>
    <row r="50" spans="1:17">
      <c r="A50" s="28"/>
      <c r="B50" s="104"/>
      <c r="C50" s="16"/>
      <c r="D50" s="104"/>
      <c r="E50" s="104"/>
      <c r="F50" s="104"/>
      <c r="G50" s="104"/>
      <c r="H50" s="104"/>
      <c r="I50" s="104"/>
      <c r="J50" s="104"/>
      <c r="K50" s="104"/>
      <c r="L50" s="104"/>
      <c r="M50" s="104"/>
      <c r="N50" s="104"/>
      <c r="O50" s="104"/>
      <c r="P50" s="104"/>
      <c r="Q50" s="105"/>
    </row>
    <row r="51" spans="1:17">
      <c r="A51" s="28"/>
      <c r="B51" s="104"/>
      <c r="C51" s="104"/>
      <c r="D51" s="104"/>
      <c r="E51" s="104"/>
      <c r="F51" s="104"/>
      <c r="G51" s="104"/>
      <c r="H51" s="104"/>
      <c r="I51" s="104"/>
      <c r="J51" s="104"/>
      <c r="K51" s="104"/>
      <c r="L51" s="104"/>
      <c r="M51" s="104"/>
      <c r="N51" s="104"/>
      <c r="O51" s="104"/>
      <c r="P51" s="104"/>
      <c r="Q51" s="105"/>
    </row>
    <row r="52" spans="1:17" ht="22.5" customHeight="1" thickBot="1">
      <c r="A52" s="110" t="s">
        <v>47</v>
      </c>
      <c r="B52" s="111"/>
      <c r="C52" s="111"/>
      <c r="D52" s="111"/>
      <c r="E52" s="111"/>
      <c r="F52" s="111"/>
      <c r="G52" s="111"/>
      <c r="H52" s="111"/>
      <c r="I52" s="111"/>
      <c r="J52" s="111"/>
      <c r="K52" s="111"/>
      <c r="L52" s="111"/>
      <c r="M52" s="111"/>
      <c r="N52" s="111"/>
      <c r="O52" s="111"/>
      <c r="P52" s="111"/>
      <c r="Q52" s="112"/>
    </row>
    <row r="53" spans="1:17" ht="22.5" customHeight="1">
      <c r="A53" s="104"/>
      <c r="B53" s="104"/>
      <c r="C53" s="113"/>
      <c r="D53" s="113"/>
      <c r="E53" s="113"/>
      <c r="F53" s="104"/>
      <c r="G53" s="104"/>
      <c r="H53" s="104"/>
      <c r="I53" s="104"/>
      <c r="J53" s="104"/>
      <c r="K53" s="104"/>
      <c r="L53" s="104"/>
      <c r="M53" s="104"/>
      <c r="N53" s="104"/>
      <c r="O53" s="104"/>
      <c r="P53" s="104"/>
      <c r="Q53" s="104"/>
    </row>
    <row r="54" spans="1:17">
      <c r="A54" s="104" t="s">
        <v>48</v>
      </c>
      <c r="B54" s="18"/>
      <c r="C54" s="3"/>
      <c r="D54" s="2"/>
      <c r="E54" s="2"/>
      <c r="F54" s="104"/>
      <c r="G54" s="104"/>
      <c r="H54" s="104"/>
      <c r="I54" s="104"/>
      <c r="J54" s="104"/>
      <c r="K54" s="104"/>
      <c r="L54" s="104"/>
      <c r="M54" s="104"/>
      <c r="N54" s="104"/>
      <c r="O54" s="104"/>
      <c r="P54" s="104"/>
      <c r="Q54" s="104"/>
    </row>
    <row r="55" spans="1:17">
      <c r="A55" s="104"/>
      <c r="B55" s="18"/>
      <c r="C55" s="3"/>
      <c r="D55" s="2"/>
      <c r="E55" s="2"/>
      <c r="F55" s="104"/>
      <c r="G55" s="104"/>
      <c r="H55" s="104"/>
      <c r="I55" s="104"/>
      <c r="J55" s="104"/>
      <c r="K55" s="104"/>
      <c r="L55" s="104"/>
      <c r="M55" s="104"/>
      <c r="N55" s="104"/>
      <c r="O55" s="104"/>
      <c r="P55" s="104"/>
      <c r="Q55" s="104"/>
    </row>
    <row r="56" spans="1:17">
      <c r="A56" s="104"/>
      <c r="B56" s="18"/>
      <c r="C56" s="114"/>
      <c r="D56" s="114"/>
      <c r="E56" s="104"/>
      <c r="F56" s="104"/>
      <c r="G56" s="104"/>
      <c r="H56" s="104"/>
      <c r="I56" s="104"/>
      <c r="J56" s="104"/>
      <c r="K56" s="104"/>
      <c r="L56" s="104"/>
      <c r="M56" s="104"/>
      <c r="N56" s="104"/>
      <c r="O56" s="104"/>
      <c r="P56" s="104"/>
      <c r="Q56" s="104"/>
    </row>
    <row r="57" spans="1:17">
      <c r="A57" s="18"/>
      <c r="B57" s="18"/>
      <c r="C57" s="114"/>
      <c r="D57" s="114"/>
      <c r="E57" s="104"/>
      <c r="F57" s="104"/>
      <c r="G57" s="104"/>
      <c r="H57" s="104"/>
      <c r="I57" s="104"/>
      <c r="J57" s="104"/>
      <c r="K57" s="104"/>
      <c r="L57" s="104"/>
      <c r="M57" s="104"/>
      <c r="N57" s="104"/>
      <c r="O57" s="104"/>
      <c r="P57" s="104"/>
      <c r="Q57" s="104"/>
    </row>
    <row r="58" spans="1:17">
      <c r="A58" s="18"/>
      <c r="B58" s="18"/>
      <c r="C58" s="114"/>
      <c r="D58" s="114"/>
      <c r="E58" s="104"/>
      <c r="F58" s="104"/>
      <c r="G58" s="104"/>
      <c r="H58" s="104"/>
      <c r="I58" s="104"/>
      <c r="J58" s="104"/>
      <c r="K58" s="104"/>
      <c r="L58" s="104"/>
      <c r="M58" s="104"/>
      <c r="N58" s="104"/>
      <c r="O58" s="104"/>
      <c r="P58" s="104"/>
      <c r="Q58" s="104"/>
    </row>
    <row r="59" spans="1:17">
      <c r="A59" s="18"/>
      <c r="B59" s="18"/>
      <c r="C59" s="114"/>
      <c r="D59" s="114"/>
      <c r="E59" s="104"/>
      <c r="F59" s="104"/>
      <c r="G59" s="104"/>
      <c r="H59" s="104"/>
      <c r="I59" s="104"/>
      <c r="J59" s="104"/>
      <c r="K59" s="104"/>
      <c r="L59" s="104"/>
      <c r="M59" s="104"/>
      <c r="N59" s="104"/>
      <c r="O59" s="104"/>
      <c r="P59" s="104"/>
      <c r="Q59" s="104"/>
    </row>
    <row r="60" spans="1:17">
      <c r="A60" s="18"/>
      <c r="B60" s="18"/>
      <c r="C60" s="113"/>
      <c r="D60" s="113"/>
      <c r="E60" s="104"/>
      <c r="F60" s="104"/>
      <c r="G60" s="104"/>
      <c r="H60" s="104"/>
      <c r="I60" s="104"/>
      <c r="J60" s="104"/>
      <c r="K60" s="104"/>
      <c r="L60" s="104"/>
      <c r="M60" s="104"/>
      <c r="N60" s="104"/>
      <c r="O60" s="104"/>
      <c r="P60" s="104"/>
      <c r="Q60" s="104"/>
    </row>
    <row r="61" spans="1:17">
      <c r="A61" s="18"/>
      <c r="B61" s="18"/>
      <c r="C61" s="3"/>
      <c r="D61" s="2"/>
      <c r="E61" s="104"/>
      <c r="F61" s="104"/>
      <c r="G61" s="104"/>
      <c r="H61" s="104"/>
      <c r="I61" s="104"/>
      <c r="J61" s="104"/>
      <c r="K61" s="104"/>
      <c r="L61" s="104"/>
      <c r="M61" s="104"/>
      <c r="N61" s="104"/>
      <c r="O61" s="104"/>
      <c r="P61" s="104"/>
      <c r="Q61" s="104"/>
    </row>
    <row r="62" spans="1:17">
      <c r="A62" s="18"/>
      <c r="B62" s="18"/>
      <c r="C62" s="3"/>
      <c r="D62" s="4"/>
      <c r="E62" s="104"/>
      <c r="F62" s="104"/>
      <c r="G62" s="104"/>
      <c r="H62" s="104"/>
      <c r="I62" s="104"/>
      <c r="J62" s="104"/>
      <c r="K62" s="104"/>
      <c r="L62" s="104"/>
      <c r="M62" s="104"/>
      <c r="N62" s="104"/>
      <c r="O62" s="104"/>
      <c r="P62" s="104"/>
      <c r="Q62" s="104"/>
    </row>
    <row r="63" spans="1:17">
      <c r="A63" s="104"/>
      <c r="B63" s="18"/>
      <c r="C63" s="3"/>
      <c r="D63" s="94"/>
      <c r="E63" s="104"/>
      <c r="F63" s="104"/>
      <c r="G63" s="104"/>
      <c r="H63" s="104"/>
      <c r="I63" s="104"/>
      <c r="J63" s="104"/>
      <c r="K63" s="104"/>
      <c r="L63" s="104"/>
      <c r="M63" s="104"/>
      <c r="N63" s="104"/>
      <c r="O63" s="104"/>
      <c r="P63" s="104"/>
      <c r="Q63" s="104"/>
    </row>
    <row r="64" spans="1:17">
      <c r="A64" s="104"/>
      <c r="B64" s="104"/>
      <c r="C64" s="6"/>
      <c r="D64" s="104"/>
      <c r="E64" s="104"/>
      <c r="F64" s="104"/>
      <c r="G64" s="104"/>
      <c r="H64" s="104"/>
      <c r="I64" s="104"/>
      <c r="J64" s="104"/>
      <c r="K64" s="104"/>
      <c r="L64" s="104"/>
      <c r="M64" s="104"/>
      <c r="N64" s="104"/>
      <c r="O64" s="104"/>
      <c r="P64" s="104"/>
      <c r="Q64" s="104"/>
    </row>
    <row r="65" spans="2:4">
      <c r="B65" s="104"/>
      <c r="C65" s="16"/>
      <c r="D65" s="104"/>
    </row>
    <row r="66" spans="2:4">
      <c r="B66" s="104"/>
      <c r="C66" s="16"/>
      <c r="D66" s="104"/>
    </row>
    <row r="67" spans="2:4">
      <c r="B67" s="104"/>
      <c r="C67" s="16"/>
      <c r="D67" s="104"/>
    </row>
    <row r="69" spans="2:4">
      <c r="B69" s="100"/>
      <c r="C69" s="100"/>
      <c r="D69" s="100"/>
    </row>
    <row r="71" spans="2:4">
      <c r="B71" s="100"/>
      <c r="C71" s="100"/>
      <c r="D71" s="100"/>
    </row>
  </sheetData>
  <mergeCells count="15">
    <mergeCell ref="B21:Q21"/>
    <mergeCell ref="A48:Q48"/>
    <mergeCell ref="A49:Q49"/>
    <mergeCell ref="A52:Q52"/>
    <mergeCell ref="C60:D60"/>
    <mergeCell ref="C53:E53"/>
    <mergeCell ref="C58:D59"/>
    <mergeCell ref="D37:Q37"/>
    <mergeCell ref="C56:D57"/>
    <mergeCell ref="C24:E24"/>
    <mergeCell ref="C35:D35"/>
    <mergeCell ref="C28:Q29"/>
    <mergeCell ref="C32:Q33"/>
    <mergeCell ref="C30:F30"/>
    <mergeCell ref="G30:Q30"/>
  </mergeCells>
  <hyperlinks>
    <hyperlink ref="G30" r:id="rId1" xr:uid="{00000000-0004-0000-0000-000000000000}"/>
    <hyperlink ref="G30:J30" r:id="rId2" display="https://www.in.gov/dot/div/contracts/design/Part%203/Chapter%2046%20-%20Intersections%20At-Grade.pdf)" xr:uid="{00000000-0004-0000-0000-000001000000}"/>
  </hyperlinks>
  <pageMargins left="0.25" right="0.25" top="0.3" bottom="0.75" header="0.3" footer="0.3"/>
  <pageSetup scale="65" orientation="landscape" r:id="rId3"/>
  <headerFooter>
    <oddFooter>&amp;C&amp;"-,Bold"INLTAP AWSC Worksheet&amp;"-,Regular"
Call 765-414-2164 for assistance.</oddFooter>
  </headerFooter>
  <ignoredErrors>
    <ignoredError sqref="C36:C38 C40:C42 C25:C26"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47"/>
  <sheetViews>
    <sheetView showGridLines="0" tabSelected="1" workbookViewId="0">
      <selection activeCell="I24" sqref="I24"/>
    </sheetView>
  </sheetViews>
  <sheetFormatPr defaultRowHeight="14.45"/>
  <cols>
    <col min="1" max="1" width="9.7109375" customWidth="1"/>
    <col min="2" max="2" width="8.42578125" style="20" bestFit="1" customWidth="1"/>
    <col min="3" max="3" width="10.7109375" customWidth="1"/>
    <col min="6" max="6" width="15.42578125" customWidth="1"/>
    <col min="7" max="7" width="17" customWidth="1"/>
    <col min="11" max="11" width="6.85546875" customWidth="1"/>
    <col min="12" max="12" width="2.5703125" customWidth="1"/>
    <col min="14" max="14" width="2.28515625" customWidth="1"/>
    <col min="15" max="15" width="9.140625" customWidth="1"/>
    <col min="16" max="16" width="10" hidden="1" customWidth="1"/>
    <col min="17" max="17" width="11.42578125" hidden="1" customWidth="1"/>
    <col min="18" max="18" width="10.7109375" customWidth="1"/>
    <col min="19" max="19" width="12.140625" customWidth="1"/>
    <col min="20" max="20" width="7.140625" customWidth="1"/>
    <col min="21" max="21" width="9" customWidth="1"/>
    <col min="22" max="22" width="9.140625" customWidth="1"/>
  </cols>
  <sheetData>
    <row r="1" spans="1:17">
      <c r="A1" s="104"/>
      <c r="B1" s="54"/>
      <c r="C1" s="55"/>
      <c r="D1" s="55"/>
      <c r="E1" s="55"/>
      <c r="F1" s="55"/>
      <c r="G1" s="55"/>
      <c r="H1" s="55"/>
      <c r="I1" s="55"/>
      <c r="J1" s="55"/>
      <c r="K1" s="55"/>
      <c r="L1" s="55"/>
      <c r="M1" s="55"/>
      <c r="N1" s="55"/>
      <c r="O1" s="104"/>
      <c r="P1" s="104"/>
      <c r="Q1" s="104"/>
    </row>
    <row r="2" spans="1:17">
      <c r="A2" s="55"/>
      <c r="B2" s="54"/>
      <c r="C2" s="104"/>
      <c r="D2" s="55"/>
      <c r="E2" s="55"/>
      <c r="F2" s="56" t="s">
        <v>48</v>
      </c>
      <c r="G2" s="55"/>
      <c r="H2" s="55"/>
      <c r="I2" s="55"/>
      <c r="J2" s="55"/>
      <c r="K2" s="55"/>
      <c r="L2" s="55"/>
      <c r="M2" s="55"/>
      <c r="N2" s="55"/>
      <c r="O2" s="104"/>
      <c r="P2" s="104"/>
      <c r="Q2" s="104"/>
    </row>
    <row r="3" spans="1:17">
      <c r="A3" s="55"/>
      <c r="B3" s="54"/>
      <c r="C3" s="55"/>
      <c r="D3" s="55"/>
      <c r="E3" s="55"/>
      <c r="F3" s="55"/>
      <c r="G3" s="55"/>
      <c r="H3" s="55"/>
      <c r="I3" s="55"/>
      <c r="J3" s="55"/>
      <c r="K3" s="55"/>
      <c r="L3" s="55"/>
      <c r="M3" s="55"/>
      <c r="N3" s="55"/>
      <c r="O3" s="104"/>
      <c r="P3" s="104"/>
      <c r="Q3" s="104"/>
    </row>
    <row r="4" spans="1:17" ht="15" thickBot="1">
      <c r="A4" s="104"/>
      <c r="C4" s="104"/>
      <c r="D4" s="104"/>
      <c r="E4" s="104"/>
      <c r="F4" s="104"/>
      <c r="G4" s="104"/>
      <c r="H4" s="104"/>
      <c r="I4" s="104"/>
      <c r="J4" s="104"/>
      <c r="K4" s="104"/>
      <c r="L4" s="104"/>
      <c r="M4" s="104"/>
      <c r="N4" s="104"/>
      <c r="O4" s="104"/>
      <c r="P4" s="104"/>
      <c r="Q4" s="104"/>
    </row>
    <row r="5" spans="1:17" ht="18">
      <c r="A5" s="138" t="s">
        <v>49</v>
      </c>
      <c r="B5" s="139"/>
      <c r="C5" s="139"/>
      <c r="D5" s="139"/>
      <c r="E5" s="139"/>
      <c r="F5" s="139"/>
      <c r="G5" s="139"/>
      <c r="H5" s="139"/>
      <c r="I5" s="139"/>
      <c r="J5" s="139"/>
      <c r="K5" s="139"/>
      <c r="L5" s="139"/>
      <c r="M5" s="139"/>
      <c r="N5" s="140"/>
      <c r="O5" s="104"/>
      <c r="P5" s="104"/>
      <c r="Q5" s="104"/>
    </row>
    <row r="6" spans="1:17">
      <c r="A6" s="28"/>
      <c r="C6" s="104"/>
      <c r="D6" s="104"/>
      <c r="E6" s="137" t="s">
        <v>50</v>
      </c>
      <c r="F6" s="137"/>
      <c r="G6" s="99" t="str">
        <f>IF(COUNTIF(A10:A42,"Yes")&gt;0,"Yes","No")</f>
        <v>Yes</v>
      </c>
      <c r="H6" s="137"/>
      <c r="I6" s="137"/>
      <c r="J6" s="104"/>
      <c r="K6" s="104"/>
      <c r="L6" s="104"/>
      <c r="M6" s="104"/>
      <c r="N6" s="105"/>
      <c r="O6" s="104"/>
      <c r="P6" s="104"/>
      <c r="Q6" s="104"/>
    </row>
    <row r="7" spans="1:17" ht="15.6">
      <c r="A7" s="119" t="s">
        <v>48</v>
      </c>
      <c r="B7" s="120"/>
      <c r="C7" s="120"/>
      <c r="D7" s="104"/>
      <c r="E7" s="98"/>
      <c r="F7" s="104" t="s">
        <v>51</v>
      </c>
      <c r="G7" s="29" t="str">
        <f>IF(COUNTIF(A10:A21,"Yes")&gt;0,CONCATENATE(" ",IF(A10="Yes","A, ",""),IF(A15="Yes","B, ",""),IF(A16="Yes","C, ",""),IF(A17="Yes","D, ",""),IF(A21="Yes","E","")),"No Warrants Met")</f>
        <v xml:space="preserve"> A, </v>
      </c>
      <c r="H7" s="31"/>
      <c r="I7" s="98"/>
      <c r="J7" s="104"/>
      <c r="K7" s="104"/>
      <c r="L7" s="104"/>
      <c r="M7" s="104"/>
      <c r="N7" s="105"/>
      <c r="O7" s="104"/>
      <c r="P7" s="104"/>
      <c r="Q7" s="104"/>
    </row>
    <row r="8" spans="1:17" ht="15.6">
      <c r="A8" s="101"/>
      <c r="B8" s="102"/>
      <c r="C8" s="102"/>
      <c r="D8" s="104"/>
      <c r="E8" s="98"/>
      <c r="F8" s="83" t="s">
        <v>52</v>
      </c>
      <c r="G8" s="80"/>
      <c r="H8" s="31"/>
      <c r="I8" s="98"/>
      <c r="J8" s="104"/>
      <c r="K8" s="104"/>
      <c r="L8" s="104"/>
      <c r="M8" s="104"/>
      <c r="N8" s="105"/>
      <c r="O8" s="104"/>
      <c r="P8" s="104"/>
      <c r="Q8" s="104"/>
    </row>
    <row r="9" spans="1:17">
      <c r="A9" s="32" t="s">
        <v>53</v>
      </c>
      <c r="B9" s="21" t="s">
        <v>54</v>
      </c>
      <c r="C9" s="22" t="s">
        <v>55</v>
      </c>
      <c r="D9" s="22"/>
      <c r="E9" s="22"/>
      <c r="F9" s="22"/>
      <c r="G9" s="22"/>
      <c r="H9" s="22"/>
      <c r="I9" s="22"/>
      <c r="J9" s="22"/>
      <c r="K9" s="22"/>
      <c r="L9" s="22"/>
      <c r="M9" s="22"/>
      <c r="N9" s="33"/>
      <c r="O9" s="104"/>
      <c r="P9" s="104"/>
      <c r="Q9" s="104"/>
    </row>
    <row r="10" spans="1:17">
      <c r="A10" s="34" t="str">
        <f>IF(I14="Yes","Yes","No")</f>
        <v>Yes</v>
      </c>
      <c r="B10" s="30" t="s">
        <v>18</v>
      </c>
      <c r="C10" s="121" t="s">
        <v>56</v>
      </c>
      <c r="D10" s="121"/>
      <c r="E10" s="121"/>
      <c r="F10" s="121"/>
      <c r="G10" s="121"/>
      <c r="H10" s="121"/>
      <c r="I10" s="121"/>
      <c r="J10" s="121"/>
      <c r="K10" s="121"/>
      <c r="L10" s="121"/>
      <c r="M10" s="121"/>
      <c r="N10" s="122"/>
      <c r="O10" s="104"/>
      <c r="P10" s="104" t="s">
        <v>57</v>
      </c>
      <c r="Q10" s="104" t="s">
        <v>58</v>
      </c>
    </row>
    <row r="11" spans="1:17">
      <c r="A11" s="28"/>
      <c r="B11" s="30"/>
      <c r="C11" s="123" t="s">
        <v>59</v>
      </c>
      <c r="D11" s="124"/>
      <c r="E11" s="104"/>
      <c r="F11" s="104"/>
      <c r="G11" s="125" t="s">
        <v>60</v>
      </c>
      <c r="H11" s="126"/>
      <c r="I11" s="127"/>
      <c r="J11" s="104"/>
      <c r="K11" s="104"/>
      <c r="L11" s="104"/>
      <c r="M11" s="104"/>
      <c r="N11" s="105"/>
      <c r="O11" s="104"/>
      <c r="P11" s="104" t="s">
        <v>61</v>
      </c>
      <c r="Q11" s="104">
        <v>3</v>
      </c>
    </row>
    <row r="12" spans="1:17" ht="15" customHeight="1">
      <c r="A12" s="28"/>
      <c r="B12" s="30"/>
      <c r="C12" s="128">
        <v>4</v>
      </c>
      <c r="D12" s="129"/>
      <c r="E12" s="104"/>
      <c r="F12" s="104"/>
      <c r="G12" s="130" t="s">
        <v>62</v>
      </c>
      <c r="H12" s="131"/>
      <c r="I12" s="27">
        <v>4</v>
      </c>
      <c r="J12" s="104"/>
      <c r="K12" s="104"/>
      <c r="L12" s="104"/>
      <c r="M12" s="104"/>
      <c r="N12" s="105"/>
      <c r="O12" s="104"/>
      <c r="P12" s="104" t="s">
        <v>63</v>
      </c>
      <c r="Q12" s="104">
        <v>4</v>
      </c>
    </row>
    <row r="13" spans="1:17">
      <c r="A13" s="92"/>
      <c r="B13" s="30"/>
      <c r="C13" s="100"/>
      <c r="D13" s="100"/>
      <c r="E13" s="104"/>
      <c r="F13" s="104"/>
      <c r="G13" s="132" t="s">
        <v>64</v>
      </c>
      <c r="H13" s="133"/>
      <c r="I13" s="27">
        <v>12</v>
      </c>
      <c r="J13" s="104"/>
      <c r="K13" s="104"/>
      <c r="L13" s="104"/>
      <c r="M13" s="104"/>
      <c r="N13" s="105"/>
      <c r="O13" s="104"/>
      <c r="P13" s="104"/>
      <c r="Q13" s="104"/>
    </row>
    <row r="14" spans="1:17">
      <c r="A14" s="28"/>
      <c r="B14" s="30"/>
      <c r="C14" s="104"/>
      <c r="D14" s="104"/>
      <c r="E14" s="93"/>
      <c r="F14" s="104"/>
      <c r="G14" s="125" t="s">
        <v>65</v>
      </c>
      <c r="H14" s="126"/>
      <c r="I14" s="103" t="str">
        <f>IF(OR(I12&gt;C12,I13&gt;(1+C12)),"Yes","No")</f>
        <v>Yes</v>
      </c>
      <c r="J14" s="104"/>
      <c r="K14" s="104"/>
      <c r="L14" s="104"/>
      <c r="M14" s="104"/>
      <c r="N14" s="105"/>
      <c r="O14" s="104"/>
      <c r="P14" s="104"/>
      <c r="Q14" s="104"/>
    </row>
    <row r="15" spans="1:17">
      <c r="A15" s="92" t="str">
        <f>IF(K15="No","Yes","No")</f>
        <v>No</v>
      </c>
      <c r="B15" s="30" t="s">
        <v>25</v>
      </c>
      <c r="C15" s="100" t="s">
        <v>66</v>
      </c>
      <c r="D15" s="100"/>
      <c r="E15" s="100"/>
      <c r="F15" s="100"/>
      <c r="G15" s="100"/>
      <c r="H15" s="100"/>
      <c r="I15" s="100"/>
      <c r="J15" s="100"/>
      <c r="K15" s="35" t="s">
        <v>61</v>
      </c>
      <c r="L15" s="100"/>
      <c r="M15" s="104" t="s">
        <v>48</v>
      </c>
      <c r="N15" s="105"/>
      <c r="O15" s="104"/>
      <c r="P15" s="104"/>
      <c r="Q15" s="104"/>
    </row>
    <row r="16" spans="1:17">
      <c r="A16" s="92" t="str">
        <f>IF(H16="Yes","Yes","No")</f>
        <v>No</v>
      </c>
      <c r="B16" s="30" t="s">
        <v>30</v>
      </c>
      <c r="C16" s="104" t="s">
        <v>67</v>
      </c>
      <c r="D16" s="104"/>
      <c r="E16" s="104"/>
      <c r="F16" s="104"/>
      <c r="G16" s="104"/>
      <c r="H16" s="35" t="s">
        <v>63</v>
      </c>
      <c r="I16" s="104"/>
      <c r="J16" s="104"/>
      <c r="K16" s="104"/>
      <c r="L16" s="104"/>
      <c r="M16" s="104"/>
      <c r="N16" s="105"/>
      <c r="O16" s="104"/>
      <c r="P16" s="104"/>
      <c r="Q16" s="104"/>
    </row>
    <row r="17" spans="1:16" ht="15" customHeight="1">
      <c r="A17" s="92" t="str">
        <f>IF(COUNTIF(J27:J42,"Yes")&gt;=8,"Yes","No")</f>
        <v>No</v>
      </c>
      <c r="B17" s="30" t="s">
        <v>33</v>
      </c>
      <c r="C17" s="150" t="s">
        <v>68</v>
      </c>
      <c r="D17" s="150"/>
      <c r="E17" s="150"/>
      <c r="F17" s="150"/>
      <c r="G17" s="150"/>
      <c r="H17" s="150"/>
      <c r="I17" s="150"/>
      <c r="J17" s="150"/>
      <c r="K17" s="150"/>
      <c r="L17" s="150"/>
      <c r="M17" s="150"/>
      <c r="N17" s="151"/>
      <c r="O17" s="104"/>
      <c r="P17" s="104"/>
    </row>
    <row r="18" spans="1:16">
      <c r="A18" s="28"/>
      <c r="B18" s="36"/>
      <c r="C18" s="37" t="s">
        <v>69</v>
      </c>
      <c r="D18" s="141" t="s">
        <v>70</v>
      </c>
      <c r="E18" s="141"/>
      <c r="F18" s="141"/>
      <c r="G18" s="141"/>
      <c r="H18" s="141"/>
      <c r="I18" s="141"/>
      <c r="J18" s="141"/>
      <c r="K18" s="141"/>
      <c r="L18" s="141"/>
      <c r="M18" s="141"/>
      <c r="N18" s="142"/>
      <c r="O18" s="104"/>
      <c r="P18" s="104"/>
    </row>
    <row r="19" spans="1:16" ht="28.5" customHeight="1">
      <c r="A19" s="28"/>
      <c r="C19" s="38" t="s">
        <v>71</v>
      </c>
      <c r="D19" s="143" t="s">
        <v>72</v>
      </c>
      <c r="E19" s="143"/>
      <c r="F19" s="143"/>
      <c r="G19" s="143"/>
      <c r="H19" s="143"/>
      <c r="I19" s="143"/>
      <c r="J19" s="143"/>
      <c r="K19" s="143"/>
      <c r="L19" s="143"/>
      <c r="M19" s="143"/>
      <c r="N19" s="144"/>
      <c r="O19" s="104"/>
      <c r="P19" s="104"/>
    </row>
    <row r="20" spans="1:16">
      <c r="A20" s="28"/>
      <c r="C20" s="37" t="s">
        <v>73</v>
      </c>
      <c r="D20" s="20" t="s">
        <v>74</v>
      </c>
      <c r="E20" s="20"/>
      <c r="F20" s="20"/>
      <c r="G20" s="20"/>
      <c r="H20" s="20"/>
      <c r="I20" s="20"/>
      <c r="J20" s="20"/>
      <c r="K20" s="20"/>
      <c r="L20" s="20"/>
      <c r="M20" s="20"/>
      <c r="N20" s="39"/>
      <c r="O20" s="104"/>
      <c r="P20" s="104"/>
    </row>
    <row r="21" spans="1:16" s="56" customFormat="1">
      <c r="A21" s="84" t="str">
        <f>IF(E21="Yes","Yes","No")</f>
        <v>No</v>
      </c>
      <c r="B21" s="85" t="s">
        <v>75</v>
      </c>
      <c r="C21" s="86" t="s">
        <v>76</v>
      </c>
      <c r="D21" s="87"/>
      <c r="E21" s="88"/>
      <c r="G21" s="136" t="s">
        <v>77</v>
      </c>
      <c r="H21" s="136"/>
      <c r="I21" s="136"/>
      <c r="J21" s="136"/>
      <c r="K21" s="136"/>
      <c r="L21" s="136"/>
      <c r="M21" s="136"/>
      <c r="N21" s="89"/>
    </row>
    <row r="22" spans="1:16" s="56" customFormat="1">
      <c r="A22" s="91"/>
      <c r="B22" s="85"/>
      <c r="C22" s="86"/>
      <c r="D22" s="87"/>
      <c r="E22" s="87"/>
      <c r="G22" s="90"/>
      <c r="H22" s="90"/>
      <c r="I22" s="90"/>
      <c r="J22" s="90"/>
      <c r="K22" s="90"/>
      <c r="L22" s="90"/>
      <c r="M22" s="90"/>
      <c r="N22" s="89"/>
    </row>
    <row r="23" spans="1:16">
      <c r="A23" s="28"/>
      <c r="C23" s="121" t="s">
        <v>78</v>
      </c>
      <c r="D23" s="121"/>
      <c r="E23" s="121"/>
      <c r="F23" s="121"/>
      <c r="G23" s="35">
        <v>62</v>
      </c>
      <c r="H23" s="20"/>
      <c r="I23" s="20"/>
      <c r="J23" s="20"/>
      <c r="K23" s="20"/>
      <c r="L23" s="20"/>
      <c r="M23" s="20"/>
      <c r="N23" s="39"/>
      <c r="O23" s="104"/>
      <c r="P23" s="104"/>
    </row>
    <row r="24" spans="1:16">
      <c r="A24" s="28"/>
      <c r="C24" s="104"/>
      <c r="D24" s="104"/>
      <c r="E24" s="104"/>
      <c r="F24" s="104"/>
      <c r="G24" s="104"/>
      <c r="H24" s="104"/>
      <c r="I24" s="104"/>
      <c r="J24" s="104"/>
      <c r="K24" s="104"/>
      <c r="L24" s="104"/>
      <c r="M24" s="104"/>
      <c r="N24" s="105"/>
      <c r="O24" s="104"/>
      <c r="P24" s="104"/>
    </row>
    <row r="25" spans="1:16">
      <c r="A25" s="28"/>
      <c r="C25" s="134" t="s">
        <v>79</v>
      </c>
      <c r="D25" s="134" t="s">
        <v>80</v>
      </c>
      <c r="E25" s="134" t="s">
        <v>81</v>
      </c>
      <c r="F25" s="134" t="s">
        <v>82</v>
      </c>
      <c r="G25" s="134" t="s">
        <v>83</v>
      </c>
      <c r="H25" s="134" t="str">
        <f>IF(OR(G23=40,G23&lt;40),"C-1","C-1 
(70%)")</f>
        <v>C-1 
(70%)</v>
      </c>
      <c r="I25" s="134" t="str">
        <f>IF(OR(G23=40,G23&lt;40),"C-2","C-2 
(70%)")</f>
        <v>C-2 
(70%)</v>
      </c>
      <c r="J25" s="134" t="s">
        <v>84</v>
      </c>
      <c r="K25" s="135"/>
      <c r="L25" s="135"/>
      <c r="M25" s="135"/>
      <c r="N25" s="105"/>
      <c r="O25" s="104"/>
      <c r="P25" s="104"/>
    </row>
    <row r="26" spans="1:16">
      <c r="A26" s="28"/>
      <c r="C26" s="134"/>
      <c r="D26" s="134"/>
      <c r="E26" s="134"/>
      <c r="F26" s="134"/>
      <c r="G26" s="134"/>
      <c r="H26" s="134"/>
      <c r="I26" s="134"/>
      <c r="J26" s="134"/>
      <c r="K26" s="135"/>
      <c r="L26" s="135"/>
      <c r="M26" s="135"/>
      <c r="N26" s="105"/>
      <c r="O26" s="104"/>
      <c r="P26" s="104"/>
    </row>
    <row r="27" spans="1:16">
      <c r="A27" s="28"/>
      <c r="C27" s="1">
        <v>1</v>
      </c>
      <c r="D27" s="8">
        <v>45789.583333333336</v>
      </c>
      <c r="E27" s="8">
        <v>45789.625</v>
      </c>
      <c r="F27" s="7">
        <v>5090</v>
      </c>
      <c r="G27" s="7">
        <v>947</v>
      </c>
      <c r="H27" s="1" t="str">
        <f t="shared" ref="H27:H42" si="0">IF(F27="","",IF(OR($G$23=40,$G$23&lt;40),IF(F27&gt;299,"Yes","No"),IF(F27&gt;209,"Yes","No")))</f>
        <v>Yes</v>
      </c>
      <c r="I27" s="1" t="str">
        <f t="shared" ref="I27:I42" si="1">IF(G27="","",IF(OR($G$23=40,$G$23&lt;40),IF(G27&gt;199,"Yes","No"),IF(G27&gt;139,"Yes","No")))</f>
        <v>Yes</v>
      </c>
      <c r="J27" s="1" t="str">
        <f>IF(AND(H27="",I27=""),"",IF(AND(H27="Yes",I27="Yes"),"Yes","No"))</f>
        <v>Yes</v>
      </c>
      <c r="K27" s="93"/>
      <c r="L27" s="93" t="s">
        <v>48</v>
      </c>
      <c r="M27" s="93"/>
      <c r="N27" s="105"/>
      <c r="O27" s="104"/>
      <c r="P27" s="104">
        <f>COUNTIF(F27:G42,"")</f>
        <v>30</v>
      </c>
    </row>
    <row r="28" spans="1:16">
      <c r="A28" s="28"/>
      <c r="C28" s="1">
        <v>2</v>
      </c>
      <c r="D28" s="8"/>
      <c r="E28" s="8"/>
      <c r="F28" s="7"/>
      <c r="G28" s="7"/>
      <c r="H28" s="1" t="str">
        <f t="shared" si="0"/>
        <v/>
      </c>
      <c r="I28" s="1" t="str">
        <f t="shared" si="1"/>
        <v/>
      </c>
      <c r="J28" s="1" t="str">
        <f t="shared" ref="J28:J42" si="2">IF(AND(H28="",I28=""),"",IF(AND(H28="Yes",I28="Yes"),"Yes","No"))</f>
        <v/>
      </c>
      <c r="K28" s="93"/>
      <c r="L28" s="93"/>
      <c r="M28" s="93"/>
      <c r="N28" s="105"/>
      <c r="O28" s="104"/>
      <c r="P28" s="104"/>
    </row>
    <row r="29" spans="1:16">
      <c r="A29" s="28"/>
      <c r="C29" s="1">
        <v>3</v>
      </c>
      <c r="D29" s="8"/>
      <c r="E29" s="8"/>
      <c r="F29" s="7"/>
      <c r="G29" s="7"/>
      <c r="H29" s="1" t="str">
        <f t="shared" si="0"/>
        <v/>
      </c>
      <c r="I29" s="1" t="str">
        <f t="shared" si="1"/>
        <v/>
      </c>
      <c r="J29" s="1" t="str">
        <f t="shared" si="2"/>
        <v/>
      </c>
      <c r="K29" s="93"/>
      <c r="L29" s="93"/>
      <c r="M29" s="93"/>
      <c r="N29" s="105"/>
      <c r="O29" s="104"/>
      <c r="P29" s="104"/>
    </row>
    <row r="30" spans="1:16">
      <c r="A30" s="28"/>
      <c r="C30" s="1">
        <v>4</v>
      </c>
      <c r="D30" s="8"/>
      <c r="E30" s="8"/>
      <c r="F30" s="7"/>
      <c r="G30" s="7"/>
      <c r="H30" s="1" t="str">
        <f t="shared" si="0"/>
        <v/>
      </c>
      <c r="I30" s="1" t="str">
        <f t="shared" si="1"/>
        <v/>
      </c>
      <c r="J30" s="1" t="str">
        <f t="shared" si="2"/>
        <v/>
      </c>
      <c r="K30" s="93"/>
      <c r="L30" s="93"/>
      <c r="M30" s="93"/>
      <c r="N30" s="105"/>
      <c r="O30" s="104"/>
      <c r="P30" s="104"/>
    </row>
    <row r="31" spans="1:16">
      <c r="A31" s="28"/>
      <c r="C31" s="1">
        <v>5</v>
      </c>
      <c r="D31" s="8"/>
      <c r="E31" s="8"/>
      <c r="F31" s="7"/>
      <c r="G31" s="7"/>
      <c r="H31" s="1" t="str">
        <f t="shared" si="0"/>
        <v/>
      </c>
      <c r="I31" s="1" t="str">
        <f t="shared" si="1"/>
        <v/>
      </c>
      <c r="J31" s="1" t="str">
        <f t="shared" si="2"/>
        <v/>
      </c>
      <c r="K31" s="93"/>
      <c r="L31" s="93"/>
      <c r="M31" s="93"/>
      <c r="N31" s="105"/>
      <c r="O31" s="104"/>
      <c r="P31" s="104"/>
    </row>
    <row r="32" spans="1:16">
      <c r="A32" s="28"/>
      <c r="C32" s="1">
        <v>6</v>
      </c>
      <c r="D32" s="8"/>
      <c r="E32" s="8"/>
      <c r="F32" s="7"/>
      <c r="G32" s="7"/>
      <c r="H32" s="1" t="str">
        <f t="shared" si="0"/>
        <v/>
      </c>
      <c r="I32" s="1" t="str">
        <f t="shared" si="1"/>
        <v/>
      </c>
      <c r="J32" s="1" t="str">
        <f t="shared" si="2"/>
        <v/>
      </c>
      <c r="K32" s="93"/>
      <c r="L32" s="93"/>
      <c r="M32" s="93"/>
      <c r="N32" s="105"/>
      <c r="O32" s="104"/>
      <c r="P32" s="104"/>
    </row>
    <row r="33" spans="1:22">
      <c r="A33" s="28"/>
      <c r="C33" s="1">
        <v>7</v>
      </c>
      <c r="D33" s="8"/>
      <c r="E33" s="8"/>
      <c r="F33" s="7"/>
      <c r="G33" s="7"/>
      <c r="H33" s="1" t="str">
        <f t="shared" si="0"/>
        <v/>
      </c>
      <c r="I33" s="1" t="str">
        <f t="shared" si="1"/>
        <v/>
      </c>
      <c r="J33" s="1" t="str">
        <f t="shared" si="2"/>
        <v/>
      </c>
      <c r="K33" s="93"/>
      <c r="L33" s="93"/>
      <c r="M33" s="93"/>
      <c r="N33" s="105"/>
      <c r="O33" s="104"/>
      <c r="P33" s="104"/>
      <c r="Q33" s="104"/>
      <c r="R33" s="104"/>
      <c r="S33" s="104"/>
      <c r="T33" s="104"/>
      <c r="U33" s="104"/>
      <c r="V33" s="104"/>
    </row>
    <row r="34" spans="1:22">
      <c r="A34" s="28"/>
      <c r="C34" s="1">
        <v>8</v>
      </c>
      <c r="D34" s="8"/>
      <c r="E34" s="8"/>
      <c r="F34" s="7"/>
      <c r="G34" s="7"/>
      <c r="H34" s="1" t="str">
        <f t="shared" si="0"/>
        <v/>
      </c>
      <c r="I34" s="1" t="str">
        <f t="shared" si="1"/>
        <v/>
      </c>
      <c r="J34" s="1" t="str">
        <f t="shared" si="2"/>
        <v/>
      </c>
      <c r="K34" s="93"/>
      <c r="L34" s="93"/>
      <c r="M34" s="93"/>
      <c r="N34" s="105"/>
      <c r="O34" s="104"/>
      <c r="P34" s="104"/>
      <c r="Q34" s="104"/>
      <c r="R34" s="104"/>
      <c r="S34" s="104"/>
      <c r="T34" s="104"/>
      <c r="U34" s="104"/>
      <c r="V34" s="104"/>
    </row>
    <row r="35" spans="1:22">
      <c r="A35" s="28"/>
      <c r="C35" s="1">
        <v>9</v>
      </c>
      <c r="D35" s="8"/>
      <c r="E35" s="8"/>
      <c r="F35" s="7"/>
      <c r="G35" s="7"/>
      <c r="H35" s="1" t="str">
        <f t="shared" si="0"/>
        <v/>
      </c>
      <c r="I35" s="1" t="str">
        <f t="shared" si="1"/>
        <v/>
      </c>
      <c r="J35" s="1" t="str">
        <f t="shared" si="2"/>
        <v/>
      </c>
      <c r="K35" s="93"/>
      <c r="L35" s="93"/>
      <c r="M35" s="93"/>
      <c r="N35" s="105"/>
      <c r="O35" s="104"/>
      <c r="P35" s="104"/>
      <c r="Q35" s="104"/>
      <c r="R35" s="104"/>
      <c r="S35" s="104"/>
      <c r="T35" s="104"/>
      <c r="U35" s="104"/>
      <c r="V35" s="104"/>
    </row>
    <row r="36" spans="1:22">
      <c r="A36" s="28"/>
      <c r="C36" s="1">
        <v>10</v>
      </c>
      <c r="D36" s="8"/>
      <c r="E36" s="8"/>
      <c r="F36" s="7"/>
      <c r="G36" s="7"/>
      <c r="H36" s="1" t="str">
        <f t="shared" si="0"/>
        <v/>
      </c>
      <c r="I36" s="1" t="str">
        <f t="shared" si="1"/>
        <v/>
      </c>
      <c r="J36" s="1" t="str">
        <f t="shared" si="2"/>
        <v/>
      </c>
      <c r="K36" s="93"/>
      <c r="L36" s="93"/>
      <c r="M36" s="93"/>
      <c r="N36" s="105"/>
      <c r="O36" s="104"/>
      <c r="P36" s="104"/>
      <c r="Q36" s="104"/>
      <c r="R36" s="104"/>
      <c r="S36" s="104"/>
      <c r="T36" s="104"/>
      <c r="U36" s="104"/>
      <c r="V36" s="104"/>
    </row>
    <row r="37" spans="1:22">
      <c r="A37" s="28"/>
      <c r="C37" s="1">
        <v>11</v>
      </c>
      <c r="D37" s="8"/>
      <c r="E37" s="8"/>
      <c r="F37" s="7"/>
      <c r="G37" s="7"/>
      <c r="H37" s="1" t="str">
        <f t="shared" si="0"/>
        <v/>
      </c>
      <c r="I37" s="1" t="str">
        <f t="shared" si="1"/>
        <v/>
      </c>
      <c r="J37" s="1" t="str">
        <f t="shared" si="2"/>
        <v/>
      </c>
      <c r="K37" s="93"/>
      <c r="L37" s="93"/>
      <c r="M37" s="93"/>
      <c r="N37" s="105"/>
      <c r="O37" s="104"/>
      <c r="P37" s="104"/>
      <c r="Q37" s="104"/>
      <c r="R37" s="104"/>
      <c r="S37" s="104"/>
      <c r="T37" s="104"/>
      <c r="U37" s="104"/>
      <c r="V37" s="104"/>
    </row>
    <row r="38" spans="1:22">
      <c r="A38" s="28"/>
      <c r="C38" s="1">
        <v>12</v>
      </c>
      <c r="D38" s="8"/>
      <c r="E38" s="8"/>
      <c r="F38" s="7"/>
      <c r="G38" s="7"/>
      <c r="H38" s="1" t="str">
        <f t="shared" si="0"/>
        <v/>
      </c>
      <c r="I38" s="1" t="str">
        <f t="shared" si="1"/>
        <v/>
      </c>
      <c r="J38" s="1" t="str">
        <f t="shared" si="2"/>
        <v/>
      </c>
      <c r="K38" s="93"/>
      <c r="L38" s="93"/>
      <c r="M38" s="93"/>
      <c r="N38" s="105"/>
      <c r="O38" s="104"/>
      <c r="P38" s="104"/>
      <c r="Q38" s="104"/>
      <c r="R38" s="104"/>
      <c r="S38" s="104"/>
      <c r="T38" s="104"/>
      <c r="U38" s="104"/>
      <c r="V38" s="104"/>
    </row>
    <row r="39" spans="1:22">
      <c r="A39" s="28"/>
      <c r="C39" s="1">
        <v>13</v>
      </c>
      <c r="D39" s="8"/>
      <c r="E39" s="8"/>
      <c r="F39" s="7"/>
      <c r="G39" s="7"/>
      <c r="H39" s="1" t="str">
        <f t="shared" si="0"/>
        <v/>
      </c>
      <c r="I39" s="1" t="str">
        <f t="shared" si="1"/>
        <v/>
      </c>
      <c r="J39" s="1" t="str">
        <f t="shared" si="2"/>
        <v/>
      </c>
      <c r="K39" s="93"/>
      <c r="L39" s="93"/>
      <c r="M39" s="93"/>
      <c r="N39" s="105"/>
      <c r="O39" s="104"/>
      <c r="P39" s="104"/>
      <c r="Q39" s="104"/>
      <c r="R39" s="104"/>
      <c r="S39" s="104"/>
      <c r="T39" s="104"/>
      <c r="U39" s="104"/>
      <c r="V39" s="104"/>
    </row>
    <row r="40" spans="1:22">
      <c r="A40" s="28"/>
      <c r="C40" s="1">
        <v>14</v>
      </c>
      <c r="D40" s="8"/>
      <c r="E40" s="8"/>
      <c r="F40" s="7"/>
      <c r="G40" s="7"/>
      <c r="H40" s="1" t="str">
        <f t="shared" si="0"/>
        <v/>
      </c>
      <c r="I40" s="1" t="str">
        <f t="shared" si="1"/>
        <v/>
      </c>
      <c r="J40" s="1" t="str">
        <f t="shared" si="2"/>
        <v/>
      </c>
      <c r="K40" s="93"/>
      <c r="L40" s="93"/>
      <c r="M40" s="93"/>
      <c r="N40" s="105"/>
      <c r="O40" s="104"/>
      <c r="P40" s="5"/>
      <c r="Q40" s="5" t="s">
        <v>85</v>
      </c>
      <c r="R40" s="104"/>
      <c r="S40" s="104"/>
      <c r="T40" s="104"/>
      <c r="U40" s="104"/>
      <c r="V40" s="104"/>
    </row>
    <row r="41" spans="1:22">
      <c r="A41" s="28"/>
      <c r="C41" s="1">
        <v>15</v>
      </c>
      <c r="D41" s="8"/>
      <c r="E41" s="8"/>
      <c r="F41" s="7"/>
      <c r="G41" s="7"/>
      <c r="H41" s="1" t="str">
        <f t="shared" si="0"/>
        <v/>
      </c>
      <c r="I41" s="1" t="str">
        <f t="shared" si="1"/>
        <v/>
      </c>
      <c r="J41" s="1" t="str">
        <f t="shared" si="2"/>
        <v/>
      </c>
      <c r="K41" s="93"/>
      <c r="L41" s="93"/>
      <c r="M41" s="93"/>
      <c r="N41" s="105"/>
      <c r="O41" s="104"/>
      <c r="P41" s="104"/>
      <c r="Q41" s="104"/>
      <c r="R41" s="104"/>
      <c r="S41" s="104"/>
      <c r="T41" s="104"/>
      <c r="U41" s="104"/>
      <c r="V41" s="104"/>
    </row>
    <row r="42" spans="1:22">
      <c r="A42" s="28"/>
      <c r="C42" s="1">
        <v>16</v>
      </c>
      <c r="D42" s="8"/>
      <c r="E42" s="8"/>
      <c r="F42" s="7"/>
      <c r="G42" s="7"/>
      <c r="H42" s="1" t="str">
        <f t="shared" si="0"/>
        <v/>
      </c>
      <c r="I42" s="1" t="str">
        <f t="shared" si="1"/>
        <v/>
      </c>
      <c r="J42" s="1" t="str">
        <f t="shared" si="2"/>
        <v/>
      </c>
      <c r="K42" s="93"/>
      <c r="L42" s="93"/>
      <c r="M42" s="93"/>
      <c r="N42" s="105"/>
      <c r="O42" s="104"/>
      <c r="P42" s="104"/>
      <c r="Q42" s="104"/>
      <c r="R42" s="104"/>
      <c r="S42" s="104"/>
      <c r="T42" s="104"/>
      <c r="U42" s="104"/>
      <c r="V42" s="104"/>
    </row>
    <row r="43" spans="1:22" ht="15" thickBot="1">
      <c r="A43" s="40"/>
      <c r="B43" s="41"/>
      <c r="C43" s="42"/>
      <c r="D43" s="42"/>
      <c r="E43" s="42"/>
      <c r="F43" s="42"/>
      <c r="G43" s="42"/>
      <c r="H43" s="42"/>
      <c r="I43" s="42"/>
      <c r="J43" s="42"/>
      <c r="K43" s="42"/>
      <c r="L43" s="42"/>
      <c r="M43" s="42"/>
      <c r="N43" s="43"/>
      <c r="O43" s="104"/>
      <c r="P43" s="104"/>
      <c r="Q43" s="104"/>
      <c r="R43" s="104"/>
      <c r="S43" s="104"/>
      <c r="T43" s="104"/>
      <c r="U43" s="104"/>
      <c r="V43" s="104"/>
    </row>
    <row r="44" spans="1:22">
      <c r="A44" s="104"/>
      <c r="C44" s="108"/>
      <c r="D44" s="108"/>
      <c r="E44" s="104"/>
      <c r="F44" s="104"/>
      <c r="G44" s="118"/>
      <c r="H44" s="118"/>
      <c r="I44" s="104"/>
      <c r="J44" s="104"/>
      <c r="K44" s="104"/>
      <c r="L44" s="104"/>
      <c r="M44" s="104"/>
      <c r="N44" s="104"/>
      <c r="O44" s="104"/>
      <c r="P44" s="104"/>
      <c r="Q44" s="104"/>
      <c r="R44" s="104"/>
      <c r="S44" s="104"/>
      <c r="T44" s="104"/>
      <c r="U44" s="104"/>
      <c r="V44" s="104"/>
    </row>
    <row r="45" spans="1:22">
      <c r="A45" s="93"/>
      <c r="C45" s="100"/>
      <c r="D45" s="100"/>
      <c r="E45" s="104"/>
      <c r="F45" s="104"/>
      <c r="G45" s="118"/>
      <c r="H45" s="118"/>
      <c r="I45" s="104"/>
      <c r="J45" s="104"/>
      <c r="K45" s="104"/>
      <c r="L45" s="104"/>
      <c r="M45" s="104"/>
      <c r="N45" s="104"/>
      <c r="O45" s="104"/>
      <c r="P45" s="104"/>
      <c r="Q45" s="104"/>
      <c r="R45" s="104"/>
      <c r="S45" s="104"/>
      <c r="T45" s="104"/>
      <c r="U45" s="104"/>
      <c r="V45" s="104"/>
    </row>
    <row r="46" spans="1:22">
      <c r="A46" s="45" t="s">
        <v>86</v>
      </c>
      <c r="B46" s="46"/>
      <c r="C46" s="45"/>
      <c r="D46" s="45"/>
      <c r="E46" s="47"/>
      <c r="F46" s="45"/>
      <c r="G46" s="48"/>
      <c r="H46" s="48"/>
      <c r="I46" s="49"/>
      <c r="J46" s="45"/>
      <c r="K46" s="45"/>
      <c r="L46" s="45"/>
      <c r="M46" s="45"/>
      <c r="N46" s="45"/>
      <c r="O46" s="44"/>
      <c r="P46" s="44"/>
      <c r="Q46" s="44"/>
      <c r="R46" s="44"/>
      <c r="S46" s="44"/>
      <c r="T46" s="44"/>
      <c r="U46" s="44"/>
      <c r="V46" s="44"/>
    </row>
    <row r="47" spans="1:22">
      <c r="A47" s="45" t="s">
        <v>46</v>
      </c>
      <c r="B47" s="46"/>
      <c r="C47" s="45"/>
      <c r="D47" s="45"/>
      <c r="E47" s="45"/>
      <c r="F47" s="45"/>
      <c r="G47" s="45"/>
      <c r="H47" s="45"/>
      <c r="I47" s="45"/>
      <c r="J47" s="45"/>
      <c r="K47" s="45"/>
      <c r="L47" s="45"/>
      <c r="M47" s="45"/>
      <c r="N47" s="45"/>
      <c r="O47" s="44"/>
      <c r="P47" s="44"/>
      <c r="Q47" s="44"/>
      <c r="R47" s="44"/>
      <c r="S47" s="44"/>
      <c r="T47" s="44"/>
      <c r="U47" s="44"/>
      <c r="V47" s="44"/>
    </row>
  </sheetData>
  <sheetProtection selectLockedCells="1"/>
  <mergeCells count="29">
    <mergeCell ref="H6:I6"/>
    <mergeCell ref="A5:N5"/>
    <mergeCell ref="E6:F6"/>
    <mergeCell ref="C44:D44"/>
    <mergeCell ref="G44:H44"/>
    <mergeCell ref="D25:D26"/>
    <mergeCell ref="E25:E26"/>
    <mergeCell ref="F25:F26"/>
    <mergeCell ref="G25:G26"/>
    <mergeCell ref="K25:L26"/>
    <mergeCell ref="D18:N18"/>
    <mergeCell ref="D19:N19"/>
    <mergeCell ref="C23:F23"/>
    <mergeCell ref="G45:H45"/>
    <mergeCell ref="A7:C7"/>
    <mergeCell ref="C10:N10"/>
    <mergeCell ref="C11:D11"/>
    <mergeCell ref="G11:I11"/>
    <mergeCell ref="C12:D12"/>
    <mergeCell ref="G12:H12"/>
    <mergeCell ref="G13:H13"/>
    <mergeCell ref="G14:H14"/>
    <mergeCell ref="H25:H26"/>
    <mergeCell ref="I25:I26"/>
    <mergeCell ref="J25:J26"/>
    <mergeCell ref="C17:N17"/>
    <mergeCell ref="M25:M26"/>
    <mergeCell ref="C25:C26"/>
    <mergeCell ref="G21:M21"/>
  </mergeCells>
  <conditionalFormatting sqref="A10">
    <cfRule type="containsText" dxfId="13" priority="13" operator="containsText" text="No">
      <formula>NOT(ISERROR(SEARCH("No",A10)))</formula>
    </cfRule>
    <cfRule type="containsText" dxfId="12" priority="14" operator="containsText" text="Yes">
      <formula>NOT(ISERROR(SEARCH("Yes",A10)))</formula>
    </cfRule>
  </conditionalFormatting>
  <conditionalFormatting sqref="A13">
    <cfRule type="containsText" dxfId="11" priority="11" operator="containsText" text="No">
      <formula>NOT(ISERROR(SEARCH("No",A13)))</formula>
    </cfRule>
    <cfRule type="containsText" dxfId="10" priority="12" operator="containsText" text="Yes">
      <formula>NOT(ISERROR(SEARCH("Yes",A13)))</formula>
    </cfRule>
  </conditionalFormatting>
  <conditionalFormatting sqref="A15:A17 H27:M42">
    <cfRule type="containsText" dxfId="9" priority="6" operator="containsText" text="Yes">
      <formula>NOT(ISERROR(SEARCH("Yes",A15)))</formula>
    </cfRule>
  </conditionalFormatting>
  <conditionalFormatting sqref="A15:A17">
    <cfRule type="containsText" dxfId="8" priority="4" operator="containsText" text="No">
      <formula>NOT(ISERROR(SEARCH("No",A15)))</formula>
    </cfRule>
  </conditionalFormatting>
  <conditionalFormatting sqref="A21">
    <cfRule type="cellIs" dxfId="7" priority="1" operator="equal">
      <formula>"Yes"</formula>
    </cfRule>
  </conditionalFormatting>
  <conditionalFormatting sqref="A45">
    <cfRule type="containsText" dxfId="6" priority="18" operator="containsText" text="No">
      <formula>NOT(ISERROR(SEARCH("No",A45)))</formula>
    </cfRule>
    <cfRule type="containsText" dxfId="5" priority="19" operator="containsText" text="Yes">
      <formula>NOT(ISERROR(SEARCH("Yes",A45)))</formula>
    </cfRule>
  </conditionalFormatting>
  <conditionalFormatting sqref="G6 J6">
    <cfRule type="containsText" dxfId="4" priority="16" operator="containsText" text="Yes">
      <formula>NOT(ISERROR(SEARCH("Yes",G6)))</formula>
    </cfRule>
  </conditionalFormatting>
  <conditionalFormatting sqref="G23 F27:G42">
    <cfRule type="containsBlanks" dxfId="3" priority="5">
      <formula>LEN(TRIM(F23))=0</formula>
    </cfRule>
  </conditionalFormatting>
  <conditionalFormatting sqref="H16">
    <cfRule type="containsBlanks" dxfId="2" priority="7">
      <formula>LEN(TRIM(H16))=0</formula>
    </cfRule>
  </conditionalFormatting>
  <conditionalFormatting sqref="J6 G6:G7">
    <cfRule type="containsText" dxfId="1" priority="15" operator="containsText" text="No">
      <formula>NOT(ISERROR(SEARCH("No",G6)))</formula>
    </cfRule>
  </conditionalFormatting>
  <conditionalFormatting sqref="K15">
    <cfRule type="containsBlanks" dxfId="0" priority="2">
      <formula>LEN(TRIM(K15))=0</formula>
    </cfRule>
  </conditionalFormatting>
  <dataValidations count="3">
    <dataValidation type="list" allowBlank="1" showInputMessage="1" showErrorMessage="1" sqref="K15 H16" xr:uid="{00000000-0002-0000-0100-000000000000}">
      <formula1>Choice</formula1>
    </dataValidation>
    <dataValidation type="list" allowBlank="1" showInputMessage="1" showErrorMessage="1" sqref="C12 C44" xr:uid="{00000000-0002-0000-0100-000001000000}">
      <formula1>$Q$11:$Q$12</formula1>
    </dataValidation>
    <dataValidation type="list" allowBlank="1" showInputMessage="1" showErrorMessage="1" sqref="E21:E22" xr:uid="{00000000-0002-0000-0100-000002000000}">
      <formula1>"Yes, No, N/A"</formula1>
    </dataValidation>
  </dataValidations>
  <pageMargins left="0.7" right="0.7" top="0.75" bottom="0.75" header="0.3" footer="0.3"/>
  <pageSetup scale="70" orientation="portrait" horizontalDpi="1200" verticalDpi="1200" r:id="rId1"/>
  <headerFooter>
    <oddHeader>&amp;R&amp;G</oddHeader>
    <oddFooter>&amp;C&amp;"-,Bold"INLTAP AWSC Worksheet&amp;"-,Regular"
Call 765-414-2164 for assistance.</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F7D4-EC95-4FAF-B51B-51405039140F}">
  <dimension ref="A1:K2"/>
  <sheetViews>
    <sheetView zoomScaleSheetLayoutView="120" workbookViewId="0">
      <selection activeCell="A3" sqref="A3"/>
    </sheetView>
  </sheetViews>
  <sheetFormatPr defaultRowHeight="14.45"/>
  <cols>
    <col min="9" max="9" width="9.140625" customWidth="1"/>
  </cols>
  <sheetData>
    <row r="1" spans="1:11">
      <c r="A1" s="145" t="s">
        <v>87</v>
      </c>
      <c r="B1" s="145"/>
      <c r="C1" s="145"/>
      <c r="D1" s="145"/>
      <c r="E1" s="145"/>
      <c r="F1" s="145"/>
      <c r="G1" s="145"/>
      <c r="H1" s="145"/>
      <c r="I1" s="145"/>
      <c r="J1" s="145"/>
      <c r="K1" s="145"/>
    </row>
    <row r="2" spans="1:11">
      <c r="A2" s="145"/>
      <c r="B2" s="145"/>
      <c r="C2" s="145"/>
      <c r="D2" s="145"/>
      <c r="E2" s="145"/>
      <c r="F2" s="145"/>
      <c r="G2" s="145"/>
      <c r="H2" s="145"/>
      <c r="I2" s="145"/>
      <c r="J2" s="145"/>
      <c r="K2" s="145"/>
    </row>
  </sheetData>
  <mergeCells count="1">
    <mergeCell ref="A1:K2"/>
  </mergeCells>
  <pageMargins left="0.7" right="0.7" top="0.75" bottom="0.75" header="0.3" footer="0.3"/>
  <pageSetup scale="89" orientation="portrait" r:id="rId1"/>
  <colBreaks count="1" manualBreakCount="1">
    <brk id="11" min="1" max="4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CAD8-D905-4CB9-BDA3-2A3B49A2405E}">
  <dimension ref="A4:I32"/>
  <sheetViews>
    <sheetView workbookViewId="0">
      <selection activeCell="O10" sqref="O10"/>
    </sheetView>
  </sheetViews>
  <sheetFormatPr defaultColWidth="9.140625" defaultRowHeight="15.6"/>
  <cols>
    <col min="1" max="1" width="11.7109375" style="57" customWidth="1"/>
    <col min="2" max="2" width="12.42578125" style="58" customWidth="1"/>
    <col min="3" max="3" width="11.85546875" style="58" customWidth="1"/>
    <col min="4" max="4" width="12" style="58" customWidth="1"/>
    <col min="5" max="5" width="12.140625" style="58" customWidth="1"/>
    <col min="6" max="16384" width="9.140625" style="57"/>
  </cols>
  <sheetData>
    <row r="4" spans="1:9">
      <c r="A4" s="59" t="s">
        <v>88</v>
      </c>
    </row>
    <row r="5" spans="1:9" ht="16.149999999999999" thickBot="1"/>
    <row r="6" spans="1:9" ht="38.25" customHeight="1">
      <c r="A6" s="60" t="s">
        <v>89</v>
      </c>
      <c r="B6" s="61" t="s">
        <v>90</v>
      </c>
      <c r="C6" s="61" t="s">
        <v>91</v>
      </c>
      <c r="D6" s="61" t="s">
        <v>92</v>
      </c>
      <c r="E6" s="62" t="s">
        <v>93</v>
      </c>
      <c r="F6" s="146" t="s">
        <v>94</v>
      </c>
      <c r="G6" s="148" t="s">
        <v>95</v>
      </c>
      <c r="I6" s="57" t="s">
        <v>48</v>
      </c>
    </row>
    <row r="7" spans="1:9" ht="31.15">
      <c r="A7" s="63" t="s">
        <v>96</v>
      </c>
      <c r="B7" s="64" t="s">
        <v>97</v>
      </c>
      <c r="C7" s="64" t="s">
        <v>97</v>
      </c>
      <c r="D7" s="64" t="s">
        <v>97</v>
      </c>
      <c r="E7" s="65" t="s">
        <v>97</v>
      </c>
      <c r="F7" s="147"/>
      <c r="G7" s="149"/>
    </row>
    <row r="8" spans="1:9" ht="21" customHeight="1">
      <c r="A8" s="66"/>
      <c r="B8" s="67"/>
      <c r="C8" s="67"/>
      <c r="D8" s="67"/>
      <c r="E8" s="68"/>
      <c r="F8" s="58">
        <f>C8+E8</f>
        <v>0</v>
      </c>
      <c r="G8" s="69">
        <f>B8+D8</f>
        <v>0</v>
      </c>
    </row>
    <row r="9" spans="1:9" ht="21" customHeight="1">
      <c r="A9" s="70"/>
      <c r="B9" s="71"/>
      <c r="C9" s="71"/>
      <c r="D9" s="71"/>
      <c r="E9" s="72"/>
      <c r="F9" s="58">
        <f t="shared" ref="F9:F31" si="0">C9+E9</f>
        <v>0</v>
      </c>
      <c r="G9" s="69">
        <f t="shared" ref="G9:G31" si="1">B9+D9</f>
        <v>0</v>
      </c>
    </row>
    <row r="10" spans="1:9" ht="21" customHeight="1">
      <c r="A10" s="70"/>
      <c r="B10" s="71"/>
      <c r="C10" s="71"/>
      <c r="D10" s="71"/>
      <c r="E10" s="72"/>
      <c r="F10" s="58">
        <f t="shared" si="0"/>
        <v>0</v>
      </c>
      <c r="G10" s="69">
        <f t="shared" si="1"/>
        <v>0</v>
      </c>
    </row>
    <row r="11" spans="1:9" ht="21" customHeight="1">
      <c r="A11" s="70"/>
      <c r="B11" s="71"/>
      <c r="C11" s="71"/>
      <c r="D11" s="71"/>
      <c r="E11" s="72"/>
      <c r="F11" s="58">
        <f t="shared" si="0"/>
        <v>0</v>
      </c>
      <c r="G11" s="69">
        <f t="shared" si="1"/>
        <v>0</v>
      </c>
    </row>
    <row r="12" spans="1:9" ht="21" customHeight="1">
      <c r="A12" s="70"/>
      <c r="B12" s="71"/>
      <c r="C12" s="71"/>
      <c r="D12" s="71"/>
      <c r="E12" s="72"/>
      <c r="F12" s="58">
        <f t="shared" si="0"/>
        <v>0</v>
      </c>
      <c r="G12" s="69">
        <f t="shared" si="1"/>
        <v>0</v>
      </c>
    </row>
    <row r="13" spans="1:9" ht="21" customHeight="1">
      <c r="A13" s="70"/>
      <c r="B13" s="71"/>
      <c r="C13" s="71"/>
      <c r="D13" s="71"/>
      <c r="E13" s="72"/>
      <c r="F13" s="58">
        <f t="shared" si="0"/>
        <v>0</v>
      </c>
      <c r="G13" s="69">
        <f t="shared" si="1"/>
        <v>0</v>
      </c>
    </row>
    <row r="14" spans="1:9" ht="21" customHeight="1">
      <c r="A14" s="70"/>
      <c r="B14" s="71"/>
      <c r="C14" s="71"/>
      <c r="D14" s="71"/>
      <c r="E14" s="72"/>
      <c r="F14" s="58">
        <f t="shared" si="0"/>
        <v>0</v>
      </c>
      <c r="G14" s="69">
        <f t="shared" si="1"/>
        <v>0</v>
      </c>
    </row>
    <row r="15" spans="1:9" ht="21" customHeight="1">
      <c r="A15" s="70"/>
      <c r="B15" s="71"/>
      <c r="C15" s="71"/>
      <c r="D15" s="71"/>
      <c r="E15" s="72"/>
      <c r="F15" s="58">
        <f t="shared" si="0"/>
        <v>0</v>
      </c>
      <c r="G15" s="69">
        <f t="shared" si="1"/>
        <v>0</v>
      </c>
    </row>
    <row r="16" spans="1:9" ht="21" customHeight="1">
      <c r="A16" s="70"/>
      <c r="B16" s="71"/>
      <c r="C16" s="71"/>
      <c r="D16" s="71"/>
      <c r="E16" s="72"/>
      <c r="F16" s="58">
        <f t="shared" si="0"/>
        <v>0</v>
      </c>
      <c r="G16" s="69">
        <f t="shared" si="1"/>
        <v>0</v>
      </c>
    </row>
    <row r="17" spans="1:7" ht="21" customHeight="1">
      <c r="A17" s="70"/>
      <c r="B17" s="71"/>
      <c r="C17" s="71"/>
      <c r="D17" s="71"/>
      <c r="E17" s="72"/>
      <c r="F17" s="58">
        <f t="shared" si="0"/>
        <v>0</v>
      </c>
      <c r="G17" s="69">
        <f t="shared" si="1"/>
        <v>0</v>
      </c>
    </row>
    <row r="18" spans="1:7" ht="21" customHeight="1">
      <c r="A18" s="70"/>
      <c r="B18" s="71"/>
      <c r="C18" s="71"/>
      <c r="D18" s="71"/>
      <c r="E18" s="72"/>
      <c r="F18" s="58">
        <f t="shared" si="0"/>
        <v>0</v>
      </c>
      <c r="G18" s="69">
        <f t="shared" si="1"/>
        <v>0</v>
      </c>
    </row>
    <row r="19" spans="1:7" ht="21" customHeight="1">
      <c r="A19" s="73"/>
      <c r="B19" s="67"/>
      <c r="C19" s="67"/>
      <c r="D19" s="67"/>
      <c r="E19" s="68"/>
      <c r="F19" s="58">
        <f t="shared" si="0"/>
        <v>0</v>
      </c>
      <c r="G19" s="69">
        <f t="shared" si="1"/>
        <v>0</v>
      </c>
    </row>
    <row r="20" spans="1:7" ht="21" customHeight="1">
      <c r="A20" s="70"/>
      <c r="B20" s="71"/>
      <c r="C20" s="71"/>
      <c r="D20" s="71"/>
      <c r="E20" s="72"/>
      <c r="F20" s="58">
        <f t="shared" si="0"/>
        <v>0</v>
      </c>
      <c r="G20" s="69">
        <f t="shared" si="1"/>
        <v>0</v>
      </c>
    </row>
    <row r="21" spans="1:7" ht="21" customHeight="1">
      <c r="A21" s="70"/>
      <c r="B21" s="71"/>
      <c r="C21" s="71"/>
      <c r="D21" s="71"/>
      <c r="E21" s="72"/>
      <c r="F21" s="58">
        <f t="shared" si="0"/>
        <v>0</v>
      </c>
      <c r="G21" s="69">
        <f t="shared" si="1"/>
        <v>0</v>
      </c>
    </row>
    <row r="22" spans="1:7" ht="21" customHeight="1">
      <c r="A22" s="70"/>
      <c r="B22" s="71"/>
      <c r="C22" s="71"/>
      <c r="D22" s="71"/>
      <c r="E22" s="72"/>
      <c r="F22" s="58">
        <f t="shared" si="0"/>
        <v>0</v>
      </c>
      <c r="G22" s="69">
        <f t="shared" si="1"/>
        <v>0</v>
      </c>
    </row>
    <row r="23" spans="1:7" ht="21" customHeight="1">
      <c r="A23" s="70"/>
      <c r="B23" s="71"/>
      <c r="C23" s="71"/>
      <c r="D23" s="71"/>
      <c r="E23" s="72"/>
      <c r="F23" s="58">
        <f t="shared" si="0"/>
        <v>0</v>
      </c>
      <c r="G23" s="69">
        <f t="shared" si="1"/>
        <v>0</v>
      </c>
    </row>
    <row r="24" spans="1:7" ht="21" customHeight="1">
      <c r="A24" s="70"/>
      <c r="B24" s="71"/>
      <c r="C24" s="71"/>
      <c r="D24" s="71"/>
      <c r="E24" s="72"/>
      <c r="F24" s="58">
        <f t="shared" si="0"/>
        <v>0</v>
      </c>
      <c r="G24" s="69">
        <f t="shared" si="1"/>
        <v>0</v>
      </c>
    </row>
    <row r="25" spans="1:7" ht="21" customHeight="1">
      <c r="A25" s="70"/>
      <c r="B25" s="71"/>
      <c r="C25" s="71"/>
      <c r="D25" s="71"/>
      <c r="E25" s="72"/>
      <c r="F25" s="58">
        <f t="shared" si="0"/>
        <v>0</v>
      </c>
      <c r="G25" s="69">
        <f t="shared" si="1"/>
        <v>0</v>
      </c>
    </row>
    <row r="26" spans="1:7" ht="21" customHeight="1">
      <c r="A26" s="70"/>
      <c r="B26" s="71"/>
      <c r="C26" s="71"/>
      <c r="D26" s="71"/>
      <c r="E26" s="72"/>
      <c r="F26" s="58">
        <f t="shared" si="0"/>
        <v>0</v>
      </c>
      <c r="G26" s="69">
        <f t="shared" si="1"/>
        <v>0</v>
      </c>
    </row>
    <row r="27" spans="1:7" ht="21" customHeight="1">
      <c r="A27" s="70"/>
      <c r="B27" s="71"/>
      <c r="C27" s="71"/>
      <c r="D27" s="71"/>
      <c r="E27" s="72"/>
      <c r="F27" s="58">
        <f t="shared" si="0"/>
        <v>0</v>
      </c>
      <c r="G27" s="69">
        <f t="shared" si="1"/>
        <v>0</v>
      </c>
    </row>
    <row r="28" spans="1:7" ht="21" customHeight="1">
      <c r="A28" s="70"/>
      <c r="B28" s="71"/>
      <c r="C28" s="71"/>
      <c r="D28" s="71"/>
      <c r="E28" s="72"/>
      <c r="F28" s="58">
        <f t="shared" si="0"/>
        <v>0</v>
      </c>
      <c r="G28" s="69">
        <f t="shared" si="1"/>
        <v>0</v>
      </c>
    </row>
    <row r="29" spans="1:7" ht="21" customHeight="1">
      <c r="A29" s="70"/>
      <c r="B29" s="71"/>
      <c r="C29" s="71"/>
      <c r="D29" s="71"/>
      <c r="E29" s="72"/>
      <c r="F29" s="58">
        <f t="shared" si="0"/>
        <v>0</v>
      </c>
      <c r="G29" s="69">
        <f t="shared" si="1"/>
        <v>0</v>
      </c>
    </row>
    <row r="30" spans="1:7" ht="21" customHeight="1">
      <c r="A30" s="70"/>
      <c r="B30" s="71"/>
      <c r="C30" s="71"/>
      <c r="D30" s="71"/>
      <c r="E30" s="72"/>
      <c r="F30" s="58">
        <f t="shared" si="0"/>
        <v>0</v>
      </c>
      <c r="G30" s="69">
        <f t="shared" si="1"/>
        <v>0</v>
      </c>
    </row>
    <row r="31" spans="1:7" ht="21" customHeight="1">
      <c r="A31" s="70"/>
      <c r="B31" s="71"/>
      <c r="C31" s="71"/>
      <c r="D31" s="71"/>
      <c r="E31" s="72"/>
      <c r="F31" s="58">
        <f t="shared" si="0"/>
        <v>0</v>
      </c>
      <c r="G31" s="69">
        <f t="shared" si="1"/>
        <v>0</v>
      </c>
    </row>
    <row r="32" spans="1:7" s="79" customFormat="1" ht="23.25" customHeight="1" thickBot="1">
      <c r="A32" s="74" t="s">
        <v>98</v>
      </c>
      <c r="B32" s="75">
        <f>SUM(B8:B31)</f>
        <v>0</v>
      </c>
      <c r="C32" s="75">
        <f t="shared" ref="C32:E32" si="2">SUM(C8:C31)</f>
        <v>0</v>
      </c>
      <c r="D32" s="75">
        <f t="shared" si="2"/>
        <v>0</v>
      </c>
      <c r="E32" s="76">
        <f t="shared" si="2"/>
        <v>0</v>
      </c>
      <c r="F32" s="77" t="s">
        <v>48</v>
      </c>
      <c r="G32" s="78" t="s">
        <v>48</v>
      </c>
    </row>
  </sheetData>
  <mergeCells count="2">
    <mergeCell ref="F6:F7"/>
    <mergeCell ref="G6:G7"/>
  </mergeCells>
  <pageMargins left="0.7" right="0.7" top="0.75" bottom="0.75" header="0.3" footer="0.3"/>
  <pageSetup orientation="portrait" horizontalDpi="1200" verticalDpi="1200" r:id="rId1"/>
  <headerFooter>
    <oddHeader>&amp;R&amp;G</oddHeader>
    <oddFooter>&amp;C&amp;"-,Bold"INLTAP AWSC Worksheet&amp;"-,Regular"
Call 765-414-2164 for assistance.</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c019a270-eafa-443b-9c31-d8cf9064ea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35244A41AE7C4E8015CCD3BFEBC1F8" ma:contentTypeVersion="17" ma:contentTypeDescription="Create a new document." ma:contentTypeScope="" ma:versionID="1086d630b706611421a957a4f4308b55">
  <xsd:schema xmlns:xsd="http://www.w3.org/2001/XMLSchema" xmlns:xs="http://www.w3.org/2001/XMLSchema" xmlns:p="http://schemas.microsoft.com/office/2006/metadata/properties" xmlns:ns2="c019a270-eafa-443b-9c31-d8cf9064eaac" xmlns:ns3="d821f4cf-5579-41e7-9454-08e552172e2e" xmlns:ns4="ddb5066c-6899-482b-9ea0-5145f9da9989" targetNamespace="http://schemas.microsoft.com/office/2006/metadata/properties" ma:root="true" ma:fieldsID="9bef028bd3c9aeef07ff2d9d7826d452" ns2:_="" ns3:_="" ns4:_="">
    <xsd:import namespace="c019a270-eafa-443b-9c31-d8cf9064eaac"/>
    <xsd:import namespace="d821f4cf-5579-41e7-9454-08e552172e2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9a270-eafa-443b-9c31-d8cf9064ea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21f4cf-5579-41e7-9454-08e552172e2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fef185e-0e8e-4cf7-b1a5-255b7f17a539}" ma:internalName="TaxCatchAll" ma:showField="CatchAllData" ma:web="d821f4cf-5579-41e7-9454-08e552172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C67AD-2DF2-45BC-BC57-7B4869F356AC}"/>
</file>

<file path=customXml/itemProps2.xml><?xml version="1.0" encoding="utf-8"?>
<ds:datastoreItem xmlns:ds="http://schemas.openxmlformats.org/officeDocument/2006/customXml" ds:itemID="{3B64137D-FCE5-4D3F-BBE9-2138108D0FE6}"/>
</file>

<file path=customXml/itemProps3.xml><?xml version="1.0" encoding="utf-8"?>
<ds:datastoreItem xmlns:ds="http://schemas.openxmlformats.org/officeDocument/2006/customXml" ds:itemID="{1D383F76-7AC2-4B32-8C54-34E6EB328E04}"/>
</file>

<file path=docProps/app.xml><?xml version="1.0" encoding="utf-8"?>
<Properties xmlns="http://schemas.openxmlformats.org/officeDocument/2006/extended-properties" xmlns:vt="http://schemas.openxmlformats.org/officeDocument/2006/docPropsVTypes">
  <Application>Microsoft Excel Online</Application>
  <Manager/>
  <Company>Wisconsin Department of Transportation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DOTKMS</dc:creator>
  <cp:keywords/>
  <dc:description/>
  <cp:lastModifiedBy>Ruble, Taylor</cp:lastModifiedBy>
  <cp:revision/>
  <dcterms:created xsi:type="dcterms:W3CDTF">2015-01-05T19:49:51Z</dcterms:created>
  <dcterms:modified xsi:type="dcterms:W3CDTF">2026-01-20T14:23:09Z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0x0101006D35244A41AE7C4E8015CCD3BFEBC1F8</vt:lpwstr>
  </property>
  <property fmtid="{D5CDD505-2E9C-101B-9397-08002B2CF9AE}" pid="3" name="MSIP_Label_f7606f69-b0ae-4874-be30-7d43a3c7be10_Enabled">
    <vt:lpwstr>true</vt:lpwstr>
  </property>
  <property fmtid="{D5CDD505-2E9C-101B-9397-08002B2CF9AE}" pid="4" name="MSIP_Label_f7606f69-b0ae-4874-be30-7d43a3c7be10_SetDate">
    <vt:lpwstr>2025-05-14T20:31:06Z</vt:lpwstr>
  </property>
  <property fmtid="{D5CDD505-2E9C-101B-9397-08002B2CF9AE}" pid="5" name="MSIP_Label_f7606f69-b0ae-4874-be30-7d43a3c7be10_Method">
    <vt:lpwstr>Standard</vt:lpwstr>
  </property>
  <property fmtid="{D5CDD505-2E9C-101B-9397-08002B2CF9AE}" pid="6" name="MSIP_Label_f7606f69-b0ae-4874-be30-7d43a3c7be10_Name">
    <vt:lpwstr>defa4170-0d19-0005-0001-bc88714345d2</vt:lpwstr>
  </property>
  <property fmtid="{D5CDD505-2E9C-101B-9397-08002B2CF9AE}" pid="7" name="MSIP_Label_f7606f69-b0ae-4874-be30-7d43a3c7be10_SiteId">
    <vt:lpwstr>4130bd39-7c53-419c-b1e5-8758d6d63f21</vt:lpwstr>
  </property>
  <property fmtid="{D5CDD505-2E9C-101B-9397-08002B2CF9AE}" pid="8" name="MSIP_Label_f7606f69-b0ae-4874-be30-7d43a3c7be10_ActionId">
    <vt:lpwstr>eab8d123-e7b8-4933-ba6f-b0f646d825a1</vt:lpwstr>
  </property>
  <property fmtid="{D5CDD505-2E9C-101B-9397-08002B2CF9AE}" pid="9" name="MSIP_Label_f7606f69-b0ae-4874-be30-7d43a3c7be10_ContentBits">
    <vt:lpwstr>0</vt:lpwstr>
  </property>
  <property fmtid="{D5CDD505-2E9C-101B-9397-08002B2CF9AE}" pid="10" name="MediaServiceImageTags">
    <vt:lpwstr/>
  </property>
  <property fmtid="{D5CDD505-2E9C-101B-9397-08002B2CF9AE}" pid="11" name="Folder_Number">
    <vt:lpwstr/>
  </property>
  <property fmtid="{D5CDD505-2E9C-101B-9397-08002B2CF9AE}" pid="12" name="Folder_Code">
    <vt:lpwstr/>
  </property>
  <property fmtid="{D5CDD505-2E9C-101B-9397-08002B2CF9AE}" pid="13" name="Folder_Name">
    <vt:lpwstr/>
  </property>
  <property fmtid="{D5CDD505-2E9C-101B-9397-08002B2CF9AE}" pid="14" name="Folder_Description">
    <vt:lpwstr/>
  </property>
  <property fmtid="{D5CDD505-2E9C-101B-9397-08002B2CF9AE}" pid="15" name="/Folder_Name/">
    <vt:lpwstr/>
  </property>
  <property fmtid="{D5CDD505-2E9C-101B-9397-08002B2CF9AE}" pid="16" name="/Folder_Description/">
    <vt:lpwstr/>
  </property>
  <property fmtid="{D5CDD505-2E9C-101B-9397-08002B2CF9AE}" pid="17" name="Folder_Version">
    <vt:lpwstr/>
  </property>
  <property fmtid="{D5CDD505-2E9C-101B-9397-08002B2CF9AE}" pid="18" name="Folder_VersionSeq">
    <vt:lpwstr/>
  </property>
  <property fmtid="{D5CDD505-2E9C-101B-9397-08002B2CF9AE}" pid="19" name="Folder_Manager">
    <vt:lpwstr/>
  </property>
  <property fmtid="{D5CDD505-2E9C-101B-9397-08002B2CF9AE}" pid="20" name="Folder_ManagerDesc">
    <vt:lpwstr/>
  </property>
  <property fmtid="{D5CDD505-2E9C-101B-9397-08002B2CF9AE}" pid="21" name="Folder_Storage">
    <vt:lpwstr/>
  </property>
  <property fmtid="{D5CDD505-2E9C-101B-9397-08002B2CF9AE}" pid="22" name="Folder_StorageDesc">
    <vt:lpwstr/>
  </property>
  <property fmtid="{D5CDD505-2E9C-101B-9397-08002B2CF9AE}" pid="23" name="Folder_Creator">
    <vt:lpwstr/>
  </property>
  <property fmtid="{D5CDD505-2E9C-101B-9397-08002B2CF9AE}" pid="24" name="Folder_CreatorDesc">
    <vt:lpwstr/>
  </property>
  <property fmtid="{D5CDD505-2E9C-101B-9397-08002B2CF9AE}" pid="25" name="Folder_CreateDate">
    <vt:lpwstr/>
  </property>
  <property fmtid="{D5CDD505-2E9C-101B-9397-08002B2CF9AE}" pid="26" name="Folder_Updater">
    <vt:lpwstr/>
  </property>
  <property fmtid="{D5CDD505-2E9C-101B-9397-08002B2CF9AE}" pid="27" name="Folder_UpdaterDesc">
    <vt:lpwstr/>
  </property>
  <property fmtid="{D5CDD505-2E9C-101B-9397-08002B2CF9AE}" pid="28" name="Folder_UpdateDate">
    <vt:lpwstr/>
  </property>
  <property fmtid="{D5CDD505-2E9C-101B-9397-08002B2CF9AE}" pid="29" name="Document_Number">
    <vt:lpwstr/>
  </property>
  <property fmtid="{D5CDD505-2E9C-101B-9397-08002B2CF9AE}" pid="30" name="Document_Name">
    <vt:lpwstr/>
  </property>
  <property fmtid="{D5CDD505-2E9C-101B-9397-08002B2CF9AE}" pid="31" name="Document_FileName">
    <vt:lpwstr/>
  </property>
  <property fmtid="{D5CDD505-2E9C-101B-9397-08002B2CF9AE}" pid="32" name="Document_Version">
    <vt:lpwstr/>
  </property>
  <property fmtid="{D5CDD505-2E9C-101B-9397-08002B2CF9AE}" pid="33" name="Document_VersionSeq">
    <vt:lpwstr/>
  </property>
  <property fmtid="{D5CDD505-2E9C-101B-9397-08002B2CF9AE}" pid="34" name="Document_Creator">
    <vt:lpwstr/>
  </property>
  <property fmtid="{D5CDD505-2E9C-101B-9397-08002B2CF9AE}" pid="35" name="Document_CreatorDesc">
    <vt:lpwstr/>
  </property>
  <property fmtid="{D5CDD505-2E9C-101B-9397-08002B2CF9AE}" pid="36" name="Document_CreateDate">
    <vt:lpwstr/>
  </property>
  <property fmtid="{D5CDD505-2E9C-101B-9397-08002B2CF9AE}" pid="37" name="Document_Updater">
    <vt:lpwstr/>
  </property>
  <property fmtid="{D5CDD505-2E9C-101B-9397-08002B2CF9AE}" pid="38" name="Document_UpdaterDesc">
    <vt:lpwstr/>
  </property>
  <property fmtid="{D5CDD505-2E9C-101B-9397-08002B2CF9AE}" pid="39" name="Document_UpdateDate">
    <vt:lpwstr/>
  </property>
  <property fmtid="{D5CDD505-2E9C-101B-9397-08002B2CF9AE}" pid="40" name="Document_Size">
    <vt:lpwstr/>
  </property>
  <property fmtid="{D5CDD505-2E9C-101B-9397-08002B2CF9AE}" pid="41" name="Document_Storage">
    <vt:lpwstr/>
  </property>
  <property fmtid="{D5CDD505-2E9C-101B-9397-08002B2CF9AE}" pid="42" name="Document_StorageDesc">
    <vt:lpwstr/>
  </property>
  <property fmtid="{D5CDD505-2E9C-101B-9397-08002B2CF9AE}" pid="43" name="Document_Department">
    <vt:lpwstr/>
  </property>
  <property fmtid="{D5CDD505-2E9C-101B-9397-08002B2CF9AE}" pid="44" name="Document_DepartmentDesc">
    <vt:lpwstr/>
  </property>
</Properties>
</file>