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5"/>
  <workbookPr/>
  <mc:AlternateContent xmlns:mc="http://schemas.openxmlformats.org/markup-compatibility/2006">
    <mc:Choice Requires="x15">
      <x15ac:absPath xmlns:x15ac="http://schemas.microsoft.com/office/spreadsheetml/2010/11/ac" url="https://ingov-my.sharepoint.com/personal/sstreet_indot_in_gov/Documents/Desktop/1-Desktop files/1-LPA/MISC LPA Docs.forms/"/>
    </mc:Choice>
  </mc:AlternateContent>
  <xr:revisionPtr revIDLastSave="0" documentId="8_{322B9A44-957E-49B1-8713-2C8635F7768F}" xr6:coauthVersionLast="47" xr6:coauthVersionMax="47" xr10:uidLastSave="{00000000-0000-0000-0000-000000000000}"/>
  <bookViews>
    <workbookView xWindow="37440" yWindow="-1575" windowWidth="17985" windowHeight="17385" xr2:uid="{F9EC7C3D-C7B0-4870-9A31-7283DA935764}"/>
  </bookViews>
  <sheets>
    <sheet name="Sheet1" sheetId="1" r:id="rId1"/>
  </sheets>
  <definedNames>
    <definedName name="_xlnm.Print_Area" localSheetId="0">Sheet1!$B$3:$I$24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 l="1"/>
  <c r="D5" i="1"/>
  <c r="C6" i="1" s="1"/>
  <c r="D6" i="1" s="1"/>
  <c r="C7" i="1" s="1"/>
  <c r="D7" i="1" s="1"/>
  <c r="C8" i="1" l="1"/>
  <c r="D8" i="1" l="1"/>
  <c r="C9" i="1" s="1"/>
  <c r="D9" i="1" l="1"/>
  <c r="C10" i="1" s="1"/>
  <c r="D10" i="1" l="1"/>
  <c r="C11" i="1" s="1"/>
  <c r="D11" i="1" l="1"/>
  <c r="C12" i="1" s="1"/>
  <c r="D12" i="1" l="1"/>
  <c r="C13" i="1" s="1"/>
  <c r="D13" i="1" l="1"/>
  <c r="C14" i="1" s="1"/>
  <c r="D14" i="1" l="1"/>
  <c r="C15" i="1" s="1"/>
  <c r="D15" i="1" l="1"/>
  <c r="C16" i="1" s="1"/>
  <c r="D16" i="1" l="1"/>
  <c r="C17" i="1" s="1"/>
  <c r="D17" i="1" l="1"/>
  <c r="C18" i="1" s="1"/>
  <c r="D18" i="1" s="1"/>
  <c r="C19" i="1" s="1"/>
  <c r="D19" i="1" l="1"/>
  <c r="C20" i="1" s="1"/>
  <c r="D20" i="1" l="1"/>
  <c r="C21" i="1" s="1"/>
  <c r="D21" i="1" l="1"/>
  <c r="C22" i="1" s="1"/>
  <c r="D22" i="1" l="1"/>
  <c r="C23" i="1" s="1"/>
  <c r="D23" i="1" s="1"/>
</calcChain>
</file>

<file path=xl/sharedStrings.xml><?xml version="1.0" encoding="utf-8"?>
<sst xmlns="http://schemas.openxmlformats.org/spreadsheetml/2006/main" count="49" uniqueCount="49">
  <si>
    <t>LPA Bridge Inspection Contract Timeline</t>
  </si>
  <si>
    <t>ACTIVITY</t>
  </si>
  <si>
    <t>START</t>
  </si>
  <si>
    <t>END</t>
  </si>
  <si>
    <t>NOTES</t>
  </si>
  <si>
    <t>ERC Given DES number</t>
  </si>
  <si>
    <t>ERC to request and receive DES number for new contract from INDOT     (1 DAYS)</t>
  </si>
  <si>
    <t>LPA COUNTY</t>
  </si>
  <si>
    <t>Request DBE goal (if required)</t>
  </si>
  <si>
    <r>
      <t xml:space="preserve">ERC to request and receive DBE goal email for contract from </t>
    </r>
    <r>
      <rPr>
        <b/>
        <u/>
        <sz val="11"/>
        <color rgb="FF37464D"/>
        <rFont val="Calibri"/>
        <family val="2"/>
      </rPr>
      <t>INDOTDBEGoalRequest@indot.in.gov</t>
    </r>
    <r>
      <rPr>
        <sz val="11"/>
        <color rgb="FF37464D"/>
        <rFont val="Calibri"/>
        <family val="2"/>
      </rPr>
      <t xml:space="preserve"> (DES number required) (14 DAYS)</t>
    </r>
  </si>
  <si>
    <t>DES NUMBER</t>
  </si>
  <si>
    <t>Submit RFP for posting</t>
  </si>
  <si>
    <t>ERC to submit RFP for approval and subsequent posting to INDOT, while requesting a BIAS check run confirmation (14 DAYS)</t>
  </si>
  <si>
    <t>CYCLE YEARS (CALENDAR)</t>
  </si>
  <si>
    <t>RFP requested to be advertised</t>
  </si>
  <si>
    <t>INDOT internal activity (7 DAYS)</t>
  </si>
  <si>
    <t xml:space="preserve">RFP advertised </t>
  </si>
  <si>
    <t>INDOT internal activity (30 DAYS)</t>
  </si>
  <si>
    <t>ERC team to score LOI's</t>
  </si>
  <si>
    <t>ERC internal activity (30 DAYS)</t>
  </si>
  <si>
    <r>
      <rPr>
        <b/>
        <sz val="11"/>
        <color rgb="FFFF0000"/>
        <rFont val="Calibri"/>
        <family val="2"/>
      </rPr>
      <t>**IF COUNTY IS IN A MPO:</t>
    </r>
    <r>
      <rPr>
        <b/>
        <sz val="11"/>
        <color rgb="FF37464D"/>
        <rFont val="Calibri"/>
      </rPr>
      <t xml:space="preserve">
IT IS THE COUNTY ERC RESPONSIBILITY TO SUBMIT MPO TIP REQUEST; ONCE REQUEST HAS BEEN SUBMITTED THEN FORWARD A COPY OF SUBMITTAL TO LPA BRIDGE INSPECTION PROGRAM MANAGER, 
BIPM WILL PROVIDE SUBMITTAL TO CONTRACT PROGRAM DIRECTOR</t>
    </r>
  </si>
  <si>
    <t>Submit LOI scoring results</t>
  </si>
  <si>
    <t>ERC to submit scoring results  and contract selection to INDOT for approval (3 DAYS)</t>
  </si>
  <si>
    <t>Approval to negotiate LPA/Consultant Contract</t>
  </si>
  <si>
    <t>INDOT notice to ERC of approval to negotiate LPA/Consultant Contract    (7 DAYS)</t>
  </si>
  <si>
    <t>ERC to negotiate LPA/Consultant Contract</t>
  </si>
  <si>
    <t>ERC internal activity (90 DAYS)</t>
  </si>
  <si>
    <t>NOTES: 
1. FOR JUNE CONTRACTS SUBTRACT ONE MONTH FROM DATES SHOWN TO ACCOUNT FOR POTENTIAL FISCAL YEAR END DELAYS 
2.FOR DATES FALLING ON WEEKENDS OR HOLIDAYS, MOVE TARGET DATE BACK TO THE NEXT FULL WORKING DAY</t>
  </si>
  <si>
    <t>Submit LPA/Consultant Contract for review and approval</t>
  </si>
  <si>
    <t>ERC to submit LPA/Consultant Contract to INDOT for approval (3 DAYS)</t>
  </si>
  <si>
    <r>
      <rPr>
        <sz val="11"/>
        <color rgb="FFFF0000"/>
        <rFont val="Calibri"/>
        <family val="2"/>
      </rPr>
      <t>**</t>
    </r>
    <r>
      <rPr>
        <sz val="11"/>
        <color rgb="FF37464D"/>
        <rFont val="Calibri"/>
        <family val="2"/>
      </rPr>
      <t>Approval to execute LPA/Consultant Contract &amp; TIP/STIP submittal/approval</t>
    </r>
  </si>
  <si>
    <r>
      <t xml:space="preserve">INDOT review of LPA/Consultant Contract and approval to execute notification to ERC via email &amp; INDOT to prepare and request STIP, </t>
    </r>
    <r>
      <rPr>
        <sz val="11"/>
        <color rgb="FFFF0000"/>
        <rFont val="Calibri"/>
        <family val="2"/>
      </rPr>
      <t>**</t>
    </r>
    <r>
      <rPr>
        <b/>
        <sz val="11"/>
        <color rgb="FFFF0000"/>
        <rFont val="Calibri"/>
        <family val="2"/>
      </rPr>
      <t>ERC to request TIP (If MPO)</t>
    </r>
    <r>
      <rPr>
        <sz val="11"/>
        <color rgb="FF000000"/>
        <rFont val="Calibri"/>
      </rPr>
      <t>-INDOT internal activity (120 DAYS)</t>
    </r>
  </si>
  <si>
    <t xml:space="preserve">LPA/Consultant Contract executed and TIP APPROVAL </t>
  </si>
  <si>
    <t xml:space="preserve">LPA/Consultant Contract executed and TIP APPROVAL (if MPO) returned to  INDOT (15 DAYS) </t>
  </si>
  <si>
    <t>INDOT/LPA contract prepared</t>
  </si>
  <si>
    <t xml:space="preserve">INDOT/LPA contract prepared by INDOT (15 DAYS) </t>
  </si>
  <si>
    <t>AMENDMENT CONTRACTS:
THE TIMELINE ACTIVITIES FOR A SUPPLEMENT TO THE CONTRACT REQUIRING ADDITIONAL FUNDS WOULD INCLUDE LINES   12, 13, 14, 15, 16, 17, 18, 19, 20, 21, AND 22.  ITEM 14 CAN BE GREATLY REDUCED BY CLEAR COMMUNICATION BETWEEN THE ERC AND INDOT  LPA BRIDGE INSPECTION MANAGER.</t>
  </si>
  <si>
    <t>INDOT/LPA contract routed via docusign</t>
  </si>
  <si>
    <t>INDOT/LPA contract routed via docusign and signed by County designee (14 DAYS)</t>
  </si>
  <si>
    <t>INDOT/LPA Contract executed</t>
  </si>
  <si>
    <t>INDOT/LPA Contract executed by INDOT-INDOT internal activity  (20 DAYS)</t>
  </si>
  <si>
    <r>
      <t xml:space="preserve">Submit FMIS request </t>
    </r>
    <r>
      <rPr>
        <b/>
        <sz val="11"/>
        <color rgb="FF37464D"/>
        <rFont val="Calibri"/>
      </rPr>
      <t>(2 months prior to NTP date</t>
    </r>
    <r>
      <rPr>
        <sz val="11"/>
        <color rgb="FF37464D"/>
        <rFont val="Calibri"/>
      </rPr>
      <t xml:space="preserve"> )</t>
    </r>
  </si>
  <si>
    <t>ERC to prepare and submit FMIS request to INDOT (10 DAYS)</t>
  </si>
  <si>
    <t>Work Order Submitted</t>
  </si>
  <si>
    <t xml:space="preserve">Work order approval process-INDOT and FHWA internal process (7 DAYS) </t>
  </si>
  <si>
    <t>Purchase Order approval</t>
  </si>
  <si>
    <t>Purchase Order approval-INDOT internal activity (23 DAYS)</t>
  </si>
  <si>
    <t>NTP issued by INDOT</t>
  </si>
  <si>
    <t>NTP issued by INDOT to ERC (3 DAYS) THIS SHOULD BE THE FIRST DAY OF COMPLIANCE MONTH - 1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</si>
</sst>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Aptos Narrow"/>
      <family val="2"/>
      <scheme val="minor"/>
    </font>
    <font>
      <sz val="30"/>
      <color rgb="FFFFFFFF"/>
      <name val="Calibri"/>
      <family val="2"/>
    </font>
    <font>
      <sz val="11"/>
      <color rgb="FF37464D"/>
      <name val="Calibri"/>
      <family val="2"/>
    </font>
    <font>
      <sz val="11"/>
      <color rgb="FF000000"/>
      <name val="Calibri"/>
      <family val="2"/>
    </font>
    <font>
      <b/>
      <sz val="15"/>
      <color rgb="FF37464D"/>
      <name val="Calibri"/>
      <family val="2"/>
    </font>
    <font>
      <b/>
      <sz val="11"/>
      <color rgb="FF37464D"/>
      <name val="Calibri"/>
      <family val="2"/>
    </font>
    <font>
      <sz val="11"/>
      <color rgb="FFFFFFFF"/>
      <name val="Calibri"/>
      <family val="2"/>
    </font>
    <font>
      <sz val="11"/>
      <color rgb="FF37464D"/>
      <name val="Calibri"/>
    </font>
    <font>
      <b/>
      <sz val="11"/>
      <color rgb="FF37464D"/>
      <name val="Calibri"/>
    </font>
    <font>
      <b/>
      <u/>
      <sz val="11"/>
      <color rgb="FF37464D"/>
      <name val="Calibri"/>
      <family val="2"/>
    </font>
    <font>
      <b/>
      <sz val="11"/>
      <color rgb="FFFF0000"/>
      <name val="Calibri"/>
    </font>
    <font>
      <sz val="11"/>
      <color rgb="FF000000"/>
      <name val="Calibri"/>
    </font>
    <font>
      <sz val="11"/>
      <color rgb="FF242424"/>
      <name val="Aptos Narrow"/>
      <family val="2"/>
      <scheme val="minor"/>
    </font>
    <font>
      <b/>
      <sz val="11"/>
      <color rgb="FFFF0000"/>
      <name val="Calibri"/>
      <family val="2"/>
    </font>
    <font>
      <b/>
      <sz val="11"/>
      <color rgb="FF242424"/>
      <name val="Aptos Narrow"/>
      <family val="2"/>
      <scheme val="minor"/>
    </font>
    <font>
      <sz val="11"/>
      <color rgb="FFFF0000"/>
      <name val="Calibri"/>
      <family val="2"/>
    </font>
  </fonts>
  <fills count="9">
    <fill>
      <patternFill patternType="none"/>
    </fill>
    <fill>
      <patternFill patternType="gray125"/>
    </fill>
    <fill>
      <patternFill patternType="solid">
        <fgColor rgb="FF37464D"/>
        <bgColor rgb="FF000000"/>
      </patternFill>
    </fill>
    <fill>
      <patternFill patternType="solid">
        <fgColor rgb="FFFFFFFF"/>
        <bgColor rgb="FF000000"/>
      </patternFill>
    </fill>
    <fill>
      <patternFill patternType="solid">
        <fgColor rgb="FFFFF9BB"/>
        <bgColor rgb="FF000000"/>
      </patternFill>
    </fill>
    <fill>
      <patternFill patternType="solid">
        <fgColor rgb="FF37464D"/>
        <bgColor rgb="FFFE713B"/>
      </patternFill>
    </fill>
    <fill>
      <patternFill patternType="solid">
        <fgColor rgb="FFFFF499"/>
        <bgColor rgb="FF000000"/>
      </patternFill>
    </fill>
    <fill>
      <patternFill patternType="solid">
        <fgColor rgb="FFF0ECEB"/>
        <bgColor rgb="FF000000"/>
      </patternFill>
    </fill>
    <fill>
      <patternFill patternType="solid">
        <fgColor rgb="FFFF0000"/>
        <bgColor rgb="FF000000"/>
      </patternFill>
    </fill>
  </fills>
  <borders count="1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rgb="FF000000"/>
      </left>
      <right style="thick">
        <color indexed="64"/>
      </right>
      <top/>
      <bottom style="medium">
        <color rgb="FF000000"/>
      </bottom>
      <diagonal/>
    </border>
    <border>
      <left/>
      <right style="medium">
        <color rgb="FF000000"/>
      </right>
      <top/>
      <bottom style="medium">
        <color rgb="FF000000"/>
      </bottom>
      <diagonal/>
    </border>
    <border>
      <left style="hair">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rgb="FF000000"/>
      </left>
      <right style="thick">
        <color indexed="64"/>
      </right>
      <top style="medium">
        <color rgb="FF000000"/>
      </top>
      <bottom/>
      <diagonal/>
    </border>
    <border>
      <left/>
      <right style="medium">
        <color rgb="FF000000"/>
      </right>
      <top style="medium">
        <color rgb="FF000000"/>
      </top>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s>
  <cellStyleXfs count="1">
    <xf numFmtId="0" fontId="0" fillId="0" borderId="0"/>
  </cellStyleXfs>
  <cellXfs count="57">
    <xf numFmtId="0" fontId="0" fillId="0" borderId="0" xfId="0"/>
    <xf numFmtId="0" fontId="2" fillId="0" borderId="0" xfId="0" applyFont="1"/>
    <xf numFmtId="0" fontId="2" fillId="3" borderId="0" xfId="0" applyFont="1" applyFill="1" applyAlignment="1">
      <alignment wrapText="1"/>
    </xf>
    <xf numFmtId="0" fontId="3" fillId="0" borderId="0" xfId="0" applyFont="1"/>
    <xf numFmtId="0" fontId="6" fillId="5" borderId="0" xfId="0" applyFont="1" applyFill="1"/>
    <xf numFmtId="0" fontId="2" fillId="0" borderId="0" xfId="0" applyFont="1" applyAlignment="1">
      <alignment wrapText="1"/>
    </xf>
    <xf numFmtId="0" fontId="2" fillId="0" borderId="1" xfId="0" applyFont="1" applyBorder="1" applyAlignment="1">
      <alignment wrapText="1"/>
    </xf>
    <xf numFmtId="0" fontId="2" fillId="7" borderId="2" xfId="0" applyFont="1" applyFill="1" applyBorder="1" applyAlignment="1">
      <alignment wrapText="1"/>
    </xf>
    <xf numFmtId="0" fontId="2" fillId="0" borderId="3" xfId="0" applyFont="1" applyBorder="1" applyAlignment="1">
      <alignment wrapText="1"/>
    </xf>
    <xf numFmtId="0" fontId="5" fillId="6" borderId="4" xfId="0" applyFont="1" applyFill="1" applyBorder="1" applyAlignment="1">
      <alignment horizontal="center" vertical="center" wrapText="1"/>
    </xf>
    <xf numFmtId="0" fontId="2" fillId="7" borderId="1" xfId="0" applyFont="1" applyFill="1" applyBorder="1"/>
    <xf numFmtId="0" fontId="2" fillId="7" borderId="1" xfId="0" applyFont="1" applyFill="1" applyBorder="1" applyAlignment="1">
      <alignment wrapText="1"/>
    </xf>
    <xf numFmtId="0" fontId="2" fillId="0" borderId="2" xfId="0" applyFont="1" applyBorder="1" applyAlignment="1">
      <alignment wrapText="1"/>
    </xf>
    <xf numFmtId="0" fontId="3" fillId="7" borderId="1" xfId="0" applyFont="1" applyFill="1" applyBorder="1" applyAlignment="1">
      <alignment wrapText="1"/>
    </xf>
    <xf numFmtId="0" fontId="7" fillId="0" borderId="1" xfId="0" applyFont="1" applyBorder="1" applyAlignment="1">
      <alignment wrapText="1"/>
    </xf>
    <xf numFmtId="0" fontId="3" fillId="0" borderId="1" xfId="0" applyFont="1" applyBorder="1" applyAlignment="1">
      <alignment wrapText="1"/>
    </xf>
    <xf numFmtId="0" fontId="10" fillId="0" borderId="0" xfId="0" applyFont="1" applyAlignment="1">
      <alignment horizontal="left" vertical="center" wrapText="1"/>
    </xf>
    <xf numFmtId="0" fontId="8" fillId="0" borderId="0" xfId="0" applyFont="1" applyAlignment="1">
      <alignment horizontal="left" vertical="top" wrapText="1"/>
    </xf>
    <xf numFmtId="0" fontId="2" fillId="0" borderId="5" xfId="0" applyFont="1" applyBorder="1" applyAlignment="1">
      <alignment wrapText="1"/>
    </xf>
    <xf numFmtId="0" fontId="10" fillId="0" borderId="0" xfId="0" applyFont="1" applyAlignment="1">
      <alignment vertical="center" wrapText="1"/>
    </xf>
    <xf numFmtId="0" fontId="8" fillId="0" borderId="0" xfId="0" applyFont="1" applyAlignment="1">
      <alignment horizontal="center" vertical="top" wrapText="1"/>
    </xf>
    <xf numFmtId="0" fontId="12" fillId="0" borderId="0" xfId="0" applyFont="1" applyAlignment="1">
      <alignment horizontal="left" vertical="center" indent="1"/>
    </xf>
    <xf numFmtId="0" fontId="13" fillId="0" borderId="0" xfId="0" applyFont="1" applyAlignment="1">
      <alignment horizontal="center" vertical="center" wrapText="1"/>
    </xf>
    <xf numFmtId="14" fontId="2" fillId="0" borderId="1" xfId="0" applyNumberFormat="1" applyFont="1" applyBorder="1" applyAlignment="1">
      <alignment horizontal="center"/>
    </xf>
    <xf numFmtId="14" fontId="2" fillId="7" borderId="1" xfId="0" applyNumberFormat="1" applyFont="1" applyFill="1" applyBorder="1" applyAlignment="1">
      <alignment horizontal="center"/>
    </xf>
    <xf numFmtId="14" fontId="2" fillId="7" borderId="2" xfId="0" applyNumberFormat="1" applyFont="1" applyFill="1" applyBorder="1" applyAlignment="1">
      <alignment horizontal="center"/>
    </xf>
    <xf numFmtId="0" fontId="4" fillId="0" borderId="9" xfId="0" applyFont="1" applyBorder="1" applyAlignment="1">
      <alignment horizontal="center" vertical="center" wrapText="1"/>
    </xf>
    <xf numFmtId="14" fontId="5" fillId="4" borderId="12" xfId="0" applyNumberFormat="1" applyFont="1" applyFill="1" applyBorder="1" applyAlignment="1">
      <alignment horizontal="center" vertical="center"/>
    </xf>
    <xf numFmtId="0" fontId="1" fillId="8" borderId="0" xfId="0" applyFont="1" applyFill="1" applyAlignment="1">
      <alignment horizontal="center"/>
    </xf>
    <xf numFmtId="0" fontId="2" fillId="3" borderId="0" xfId="0" applyFont="1" applyFill="1" applyAlignment="1">
      <alignment horizontal="center" wrapText="1"/>
    </xf>
    <xf numFmtId="0" fontId="2" fillId="0" borderId="13" xfId="0" applyFont="1" applyBorder="1" applyAlignment="1">
      <alignment wrapText="1"/>
    </xf>
    <xf numFmtId="0" fontId="5" fillId="6" borderId="14" xfId="0" applyFont="1" applyFill="1" applyBorder="1" applyAlignment="1">
      <alignment horizontal="center" vertical="center" wrapText="1"/>
    </xf>
    <xf numFmtId="0" fontId="2" fillId="0" borderId="15" xfId="0" applyFont="1" applyBorder="1" applyAlignment="1">
      <alignment wrapText="1"/>
    </xf>
    <xf numFmtId="0" fontId="5" fillId="6" borderId="16" xfId="0" applyFont="1" applyFill="1" applyBorder="1" applyAlignment="1">
      <alignment horizontal="center" vertical="center" wrapText="1"/>
    </xf>
    <xf numFmtId="0" fontId="10" fillId="0" borderId="0" xfId="0" applyFont="1" applyAlignment="1">
      <alignment vertical="center"/>
    </xf>
    <xf numFmtId="0" fontId="8" fillId="0" borderId="0" xfId="0" applyFont="1" applyAlignment="1">
      <alignment vertical="center"/>
    </xf>
    <xf numFmtId="0" fontId="2" fillId="3" borderId="0" xfId="0" applyFont="1" applyFill="1" applyAlignment="1">
      <alignment horizontal="center" vertical="center"/>
    </xf>
    <xf numFmtId="0" fontId="0" fillId="0" borderId="0" xfId="0" applyAlignment="1">
      <alignment vertical="center"/>
    </xf>
    <xf numFmtId="0" fontId="3" fillId="0" borderId="0" xfId="0" applyFont="1" applyAlignment="1">
      <alignment vertical="center"/>
    </xf>
    <xf numFmtId="0" fontId="8" fillId="0" borderId="0" xfId="0" applyFont="1" applyAlignment="1">
      <alignment horizontal="left" vertical="center"/>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1" fillId="2" borderId="0" xfId="0" applyFont="1" applyFill="1" applyAlignment="1">
      <alignment horizontal="center"/>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0" fontId="13" fillId="0" borderId="9" xfId="0" applyFont="1" applyBorder="1" applyAlignment="1">
      <alignment horizontal="left" vertical="top" wrapText="1"/>
    </xf>
    <xf numFmtId="0" fontId="13" fillId="0" borderId="10" xfId="0" applyFont="1" applyBorder="1" applyAlignment="1">
      <alignment horizontal="left" vertical="top" wrapText="1"/>
    </xf>
    <xf numFmtId="0" fontId="13" fillId="0" borderId="11" xfId="0" applyFont="1" applyBorder="1" applyAlignment="1">
      <alignment horizontal="left" vertical="top" wrapText="1"/>
    </xf>
    <xf numFmtId="0" fontId="14" fillId="0" borderId="6" xfId="0" applyFont="1" applyBorder="1" applyAlignment="1">
      <alignment horizontal="left" vertical="top" wrapText="1"/>
    </xf>
    <xf numFmtId="0" fontId="14" fillId="0" borderId="7" xfId="0" applyFont="1" applyBorder="1" applyAlignment="1">
      <alignment horizontal="left" vertical="top" wrapText="1"/>
    </xf>
    <xf numFmtId="0" fontId="14" fillId="0" borderId="8" xfId="0" applyFont="1" applyBorder="1" applyAlignment="1">
      <alignment horizontal="left" vertical="top" wrapText="1"/>
    </xf>
    <xf numFmtId="0" fontId="14" fillId="0" borderId="9" xfId="0" applyFont="1" applyBorder="1" applyAlignment="1">
      <alignment horizontal="left" vertical="top" wrapText="1"/>
    </xf>
    <xf numFmtId="0" fontId="14" fillId="0" borderId="10" xfId="0" applyFont="1" applyBorder="1" applyAlignment="1">
      <alignment horizontal="left" vertical="top" wrapText="1"/>
    </xf>
    <xf numFmtId="0" fontId="14" fillId="0" borderId="11"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24D37-B157-4922-98C1-976BC3011BFF}">
  <sheetPr>
    <pageSetUpPr fitToPage="1"/>
  </sheetPr>
  <dimension ref="B1:M24"/>
  <sheetViews>
    <sheetView tabSelected="1" topLeftCell="A7" workbookViewId="0">
      <selection activeCell="G13" sqref="G13:H15"/>
    </sheetView>
  </sheetViews>
  <sheetFormatPr defaultRowHeight="15"/>
  <cols>
    <col min="1" max="1" width="1.7109375" customWidth="1"/>
    <col min="2" max="2" width="28.85546875" customWidth="1"/>
    <col min="3" max="3" width="10.7109375" bestFit="1" customWidth="1"/>
    <col min="4" max="4" width="11.140625" customWidth="1"/>
    <col min="5" max="5" width="55.140625" customWidth="1"/>
    <col min="6" max="6" width="1" customWidth="1"/>
    <col min="7" max="7" width="14.85546875" customWidth="1"/>
    <col min="8" max="8" width="23.42578125" customWidth="1"/>
    <col min="9" max="9" width="2.42578125" customWidth="1"/>
  </cols>
  <sheetData>
    <row r="1" spans="2:13" ht="39">
      <c r="B1" s="44" t="s">
        <v>0</v>
      </c>
      <c r="C1" s="44"/>
      <c r="D1" s="44"/>
      <c r="E1" s="44"/>
      <c r="F1" s="2"/>
      <c r="G1" s="29"/>
      <c r="H1" s="29"/>
      <c r="I1" s="36"/>
      <c r="J1" s="37"/>
      <c r="K1" s="37"/>
      <c r="L1" s="37"/>
      <c r="M1" s="37"/>
    </row>
    <row r="2" spans="2:13" ht="3.75" customHeight="1">
      <c r="B2" s="28"/>
      <c r="C2" s="28"/>
      <c r="D2" s="28"/>
      <c r="E2" s="28"/>
      <c r="F2" s="2"/>
      <c r="G2" s="29"/>
      <c r="H2" s="29"/>
      <c r="I2" s="36"/>
      <c r="J2" s="37"/>
      <c r="K2" s="37"/>
      <c r="L2" s="37"/>
      <c r="M2" s="37"/>
    </row>
    <row r="3" spans="2:13" ht="26.25" customHeight="1" thickBot="1">
      <c r="B3" s="26"/>
      <c r="C3" s="27">
        <v>45689</v>
      </c>
      <c r="D3" s="1"/>
      <c r="E3" s="1"/>
      <c r="F3" s="1"/>
      <c r="G3" s="29"/>
      <c r="H3" s="29"/>
      <c r="I3" s="36"/>
      <c r="J3" s="37"/>
      <c r="K3" s="37"/>
      <c r="L3" s="37"/>
      <c r="M3" s="37"/>
    </row>
    <row r="4" spans="2:13" ht="15.75" thickBot="1">
      <c r="B4" s="4" t="s">
        <v>1</v>
      </c>
      <c r="C4" s="4" t="s">
        <v>2</v>
      </c>
      <c r="D4" s="4" t="s">
        <v>3</v>
      </c>
      <c r="E4" s="4" t="s">
        <v>4</v>
      </c>
      <c r="F4" s="5"/>
      <c r="G4" s="5"/>
      <c r="H4" s="5"/>
      <c r="I4" s="38"/>
      <c r="J4" s="37"/>
      <c r="K4" s="37"/>
      <c r="L4" s="37"/>
      <c r="M4" s="37"/>
    </row>
    <row r="5" spans="2:13" ht="40.5" customHeight="1" thickBot="1">
      <c r="B5" s="6" t="s">
        <v>5</v>
      </c>
      <c r="C5" s="23">
        <f>C3-427</f>
        <v>45262</v>
      </c>
      <c r="D5" s="23">
        <f>C5+1</f>
        <v>45263</v>
      </c>
      <c r="E5" s="6" t="s">
        <v>6</v>
      </c>
      <c r="F5" s="5"/>
      <c r="G5" s="30" t="s">
        <v>7</v>
      </c>
      <c r="H5" s="31"/>
      <c r="I5" s="38"/>
      <c r="J5" s="37"/>
      <c r="K5" s="37"/>
      <c r="L5" s="37"/>
      <c r="M5" s="37"/>
    </row>
    <row r="6" spans="2:13" ht="45.75" customHeight="1" thickBot="1">
      <c r="B6" s="7" t="s">
        <v>8</v>
      </c>
      <c r="C6" s="25">
        <f>D5</f>
        <v>45263</v>
      </c>
      <c r="D6" s="23">
        <f>C6+14</f>
        <v>45277</v>
      </c>
      <c r="E6" s="7" t="s">
        <v>9</v>
      </c>
      <c r="F6" s="18"/>
      <c r="G6" s="32" t="s">
        <v>10</v>
      </c>
      <c r="H6" s="33"/>
      <c r="I6" s="38"/>
      <c r="J6" s="37"/>
      <c r="K6" s="37"/>
      <c r="L6" s="37"/>
      <c r="M6" s="37"/>
    </row>
    <row r="7" spans="2:13" ht="45.75" customHeight="1" thickBot="1">
      <c r="B7" s="6" t="s">
        <v>11</v>
      </c>
      <c r="C7" s="24">
        <f>D6</f>
        <v>45277</v>
      </c>
      <c r="D7" s="23">
        <f>C7+14</f>
        <v>45291</v>
      </c>
      <c r="E7" s="6" t="s">
        <v>12</v>
      </c>
      <c r="F7" s="5"/>
      <c r="G7" s="8" t="s">
        <v>13</v>
      </c>
      <c r="H7" s="9"/>
      <c r="I7" s="38"/>
      <c r="J7" s="37"/>
      <c r="K7" s="37"/>
      <c r="L7" s="37"/>
      <c r="M7" s="37"/>
    </row>
    <row r="8" spans="2:13" ht="45.75" customHeight="1">
      <c r="B8" s="10" t="s">
        <v>14</v>
      </c>
      <c r="C8" s="25">
        <f t="shared" ref="C8:C23" si="0">D7</f>
        <v>45291</v>
      </c>
      <c r="D8" s="23">
        <f>C8+7</f>
        <v>45298</v>
      </c>
      <c r="E8" s="11" t="s">
        <v>15</v>
      </c>
      <c r="F8" s="5"/>
      <c r="G8" s="5"/>
      <c r="H8" s="5"/>
      <c r="I8" s="38"/>
      <c r="J8" s="37"/>
      <c r="K8" s="37"/>
      <c r="L8" s="37"/>
      <c r="M8" s="37"/>
    </row>
    <row r="9" spans="2:13" ht="45.75" customHeight="1" thickBot="1">
      <c r="B9" s="12" t="s">
        <v>16</v>
      </c>
      <c r="C9" s="24">
        <f t="shared" si="0"/>
        <v>45298</v>
      </c>
      <c r="D9" s="23">
        <f>C9+30</f>
        <v>45328</v>
      </c>
      <c r="E9" s="12" t="s">
        <v>17</v>
      </c>
      <c r="F9" s="18"/>
      <c r="G9" s="19"/>
      <c r="H9" s="19"/>
      <c r="I9" s="34"/>
      <c r="J9" s="37"/>
      <c r="K9" s="37"/>
      <c r="L9" s="37"/>
      <c r="M9" s="37"/>
    </row>
    <row r="10" spans="2:13" ht="45.75" customHeight="1">
      <c r="B10" s="11" t="s">
        <v>18</v>
      </c>
      <c r="C10" s="25">
        <f t="shared" si="0"/>
        <v>45328</v>
      </c>
      <c r="D10" s="23">
        <f>C10+30</f>
        <v>45358</v>
      </c>
      <c r="E10" s="11" t="s">
        <v>19</v>
      </c>
      <c r="F10" s="5"/>
      <c r="G10" s="40" t="s">
        <v>20</v>
      </c>
      <c r="H10" s="41"/>
      <c r="I10" s="35"/>
      <c r="J10" s="37"/>
      <c r="K10" s="37"/>
      <c r="L10" s="37"/>
      <c r="M10" s="37"/>
    </row>
    <row r="11" spans="2:13" ht="45.75" customHeight="1" thickBot="1">
      <c r="B11" s="6" t="s">
        <v>21</v>
      </c>
      <c r="C11" s="24">
        <f t="shared" si="0"/>
        <v>45358</v>
      </c>
      <c r="D11" s="23">
        <f>C11+3</f>
        <v>45361</v>
      </c>
      <c r="E11" s="6" t="s">
        <v>22</v>
      </c>
      <c r="F11" s="5"/>
      <c r="G11" s="42"/>
      <c r="H11" s="43"/>
      <c r="I11" s="38"/>
      <c r="J11" s="37"/>
      <c r="K11" s="37"/>
      <c r="L11" s="37"/>
      <c r="M11" s="37"/>
    </row>
    <row r="12" spans="2:13" ht="45.75" customHeight="1" thickBot="1">
      <c r="B12" s="11" t="s">
        <v>23</v>
      </c>
      <c r="C12" s="25">
        <f t="shared" si="0"/>
        <v>45361</v>
      </c>
      <c r="D12" s="23">
        <f>C12+7</f>
        <v>45368</v>
      </c>
      <c r="E12" s="13" t="s">
        <v>24</v>
      </c>
      <c r="F12" s="5"/>
      <c r="G12" s="21"/>
      <c r="H12" s="20"/>
      <c r="I12" s="39"/>
      <c r="J12" s="37"/>
      <c r="K12" s="37"/>
      <c r="L12" s="37"/>
      <c r="M12" s="37"/>
    </row>
    <row r="13" spans="2:13" ht="45.75" customHeight="1">
      <c r="B13" s="6" t="s">
        <v>25</v>
      </c>
      <c r="C13" s="24">
        <f t="shared" si="0"/>
        <v>45368</v>
      </c>
      <c r="D13" s="23">
        <f>C13+90</f>
        <v>45458</v>
      </c>
      <c r="E13" s="6" t="s">
        <v>26</v>
      </c>
      <c r="F13" s="5"/>
      <c r="G13" s="51" t="s">
        <v>27</v>
      </c>
      <c r="H13" s="52"/>
      <c r="I13" s="39"/>
      <c r="J13" s="37"/>
      <c r="K13" s="37"/>
      <c r="L13" s="37"/>
      <c r="M13" s="37"/>
    </row>
    <row r="14" spans="2:13" ht="45.75" customHeight="1">
      <c r="B14" s="11" t="s">
        <v>28</v>
      </c>
      <c r="C14" s="25">
        <f t="shared" si="0"/>
        <v>45458</v>
      </c>
      <c r="D14" s="23">
        <f>C14+3</f>
        <v>45461</v>
      </c>
      <c r="E14" s="11" t="s">
        <v>29</v>
      </c>
      <c r="F14" s="5"/>
      <c r="G14" s="53"/>
      <c r="H14" s="54"/>
      <c r="I14" s="17"/>
    </row>
    <row r="15" spans="2:13" ht="45.75" customHeight="1" thickBot="1">
      <c r="B15" s="6" t="s">
        <v>30</v>
      </c>
      <c r="C15" s="24">
        <f t="shared" si="0"/>
        <v>45461</v>
      </c>
      <c r="D15" s="23">
        <f>C15+120</f>
        <v>45581</v>
      </c>
      <c r="E15" s="15" t="s">
        <v>31</v>
      </c>
      <c r="F15" s="5"/>
      <c r="G15" s="55"/>
      <c r="H15" s="56"/>
      <c r="I15" s="3"/>
    </row>
    <row r="16" spans="2:13" ht="45.75" customHeight="1" thickBot="1">
      <c r="B16" s="11" t="s">
        <v>32</v>
      </c>
      <c r="C16" s="25">
        <f t="shared" si="0"/>
        <v>45581</v>
      </c>
      <c r="D16" s="23">
        <f>C16+15</f>
        <v>45596</v>
      </c>
      <c r="E16" s="13" t="s">
        <v>33</v>
      </c>
      <c r="F16" s="5"/>
      <c r="I16" s="16"/>
    </row>
    <row r="17" spans="2:9" ht="45.75" customHeight="1">
      <c r="B17" s="11" t="s">
        <v>34</v>
      </c>
      <c r="C17" s="24">
        <f t="shared" si="0"/>
        <v>45596</v>
      </c>
      <c r="D17" s="23">
        <f>C17+15</f>
        <v>45611</v>
      </c>
      <c r="E17" s="11" t="s">
        <v>35</v>
      </c>
      <c r="F17" s="5"/>
      <c r="G17" s="45" t="s">
        <v>36</v>
      </c>
      <c r="H17" s="46"/>
      <c r="I17" s="16"/>
    </row>
    <row r="18" spans="2:9" ht="45.75" customHeight="1">
      <c r="B18" s="6" t="s">
        <v>37</v>
      </c>
      <c r="C18" s="25">
        <f t="shared" si="0"/>
        <v>45611</v>
      </c>
      <c r="D18" s="23">
        <f>C18+14</f>
        <v>45625</v>
      </c>
      <c r="E18" s="6" t="s">
        <v>38</v>
      </c>
      <c r="F18" s="5"/>
      <c r="G18" s="47"/>
      <c r="H18" s="48"/>
      <c r="I18" s="16"/>
    </row>
    <row r="19" spans="2:9" ht="45.75" customHeight="1" thickBot="1">
      <c r="B19" s="11" t="s">
        <v>39</v>
      </c>
      <c r="C19" s="24">
        <f t="shared" si="0"/>
        <v>45625</v>
      </c>
      <c r="D19" s="23">
        <f>C19+20</f>
        <v>45645</v>
      </c>
      <c r="E19" s="13" t="s">
        <v>40</v>
      </c>
      <c r="F19" s="5"/>
      <c r="G19" s="49"/>
      <c r="H19" s="50"/>
      <c r="I19" s="3"/>
    </row>
    <row r="20" spans="2:9" ht="45.75" customHeight="1">
      <c r="B20" s="14" t="s">
        <v>41</v>
      </c>
      <c r="C20" s="25">
        <f t="shared" si="0"/>
        <v>45645</v>
      </c>
      <c r="D20" s="23">
        <f>C20+10</f>
        <v>45655</v>
      </c>
      <c r="E20" s="6" t="s">
        <v>42</v>
      </c>
      <c r="F20" s="5"/>
      <c r="G20" s="22"/>
      <c r="H20" s="22"/>
      <c r="I20" s="3"/>
    </row>
    <row r="21" spans="2:9" ht="45.75" customHeight="1">
      <c r="B21" s="11" t="s">
        <v>43</v>
      </c>
      <c r="C21" s="24">
        <f t="shared" si="0"/>
        <v>45655</v>
      </c>
      <c r="D21" s="23">
        <f>C21+7</f>
        <v>45662</v>
      </c>
      <c r="E21" s="13" t="s">
        <v>44</v>
      </c>
      <c r="F21" s="5"/>
      <c r="G21" s="22"/>
      <c r="H21" s="22"/>
      <c r="I21" s="3"/>
    </row>
    <row r="22" spans="2:9" ht="45.75" customHeight="1">
      <c r="B22" s="6" t="s">
        <v>45</v>
      </c>
      <c r="C22" s="25">
        <f t="shared" si="0"/>
        <v>45662</v>
      </c>
      <c r="D22" s="23">
        <f>C22+23</f>
        <v>45685</v>
      </c>
      <c r="E22" s="15" t="s">
        <v>46</v>
      </c>
      <c r="F22" s="5"/>
      <c r="G22" s="5"/>
      <c r="H22" s="5"/>
      <c r="I22" s="3"/>
    </row>
    <row r="23" spans="2:9" ht="45.75" customHeight="1">
      <c r="B23" s="11" t="s">
        <v>47</v>
      </c>
      <c r="C23" s="24">
        <f t="shared" si="0"/>
        <v>45685</v>
      </c>
      <c r="D23" s="23">
        <f>C23+1</f>
        <v>45686</v>
      </c>
      <c r="E23" s="13" t="s">
        <v>48</v>
      </c>
      <c r="F23" s="5"/>
      <c r="G23" s="5"/>
      <c r="H23" s="5"/>
      <c r="I23" s="3"/>
    </row>
    <row r="24" spans="2:9">
      <c r="B24" s="5"/>
      <c r="C24" s="5"/>
      <c r="D24" s="5"/>
      <c r="E24" s="5"/>
      <c r="F24" s="5"/>
      <c r="G24" s="5"/>
      <c r="H24" s="5"/>
      <c r="I24" s="3"/>
    </row>
  </sheetData>
  <sheetProtection sheet="1" objects="1" scenarios="1"/>
  <protectedRanges>
    <protectedRange sqref="H5:H7" name="Range2"/>
    <protectedRange sqref="C3" name="Range1"/>
  </protectedRanges>
  <mergeCells count="4">
    <mergeCell ref="G10:H11"/>
    <mergeCell ref="B1:E1"/>
    <mergeCell ref="G17:H19"/>
    <mergeCell ref="G13:H15"/>
  </mergeCells>
  <printOptions headings="1"/>
  <pageMargins left="0.25" right="0.25" top="0.75" bottom="0.75" header="0.3" footer="0.3"/>
  <pageSetup scale="6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2984c58-bf28-476c-867d-1e8b1ede739d" xsi:nil="true"/>
    <lcf76f155ced4ddcb4097134ff3c332f xmlns="3cc0541f-1247-4d45-8ce1-8224fd0566f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F612CBFCD29024E819FD045922278B2" ma:contentTypeVersion="12" ma:contentTypeDescription="Create a new document." ma:contentTypeScope="" ma:versionID="fdec7491f70feaa1acafd1cf0f058a50">
  <xsd:schema xmlns:xsd="http://www.w3.org/2001/XMLSchema" xmlns:xs="http://www.w3.org/2001/XMLSchema" xmlns:p="http://schemas.microsoft.com/office/2006/metadata/properties" xmlns:ns2="3cc0541f-1247-4d45-8ce1-8224fd0566f6" xmlns:ns3="12984c58-bf28-476c-867d-1e8b1ede739d" targetNamespace="http://schemas.microsoft.com/office/2006/metadata/properties" ma:root="true" ma:fieldsID="93a32f8d3b7ba4621c5b269518aa88c9" ns2:_="" ns3:_="">
    <xsd:import namespace="3cc0541f-1247-4d45-8ce1-8224fd0566f6"/>
    <xsd:import namespace="12984c58-bf28-476c-867d-1e8b1ede73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c0541f-1247-4d45-8ce1-8224fd0566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2984c58-bf28-476c-867d-1e8b1ede739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80a5eb4-4434-46dd-8924-2b804ef491c7}" ma:internalName="TaxCatchAll" ma:showField="CatchAllData" ma:web="12984c58-bf28-476c-867d-1e8b1ede73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26DE98-24E4-482F-BC51-77480CEA559A}"/>
</file>

<file path=customXml/itemProps2.xml><?xml version="1.0" encoding="utf-8"?>
<ds:datastoreItem xmlns:ds="http://schemas.openxmlformats.org/officeDocument/2006/customXml" ds:itemID="{4B05E7EA-1743-4852-9045-B95C772C0118}"/>
</file>

<file path=customXml/itemProps3.xml><?xml version="1.0" encoding="utf-8"?>
<ds:datastoreItem xmlns:ds="http://schemas.openxmlformats.org/officeDocument/2006/customXml" ds:itemID="{0DFAAB66-3CB2-4E57-B585-36E44BDDC4F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Street, Sharon</dc:creator>
  <cp:keywords/>
  <dc:description/>
  <cp:lastModifiedBy/>
  <cp:revision/>
  <dcterms:created xsi:type="dcterms:W3CDTF">2026-04-08T17:47:17Z</dcterms:created>
  <dcterms:modified xsi:type="dcterms:W3CDTF">2026-06-26T16:20:46Z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0x0101005F612CBFCD29024E819FD045922278B2</vt:lpwstr>
  </property>
  <property fmtid="{D5CDD505-2E9C-101B-9397-08002B2CF9AE}" pid="3" name="MediaServiceImageTags">
    <vt:lpwstr/>
  </property>
</Properties>
</file>