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7A-B (Noncompetitive)\Memos &amp; Website Postings\"/>
    </mc:Choice>
  </mc:AlternateContent>
  <xr:revisionPtr revIDLastSave="0" documentId="13_ncr:1_{B680365C-34AE-493C-9C9D-A83F07645A92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Applications" sheetId="1" r:id="rId1"/>
    <sheet name="Form C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7" i="2" l="1"/>
  <c r="J9" i="2"/>
  <c r="J8" i="2"/>
  <c r="J5" i="2"/>
  <c r="J5" i="1"/>
  <c r="J10" i="2" l="1"/>
  <c r="J9" i="1"/>
</calcChain>
</file>

<file path=xl/sharedStrings.xml><?xml version="1.0" encoding="utf-8"?>
<sst xmlns="http://schemas.openxmlformats.org/spreadsheetml/2006/main" count="91" uniqueCount="49">
  <si>
    <t>Bond Request</t>
  </si>
  <si>
    <t xml:space="preserve">Date </t>
  </si>
  <si>
    <t>Project Name</t>
  </si>
  <si>
    <t>Status</t>
  </si>
  <si>
    <t>Under Review</t>
  </si>
  <si>
    <t>Balance</t>
  </si>
  <si>
    <t>Awarded</t>
  </si>
  <si>
    <t>Available Bond Volume</t>
  </si>
  <si>
    <t xml:space="preserve">Applications </t>
  </si>
  <si>
    <t>Developer</t>
  </si>
  <si>
    <t>Held for 2026 AWHTC Round</t>
  </si>
  <si>
    <t>Total Available Bond Volume</t>
  </si>
  <si>
    <t>L&amp;M Development Partners LLC</t>
  </si>
  <si>
    <t>The Mainstreet Group LLC</t>
  </si>
  <si>
    <t>Beacon Heights Apartments</t>
  </si>
  <si>
    <t>Grandview Tower Apartments</t>
  </si>
  <si>
    <t>2027 (Noncompetitive) Available Bond Volume</t>
  </si>
  <si>
    <t>Laurelwood Apartments &amp; Rowney Terrace</t>
  </si>
  <si>
    <t>Laurelwood Rowney JV, LLC</t>
  </si>
  <si>
    <t>BWI, LLC</t>
  </si>
  <si>
    <t>Fulton Miller Flats</t>
  </si>
  <si>
    <t>2027 (Noncompetitive) Bond Volume - Projection w/Form Cs</t>
  </si>
  <si>
    <t>Projected Available Bond Volume</t>
  </si>
  <si>
    <t>Projected Available Balance</t>
  </si>
  <si>
    <t>Ritz on Illinois</t>
  </si>
  <si>
    <t xml:space="preserve">The Holcomb </t>
  </si>
  <si>
    <t>Superior Commons</t>
  </si>
  <si>
    <t>Fairington Apartments of Columbus</t>
  </si>
  <si>
    <t>Cambridge Square Apartments of Muncie</t>
  </si>
  <si>
    <t>Jamestown Square of Seymour</t>
  </si>
  <si>
    <t>Fairington Apartments of Lafayette</t>
  </si>
  <si>
    <t>Fairington Apartments of Fort Wayne</t>
  </si>
  <si>
    <t>Cornerstone Apartments</t>
  </si>
  <si>
    <t>Middletown Gardens</t>
  </si>
  <si>
    <t>Form C</t>
  </si>
  <si>
    <t>DTM Real Estate</t>
  </si>
  <si>
    <t>JES Holdings, LLC; JBH Ventures, LLC</t>
  </si>
  <si>
    <t>REAP Development Group</t>
  </si>
  <si>
    <t>GBG LIHTC Development LLC</t>
  </si>
  <si>
    <t>Cornerstone Housing Group, LLC</t>
  </si>
  <si>
    <t>Clesia Ventures, LLC</t>
  </si>
  <si>
    <t>UPDATED 6/26/2026</t>
  </si>
  <si>
    <t>Form C Request*</t>
  </si>
  <si>
    <t xml:space="preserve">*Bond volume is not reserved for Form C submissions. This is a projection of bond volume availability if all Form Cs result in successfully funded applications. </t>
  </si>
  <si>
    <t>Form Cs</t>
  </si>
  <si>
    <t>Twin Hills Blackburn Housing Partners, LP</t>
  </si>
  <si>
    <t xml:space="preserve">Kittle Property Group, Inc. </t>
  </si>
  <si>
    <t>Twin Hills and Blackburn Terrace</t>
  </si>
  <si>
    <t>Oak Haven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</si>
</sst>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44" fontId="1" fillId="0" borderId="0" xfId="0" applyNumberFormat="1" applyFont="1"/>
    <xf numFmtId="0" fontId="1" fillId="0" borderId="1" xfId="0" applyFont="1" applyBorder="1"/>
    <xf numFmtId="0" fontId="4" fillId="0" borderId="0" xfId="0" applyFont="1"/>
    <xf numFmtId="44" fontId="0" fillId="0" borderId="0" xfId="0" applyNumberFormat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44" fontId="3" fillId="0" borderId="0" xfId="1" applyFont="1" applyBorder="1"/>
    <xf numFmtId="44" fontId="0" fillId="0" borderId="2" xfId="0" applyNumberFormat="1" applyBorder="1"/>
    <xf numFmtId="44" fontId="0" fillId="0" borderId="0" xfId="1" applyFont="1"/>
    <xf numFmtId="0" fontId="5" fillId="0" borderId="0" xfId="0" applyFont="1"/>
    <xf numFmtId="14" fontId="0" fillId="0" borderId="0" xfId="0" applyNumberFormat="1"/>
    <xf numFmtId="0" fontId="0" fillId="0" borderId="3" xfId="0" applyBorder="1"/>
    <xf numFmtId="44" fontId="0" fillId="0" borderId="0" xfId="1" applyFont="1" applyFill="1" applyBorder="1"/>
    <xf numFmtId="14" fontId="0" fillId="0" borderId="2" xfId="0" applyNumberFormat="1" applyBorder="1"/>
    <xf numFmtId="44" fontId="0" fillId="0" borderId="2" xfId="1" applyFont="1" applyFill="1" applyBorder="1"/>
    <xf numFmtId="44" fontId="0" fillId="0" borderId="0" xfId="1" applyFont="1" applyFill="1"/>
    <xf numFmtId="14" fontId="4" fillId="2" borderId="0" xfId="0" applyNumberFormat="1" applyFont="1" applyFill="1"/>
    <xf numFmtId="44" fontId="0" fillId="2" borderId="0" xfId="1" applyFont="1" applyFill="1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4"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87905-258B-469E-A7FF-67568239EE88}" name="Table2" displayName="Table2" ref="C4:G10" totalsRowShown="0" headerRowDxfId="1" headerRowBorderDxfId="0">
  <autoFilter ref="C4:G10" xr:uid="{0F787905-258B-469E-A7FF-67568239EE88}"/>
  <tableColumns count="5">
    <tableColumn id="1" xr3:uid="{618D5557-6A23-44AC-BC8D-C17B02168A36}" name="Date "/>
    <tableColumn id="2" xr3:uid="{C9EA4E78-C42D-485E-9183-07EE7714B28D}" name="Developer"/>
    <tableColumn id="4" xr3:uid="{E64B63B6-CD3E-41CE-8BB7-DD352842D6D2}" name="Project Name"/>
    <tableColumn id="7" xr3:uid="{0703CD98-D15F-4148-AF6B-0EC9845613BA}" name="Bond Request"/>
    <tableColumn id="3" xr3:uid="{FCC94605-D9A3-4FB4-963E-0E5437EF6A72}" name="Statu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37E243-6D94-466A-8A1A-650C92BFDCFF}" name="Table22" displayName="Table22" ref="C4:G23" totalsRowShown="0" headerRowDxfId="3" headerRowBorderDxfId="2">
  <autoFilter ref="C4:G23" xr:uid="{0337E243-6D94-466A-8A1A-650C92BFDCFF}"/>
  <tableColumns count="5">
    <tableColumn id="1" xr3:uid="{DF8BD21D-715C-4520-9FAE-FB295F9302C8}" name="Date "/>
    <tableColumn id="2" xr3:uid="{0F9DC066-BCAD-41C8-B6FA-9ACD767D3380}" name="Developer"/>
    <tableColumn id="4" xr3:uid="{2B2175FF-678E-4A92-9479-DC89F29C2A17}" name="Project Name"/>
    <tableColumn id="7" xr3:uid="{0496E2E6-409E-4BD4-A65F-0450E1DCD7D9}" name="Bond Request"/>
    <tableColumn id="3" xr3:uid="{8ED464F8-8357-41EB-8770-7F0EC7D96CB7}" name="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3"/>
  <sheetViews>
    <sheetView zoomScaleNormal="100" workbookViewId="0">
      <selection activeCell="D11" sqref="D11"/>
    </sheetView>
  </sheetViews>
  <sheetFormatPr defaultRowHeight="15" x14ac:dyDescent="0.25"/>
  <cols>
    <col min="3" max="3" width="10.5703125" customWidth="1"/>
    <col min="4" max="4" width="45.7109375" customWidth="1"/>
    <col min="5" max="5" width="40.85546875" customWidth="1"/>
    <col min="6" max="6" width="22.140625" customWidth="1"/>
    <col min="7" max="7" width="15.7109375" customWidth="1"/>
    <col min="9" max="9" width="36.7109375" customWidth="1"/>
    <col min="10" max="10" width="18" bestFit="1" customWidth="1"/>
    <col min="12" max="12" width="16.28515625" bestFit="1" customWidth="1"/>
  </cols>
  <sheetData>
    <row r="1" spans="3:12" x14ac:dyDescent="0.25">
      <c r="C1" s="6" t="s">
        <v>41</v>
      </c>
    </row>
    <row r="2" spans="3:12" ht="18.75" x14ac:dyDescent="0.3">
      <c r="C2" s="2" t="s">
        <v>16</v>
      </c>
    </row>
    <row r="3" spans="3:12" ht="5.45" customHeight="1" x14ac:dyDescent="0.3">
      <c r="C3" s="2"/>
    </row>
    <row r="4" spans="3:12" ht="15.75" thickBot="1" x14ac:dyDescent="0.3">
      <c r="C4" s="5" t="s">
        <v>1</v>
      </c>
      <c r="D4" s="5" t="s">
        <v>9</v>
      </c>
      <c r="E4" s="5" t="s">
        <v>2</v>
      </c>
      <c r="F4" s="5" t="s">
        <v>0</v>
      </c>
      <c r="G4" s="5" t="s">
        <v>3</v>
      </c>
      <c r="I4" s="23" t="s">
        <v>7</v>
      </c>
      <c r="J4" s="23"/>
    </row>
    <row r="5" spans="3:12" ht="15.75" thickTop="1" x14ac:dyDescent="0.25">
      <c r="C5" s="8" t="s">
        <v>8</v>
      </c>
      <c r="D5" s="9"/>
      <c r="E5" s="9"/>
      <c r="F5" s="9"/>
      <c r="G5" s="10"/>
      <c r="I5" t="s">
        <v>11</v>
      </c>
      <c r="J5" s="11">
        <f>834729854.3</f>
        <v>834729854.29999995</v>
      </c>
      <c r="L5" s="7"/>
    </row>
    <row r="6" spans="3:12" x14ac:dyDescent="0.25">
      <c r="C6" s="15">
        <v>46090</v>
      </c>
      <c r="D6" t="s">
        <v>12</v>
      </c>
      <c r="E6" t="s">
        <v>14</v>
      </c>
      <c r="F6" s="13">
        <v>23835829</v>
      </c>
      <c r="G6" t="s">
        <v>6</v>
      </c>
      <c r="I6" t="s">
        <v>10</v>
      </c>
      <c r="J6" s="11">
        <v>225000000</v>
      </c>
      <c r="K6" s="14"/>
    </row>
    <row r="7" spans="3:12" x14ac:dyDescent="0.25">
      <c r="C7" s="15">
        <v>46099</v>
      </c>
      <c r="D7" t="s">
        <v>13</v>
      </c>
      <c r="E7" t="s">
        <v>15</v>
      </c>
      <c r="F7" s="13">
        <v>21377452</v>
      </c>
      <c r="G7" t="s">
        <v>6</v>
      </c>
      <c r="I7" t="s">
        <v>4</v>
      </c>
      <c r="J7" s="7">
        <f>SUM(F8:F9)</f>
        <v>30000000</v>
      </c>
    </row>
    <row r="8" spans="3:12" x14ac:dyDescent="0.25">
      <c r="C8" s="15">
        <v>46161</v>
      </c>
      <c r="D8" t="s">
        <v>18</v>
      </c>
      <c r="E8" t="s">
        <v>17</v>
      </c>
      <c r="F8" s="7">
        <v>17400000</v>
      </c>
      <c r="G8" t="s">
        <v>4</v>
      </c>
      <c r="I8" s="3" t="s">
        <v>6</v>
      </c>
      <c r="J8" s="12">
        <f>F6+F7</f>
        <v>45213281</v>
      </c>
    </row>
    <row r="9" spans="3:12" x14ac:dyDescent="0.25">
      <c r="C9" s="15">
        <v>46174</v>
      </c>
      <c r="D9" t="s">
        <v>19</v>
      </c>
      <c r="E9" t="s">
        <v>20</v>
      </c>
      <c r="F9" s="17">
        <v>12600000</v>
      </c>
      <c r="G9" t="s">
        <v>4</v>
      </c>
      <c r="I9" s="1" t="s">
        <v>5</v>
      </c>
      <c r="J9" s="4">
        <f>J5-J6-J7-J8</f>
        <v>534516573.29999995</v>
      </c>
    </row>
    <row r="10" spans="3:12" ht="15.75" thickBot="1" x14ac:dyDescent="0.3">
      <c r="C10" s="16"/>
      <c r="D10" s="16"/>
      <c r="E10" s="16"/>
      <c r="F10" s="16"/>
      <c r="G10" s="16"/>
      <c r="I10" s="1"/>
      <c r="J10" s="4"/>
    </row>
    <row r="11" spans="3:12" ht="15.75" thickTop="1" x14ac:dyDescent="0.25">
      <c r="I11" s="1"/>
      <c r="J11" s="4"/>
    </row>
    <row r="12" spans="3:12" x14ac:dyDescent="0.25">
      <c r="I12" s="1"/>
      <c r="J12" s="4"/>
    </row>
    <row r="13" spans="3:12" x14ac:dyDescent="0.25">
      <c r="I13" s="1"/>
      <c r="J13" s="4"/>
    </row>
  </sheetData>
  <sheetProtection algorithmName="SHA-512" hashValue="Ae4zK1JyJwddj1MO5adB6Stgc6fmg9g5ME4tRqUHVpBhJ5Dl0t97TVsczZe6gIl+cPu/wfhfix7bB3KkK47y4w==" saltValue="ETUFiPDP/2NHXvhfvwRwuw==" spinCount="100000" sheet="1" objects="1" scenarios="1"/>
  <mergeCells count="1">
    <mergeCell ref="I4:J4"/>
  </mergeCells>
  <pageMargins left="0.7" right="0.7" top="0.75" bottom="0.75" header="0.3" footer="0.3"/>
  <pageSetup orientation="portrait" r:id="rId1"/>
  <ignoredErrors>
    <ignoredError sqref="J7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CBC8-31C0-4608-9AAC-E7AB3894CE8F}">
  <dimension ref="C1:J24"/>
  <sheetViews>
    <sheetView tabSelected="1" workbookViewId="0">
      <selection activeCell="I8" sqref="I8"/>
    </sheetView>
  </sheetViews>
  <sheetFormatPr defaultRowHeight="15" x14ac:dyDescent="0.25"/>
  <cols>
    <col min="3" max="3" width="13.85546875" customWidth="1"/>
    <col min="4" max="4" width="38.85546875" customWidth="1"/>
    <col min="5" max="5" width="40.28515625" customWidth="1"/>
    <col min="6" max="6" width="21.5703125" customWidth="1"/>
    <col min="7" max="7" width="15.140625" customWidth="1"/>
    <col min="9" max="9" width="27.28515625" customWidth="1"/>
    <col min="10" max="10" width="22.7109375" customWidth="1"/>
  </cols>
  <sheetData>
    <row r="1" spans="3:10" x14ac:dyDescent="0.25">
      <c r="C1" s="6" t="s">
        <v>41</v>
      </c>
    </row>
    <row r="2" spans="3:10" ht="18.75" x14ac:dyDescent="0.3">
      <c r="C2" s="2" t="s">
        <v>21</v>
      </c>
    </row>
    <row r="3" spans="3:10" ht="18.75" x14ac:dyDescent="0.3">
      <c r="C3" s="2"/>
    </row>
    <row r="4" spans="3:10" ht="15.75" thickBot="1" x14ac:dyDescent="0.3">
      <c r="C4" s="5" t="s">
        <v>1</v>
      </c>
      <c r="D4" s="5" t="s">
        <v>9</v>
      </c>
      <c r="E4" s="5" t="s">
        <v>2</v>
      </c>
      <c r="F4" s="5" t="s">
        <v>0</v>
      </c>
      <c r="G4" s="5" t="s">
        <v>3</v>
      </c>
      <c r="I4" s="23" t="s">
        <v>22</v>
      </c>
      <c r="J4" s="23"/>
    </row>
    <row r="5" spans="3:10" ht="15.75" thickTop="1" x14ac:dyDescent="0.25">
      <c r="C5" s="8" t="s">
        <v>8</v>
      </c>
      <c r="D5" s="9"/>
      <c r="E5" s="9"/>
      <c r="F5" s="9"/>
      <c r="G5" s="10"/>
      <c r="I5" t="s">
        <v>11</v>
      </c>
      <c r="J5" s="11">
        <f>834729854.3</f>
        <v>834729854.29999995</v>
      </c>
    </row>
    <row r="6" spans="3:10" x14ac:dyDescent="0.25">
      <c r="C6" s="15">
        <v>46090</v>
      </c>
      <c r="D6" t="s">
        <v>12</v>
      </c>
      <c r="E6" t="s">
        <v>14</v>
      </c>
      <c r="F6" s="13">
        <v>23835829</v>
      </c>
      <c r="G6" t="s">
        <v>6</v>
      </c>
      <c r="I6" t="s">
        <v>10</v>
      </c>
      <c r="J6" s="11">
        <v>225000000</v>
      </c>
    </row>
    <row r="7" spans="3:10" x14ac:dyDescent="0.25">
      <c r="C7" s="15">
        <v>46099</v>
      </c>
      <c r="D7" t="s">
        <v>13</v>
      </c>
      <c r="E7" t="s">
        <v>15</v>
      </c>
      <c r="F7" s="13">
        <v>21377452</v>
      </c>
      <c r="G7" t="s">
        <v>6</v>
      </c>
      <c r="I7" t="s">
        <v>4</v>
      </c>
      <c r="J7" s="7">
        <f>SUM(F8:F9)</f>
        <v>30000000</v>
      </c>
    </row>
    <row r="8" spans="3:10" x14ac:dyDescent="0.25">
      <c r="C8" s="15">
        <v>46161</v>
      </c>
      <c r="D8" t="s">
        <v>18</v>
      </c>
      <c r="E8" t="s">
        <v>17</v>
      </c>
      <c r="F8" s="7">
        <v>17400000</v>
      </c>
      <c r="G8" t="s">
        <v>4</v>
      </c>
      <c r="I8" t="s">
        <v>42</v>
      </c>
      <c r="J8" s="7">
        <f>SUM(F11:F20)</f>
        <v>177236825</v>
      </c>
    </row>
    <row r="9" spans="3:10" x14ac:dyDescent="0.25">
      <c r="C9" s="18">
        <v>46174</v>
      </c>
      <c r="D9" s="3" t="s">
        <v>19</v>
      </c>
      <c r="E9" s="3" t="s">
        <v>20</v>
      </c>
      <c r="F9" s="19">
        <v>12600000</v>
      </c>
      <c r="G9" s="3" t="s">
        <v>4</v>
      </c>
      <c r="I9" s="3" t="s">
        <v>6</v>
      </c>
      <c r="J9" s="12">
        <f>F6+F7</f>
        <v>45213281</v>
      </c>
    </row>
    <row r="10" spans="3:10" x14ac:dyDescent="0.25">
      <c r="C10" s="21" t="s">
        <v>44</v>
      </c>
      <c r="D10" s="10"/>
      <c r="E10" s="10"/>
      <c r="F10" s="22"/>
      <c r="G10" s="10"/>
      <c r="I10" s="1" t="s">
        <v>23</v>
      </c>
      <c r="J10" s="4">
        <f>J5-J6-J7-J9-J8</f>
        <v>357279748.29999995</v>
      </c>
    </row>
    <row r="11" spans="3:10" x14ac:dyDescent="0.25">
      <c r="C11" s="15">
        <v>46147</v>
      </c>
      <c r="D11" t="s">
        <v>35</v>
      </c>
      <c r="E11" t="s">
        <v>24</v>
      </c>
      <c r="F11" s="20">
        <v>13956825</v>
      </c>
      <c r="G11" t="s">
        <v>34</v>
      </c>
      <c r="I11" s="1"/>
      <c r="J11" s="4"/>
    </row>
    <row r="12" spans="3:10" x14ac:dyDescent="0.25">
      <c r="C12" s="15">
        <v>46148</v>
      </c>
      <c r="D12" t="s">
        <v>36</v>
      </c>
      <c r="E12" t="s">
        <v>25</v>
      </c>
      <c r="F12" s="20">
        <v>31200000</v>
      </c>
      <c r="G12" t="s">
        <v>34</v>
      </c>
      <c r="I12" s="1"/>
      <c r="J12" s="4"/>
    </row>
    <row r="13" spans="3:10" x14ac:dyDescent="0.25">
      <c r="C13" s="15">
        <v>46157</v>
      </c>
      <c r="D13" t="s">
        <v>37</v>
      </c>
      <c r="E13" t="s">
        <v>26</v>
      </c>
      <c r="F13" s="20">
        <v>19500000</v>
      </c>
      <c r="G13" t="s">
        <v>34</v>
      </c>
      <c r="I13" s="24" t="s">
        <v>43</v>
      </c>
      <c r="J13" s="24"/>
    </row>
    <row r="14" spans="3:10" x14ac:dyDescent="0.25">
      <c r="C14" s="15">
        <v>46174</v>
      </c>
      <c r="D14" t="s">
        <v>38</v>
      </c>
      <c r="E14" t="s">
        <v>27</v>
      </c>
      <c r="F14" s="20">
        <v>13565000</v>
      </c>
      <c r="G14" t="s">
        <v>34</v>
      </c>
      <c r="I14" s="24"/>
      <c r="J14" s="24"/>
    </row>
    <row r="15" spans="3:10" x14ac:dyDescent="0.25">
      <c r="C15" s="15">
        <v>46174</v>
      </c>
      <c r="D15" t="s">
        <v>38</v>
      </c>
      <c r="E15" t="s">
        <v>28</v>
      </c>
      <c r="F15" s="20">
        <v>12320000</v>
      </c>
      <c r="G15" t="s">
        <v>34</v>
      </c>
      <c r="I15" s="24"/>
      <c r="J15" s="24"/>
    </row>
    <row r="16" spans="3:10" x14ac:dyDescent="0.25">
      <c r="C16" s="15">
        <v>46174</v>
      </c>
      <c r="D16" t="s">
        <v>38</v>
      </c>
      <c r="E16" t="s">
        <v>29</v>
      </c>
      <c r="F16" s="20">
        <v>15400000</v>
      </c>
      <c r="G16" t="s">
        <v>34</v>
      </c>
      <c r="I16" s="24"/>
      <c r="J16" s="24"/>
    </row>
    <row r="17" spans="3:10" x14ac:dyDescent="0.25">
      <c r="C17" s="15">
        <v>46174</v>
      </c>
      <c r="D17" t="s">
        <v>38</v>
      </c>
      <c r="E17" t="s">
        <v>30</v>
      </c>
      <c r="F17" s="20">
        <v>14445000</v>
      </c>
      <c r="G17" t="s">
        <v>34</v>
      </c>
      <c r="I17" s="24"/>
      <c r="J17" s="24"/>
    </row>
    <row r="18" spans="3:10" x14ac:dyDescent="0.25">
      <c r="C18" s="15">
        <v>46174</v>
      </c>
      <c r="D18" t="s">
        <v>38</v>
      </c>
      <c r="E18" t="s">
        <v>31</v>
      </c>
      <c r="F18" s="20">
        <v>19250000</v>
      </c>
      <c r="G18" t="s">
        <v>34</v>
      </c>
    </row>
    <row r="19" spans="3:10" x14ac:dyDescent="0.25">
      <c r="C19" s="15">
        <v>46177</v>
      </c>
      <c r="D19" t="s">
        <v>39</v>
      </c>
      <c r="E19" t="s">
        <v>32</v>
      </c>
      <c r="F19" s="20">
        <v>28000000</v>
      </c>
      <c r="G19" t="s">
        <v>34</v>
      </c>
    </row>
    <row r="20" spans="3:10" x14ac:dyDescent="0.25">
      <c r="C20" s="15">
        <v>46183</v>
      </c>
      <c r="D20" t="s">
        <v>40</v>
      </c>
      <c r="E20" t="s">
        <v>33</v>
      </c>
      <c r="F20" s="20">
        <v>9600000</v>
      </c>
      <c r="G20" t="s">
        <v>34</v>
      </c>
    </row>
    <row r="21" spans="3:10" x14ac:dyDescent="0.25">
      <c r="C21" s="15">
        <v>46190</v>
      </c>
      <c r="D21" t="s">
        <v>45</v>
      </c>
      <c r="E21" t="s">
        <v>47</v>
      </c>
      <c r="F21" s="20">
        <v>19400000</v>
      </c>
      <c r="G21" t="s">
        <v>34</v>
      </c>
    </row>
    <row r="22" spans="3:10" x14ac:dyDescent="0.25">
      <c r="C22" s="15">
        <v>46196</v>
      </c>
      <c r="D22" t="s">
        <v>46</v>
      </c>
      <c r="E22" t="s">
        <v>48</v>
      </c>
      <c r="F22" s="20">
        <v>30000000</v>
      </c>
      <c r="G22" t="s">
        <v>34</v>
      </c>
    </row>
    <row r="23" spans="3:10" ht="15.75" thickBot="1" x14ac:dyDescent="0.3">
      <c r="C23" s="16"/>
      <c r="D23" s="16"/>
      <c r="E23" s="16"/>
      <c r="F23" s="16"/>
      <c r="G23" s="16"/>
    </row>
    <row r="24" spans="3:10" ht="15.75" thickTop="1" x14ac:dyDescent="0.25"/>
  </sheetData>
  <sheetProtection algorithmName="SHA-512" hashValue="e5u+jQ28TRNiD5AUYWUiTDBDLHmAdJZJd5AMJwOSBkkpEV7n/ENfGKn7vEw+HYwj/QlGE4TT56ibY3viiISyOQ==" saltValue="QS0CgBnjqfq829LxCLH51w==" spinCount="100000" sheet="1" objects="1" scenarios="1"/>
  <mergeCells count="2">
    <mergeCell ref="I4:J4"/>
    <mergeCell ref="I13:J17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Applications</vt:lpstr>
      <vt:lpstr>Form 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2026-06-26T20:20:19Z</dcterms:modified>
</cp:coreProperties>
</file>