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DOI\Dedicated Funds\Medical Malpractice\Rates\2025 (Drafts)\"/>
    </mc:Choice>
  </mc:AlternateContent>
  <xr:revisionPtr revIDLastSave="0" documentId="13_ncr:1_{1D08ADAB-6567-40CE-AD9D-7E6B65614C03}" xr6:coauthVersionLast="47" xr6:coauthVersionMax="47" xr10:uidLastSave="{00000000-0000-0000-0000-000000000000}"/>
  <workbookProtection workbookPassword="C085" lockStructure="1"/>
  <bookViews>
    <workbookView xWindow="20370" yWindow="-4215" windowWidth="25440" windowHeight="15390" xr2:uid="{00000000-000D-0000-FFFF-FFFF00000000}"/>
  </bookViews>
  <sheets>
    <sheet name="Bed-Visit Calc." sheetId="1" r:id="rId1"/>
    <sheet name="Employed Physican Calc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D39" i="2" s="1"/>
  <c r="C38" i="2"/>
  <c r="D38" i="2" s="1"/>
  <c r="C37" i="2"/>
  <c r="D37" i="2" s="1"/>
  <c r="C36" i="2"/>
  <c r="D36" i="2" s="1"/>
  <c r="D35" i="2"/>
  <c r="D41" i="2" s="1"/>
  <c r="L43" i="2" s="1"/>
  <c r="M30" i="2"/>
  <c r="N30" i="2" s="1"/>
  <c r="H30" i="2"/>
  <c r="I30" i="2" s="1"/>
  <c r="D30" i="2"/>
  <c r="C30" i="2"/>
  <c r="M29" i="2"/>
  <c r="N29" i="2" s="1"/>
  <c r="H29" i="2"/>
  <c r="I29" i="2" s="1"/>
  <c r="C29" i="2"/>
  <c r="D29" i="2" s="1"/>
  <c r="N28" i="2"/>
  <c r="M28" i="2"/>
  <c r="H28" i="2"/>
  <c r="I28" i="2" s="1"/>
  <c r="C28" i="2"/>
  <c r="D28" i="2" s="1"/>
  <c r="M27" i="2"/>
  <c r="N27" i="2" s="1"/>
  <c r="I27" i="2"/>
  <c r="H27" i="2"/>
  <c r="D27" i="2"/>
  <c r="C27" i="2"/>
  <c r="N26" i="2"/>
  <c r="N32" i="2" s="1"/>
  <c r="I26" i="2"/>
  <c r="I32" i="2" s="1"/>
  <c r="D26" i="2"/>
  <c r="N21" i="2"/>
  <c r="M21" i="2"/>
  <c r="H21" i="2"/>
  <c r="I21" i="2" s="1"/>
  <c r="D21" i="2"/>
  <c r="C21" i="2"/>
  <c r="N20" i="2"/>
  <c r="M20" i="2"/>
  <c r="I20" i="2"/>
  <c r="H20" i="2"/>
  <c r="C20" i="2"/>
  <c r="D20" i="2" s="1"/>
  <c r="N19" i="2"/>
  <c r="M19" i="2"/>
  <c r="I19" i="2"/>
  <c r="H19" i="2"/>
  <c r="D19" i="2"/>
  <c r="C19" i="2"/>
  <c r="M18" i="2"/>
  <c r="N18" i="2" s="1"/>
  <c r="H18" i="2"/>
  <c r="I18" i="2" s="1"/>
  <c r="D18" i="2"/>
  <c r="C18" i="2"/>
  <c r="N17" i="2"/>
  <c r="I17" i="2"/>
  <c r="I23" i="2" s="1"/>
  <c r="D17" i="2"/>
  <c r="D23" i="2" s="1"/>
  <c r="M12" i="2"/>
  <c r="N12" i="2" s="1"/>
  <c r="H12" i="2"/>
  <c r="I12" i="2" s="1"/>
  <c r="C12" i="2"/>
  <c r="D12" i="2" s="1"/>
  <c r="N11" i="2"/>
  <c r="M11" i="2"/>
  <c r="H11" i="2"/>
  <c r="I11" i="2" s="1"/>
  <c r="C11" i="2"/>
  <c r="D11" i="2" s="1"/>
  <c r="M10" i="2"/>
  <c r="N10" i="2" s="1"/>
  <c r="H10" i="2"/>
  <c r="I10" i="2" s="1"/>
  <c r="C10" i="2"/>
  <c r="D10" i="2" s="1"/>
  <c r="M9" i="2"/>
  <c r="N9" i="2" s="1"/>
  <c r="H9" i="2"/>
  <c r="I9" i="2" s="1"/>
  <c r="C9" i="2"/>
  <c r="D9" i="2" s="1"/>
  <c r="N8" i="2"/>
  <c r="I8" i="2"/>
  <c r="D8" i="2"/>
  <c r="D14" i="2" s="1"/>
  <c r="E20" i="1"/>
  <c r="E25" i="1" s="1"/>
  <c r="E21" i="1"/>
  <c r="E23" i="1"/>
  <c r="E24" i="1"/>
  <c r="D32" i="2" l="1"/>
  <c r="N23" i="2"/>
  <c r="I14" i="2"/>
  <c r="N14" i="2"/>
  <c r="E27" i="1"/>
  <c r="E29" i="1" s="1"/>
  <c r="E31" i="1" s="1"/>
</calcChain>
</file>

<file path=xl/sharedStrings.xml><?xml version="1.0" encoding="utf-8"?>
<sst xmlns="http://schemas.openxmlformats.org/spreadsheetml/2006/main" count="140" uniqueCount="44">
  <si>
    <t>CATEGORY</t>
  </si>
  <si>
    <t>EXPOSURE</t>
  </si>
  <si>
    <t>Total of A &amp; B</t>
  </si>
  <si>
    <t>TOTAL DUE</t>
  </si>
  <si>
    <t>Class 0</t>
  </si>
  <si>
    <t>Rate</t>
  </si>
  <si>
    <t>Total</t>
  </si>
  <si>
    <t>Class 1</t>
  </si>
  <si>
    <t>Class 2</t>
  </si>
  <si>
    <t>Full-Time</t>
  </si>
  <si>
    <t>67% Teaching</t>
  </si>
  <si>
    <t>0-12 hrs. 75%</t>
  </si>
  <si>
    <t>13-24 hrs. 50%</t>
  </si>
  <si>
    <t>25-30 hrs. 25%</t>
  </si>
  <si>
    <t>Class 3</t>
  </si>
  <si>
    <t>Class 4</t>
  </si>
  <si>
    <t>Class 5</t>
  </si>
  <si>
    <t>Class 6</t>
  </si>
  <si>
    <t>Class 7</t>
  </si>
  <si>
    <t>Class 8</t>
  </si>
  <si>
    <t>The following rates reflect credits applied to the base rate.</t>
  </si>
  <si>
    <t>Class 9</t>
  </si>
  <si>
    <t>Sub-total (B):</t>
  </si>
  <si>
    <t xml:space="preserve">Fellowship* </t>
  </si>
  <si>
    <t>Lack of Risk Management Program: 10% Penalty x Total of A &amp; B</t>
  </si>
  <si>
    <t>#</t>
  </si>
  <si>
    <t>For-profit beds</t>
  </si>
  <si>
    <t>Sub-total (A)</t>
  </si>
  <si>
    <t>Sub-total (B)</t>
  </si>
  <si>
    <t xml:space="preserve"> TOTAL</t>
  </si>
  <si>
    <t>Not-for-profit beds</t>
  </si>
  <si>
    <t>Effective 7/1/2024-6/30/2026</t>
  </si>
  <si>
    <t>Indiana Patient's Compensation Fund</t>
  </si>
  <si>
    <t>NUMBER</t>
  </si>
  <si>
    <t>Comprehensive Nursing Care Bed</t>
  </si>
  <si>
    <t>Residential Nursing Care Bed</t>
  </si>
  <si>
    <t xml:space="preserve">Employed Physicians                                                                               </t>
  </si>
  <si>
    <t xml:space="preserve">Nursing Home Exposure Worksheet </t>
  </si>
  <si>
    <t>for Surcharge Calculation</t>
  </si>
  <si>
    <t>RATE</t>
  </si>
  <si>
    <t>Indiana PCF Nursing Home Exposure Worksheet for Surcharge Calculation: Employed Physicians Sharing Limits</t>
  </si>
  <si>
    <t>Facility Name:</t>
  </si>
  <si>
    <t>License Number:</t>
  </si>
  <si>
    <t>* For Fellowship rates, see 760 IAC 1-60.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</si>
</sst>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5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2" borderId="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3" fillId="2" borderId="2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 vertical="top"/>
    </xf>
    <xf numFmtId="0" fontId="8" fillId="3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8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3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13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16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164" fontId="4" fillId="2" borderId="2" xfId="0" applyNumberFormat="1" applyFont="1" applyFill="1" applyBorder="1" applyAlignment="1">
      <alignment horizontal="right" vertical="top"/>
    </xf>
    <xf numFmtId="164" fontId="4" fillId="2" borderId="17" xfId="0" applyNumberFormat="1" applyFont="1" applyFill="1" applyBorder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4" fillId="2" borderId="12" xfId="0" applyFont="1" applyFill="1" applyBorder="1" applyAlignment="1">
      <alignment horizontal="right"/>
    </xf>
    <xf numFmtId="164" fontId="4" fillId="2" borderId="19" xfId="0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164" fontId="5" fillId="2" borderId="17" xfId="0" applyNumberFormat="1" applyFont="1" applyFill="1" applyBorder="1" applyAlignment="1">
      <alignment horizontal="right" vertical="top"/>
    </xf>
    <xf numFmtId="164" fontId="5" fillId="2" borderId="0" xfId="0" applyNumberFormat="1" applyFont="1" applyFill="1" applyAlignment="1">
      <alignment horizontal="right" vertical="top"/>
    </xf>
    <xf numFmtId="165" fontId="5" fillId="2" borderId="23" xfId="0" applyNumberFormat="1" applyFont="1" applyFill="1" applyBorder="1" applyAlignment="1">
      <alignment horizontal="right" vertical="top"/>
    </xf>
    <xf numFmtId="165" fontId="5" fillId="2" borderId="0" xfId="0" applyNumberFormat="1" applyFont="1" applyFill="1" applyAlignment="1">
      <alignment horizontal="right" vertical="top"/>
    </xf>
    <xf numFmtId="0" fontId="10" fillId="2" borderId="0" xfId="0" applyFont="1" applyFill="1"/>
    <xf numFmtId="0" fontId="11" fillId="2" borderId="0" xfId="0" applyFont="1" applyFill="1"/>
    <xf numFmtId="164" fontId="14" fillId="3" borderId="2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Protection="1">
      <protection hidden="1"/>
    </xf>
    <xf numFmtId="1" fontId="7" fillId="3" borderId="2" xfId="0" applyNumberFormat="1" applyFont="1" applyFill="1" applyBorder="1" applyAlignment="1" applyProtection="1">
      <alignment horizontal="right" vertical="top"/>
      <protection locked="0"/>
    </xf>
    <xf numFmtId="164" fontId="7" fillId="3" borderId="2" xfId="0" applyNumberFormat="1" applyFont="1" applyFill="1" applyBorder="1" applyAlignment="1" applyProtection="1">
      <alignment horizontal="right" vertical="top" wrapText="1"/>
      <protection locked="0"/>
    </xf>
    <xf numFmtId="164" fontId="7" fillId="3" borderId="2" xfId="0" applyNumberFormat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 applyProtection="1">
      <alignment wrapText="1"/>
      <protection hidden="1"/>
    </xf>
    <xf numFmtId="0" fontId="8" fillId="3" borderId="5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0" fontId="5" fillId="2" borderId="21" xfId="0" applyFont="1" applyFill="1" applyBorder="1" applyAlignment="1">
      <alignment horizontal="right" vertical="top"/>
    </xf>
    <xf numFmtId="0" fontId="5" fillId="2" borderId="22" xfId="0" applyFont="1" applyFill="1" applyBorder="1" applyAlignment="1">
      <alignment horizontal="right" vertical="top"/>
    </xf>
    <xf numFmtId="0" fontId="4" fillId="2" borderId="22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vertical="top"/>
    </xf>
    <xf numFmtId="0" fontId="5" fillId="2" borderId="18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0" borderId="0" xfId="0" applyFont="1" applyProtection="1"/>
    <xf numFmtId="0" fontId="3" fillId="2" borderId="0" xfId="0" applyFont="1" applyFill="1" applyProtection="1"/>
    <xf numFmtId="0" fontId="12" fillId="4" borderId="0" xfId="0" applyFont="1" applyFill="1" applyAlignment="1">
      <alignment horizontal="center"/>
    </xf>
    <xf numFmtId="0" fontId="0" fillId="2" borderId="0" xfId="0" applyFill="1"/>
    <xf numFmtId="0" fontId="3" fillId="4" borderId="0" xfId="0" applyFont="1" applyFill="1"/>
    <xf numFmtId="0" fontId="2" fillId="4" borderId="0" xfId="0" applyFont="1" applyFill="1" applyAlignment="1">
      <alignment vertical="top"/>
    </xf>
    <xf numFmtId="0" fontId="3" fillId="5" borderId="0" xfId="0" applyFont="1" applyFill="1"/>
    <xf numFmtId="0" fontId="12" fillId="2" borderId="1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8</xdr:row>
      <xdr:rowOff>92074</xdr:rowOff>
    </xdr:from>
    <xdr:to>
      <xdr:col>5</xdr:col>
      <xdr:colOff>781050</xdr:colOff>
      <xdr:row>17</xdr:row>
      <xdr:rowOff>88899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F4AFE6-EEB9-04F9-DBEB-417AF68A024E}"/>
            </a:ext>
          </a:extLst>
        </xdr:cNvPr>
        <xdr:cNvSpPr txBox="1"/>
      </xdr:nvSpPr>
      <xdr:spPr>
        <a:xfrm>
          <a:off x="95251" y="1863724"/>
          <a:ext cx="6886574" cy="171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Directions: </a:t>
          </a:r>
          <a:r>
            <a:rPr lang="en-US" sz="105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Complete the gray fields on both worksheets.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Attach a list of 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the following: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+mj-lt"/>
            <a:buAutoNum type="arabicParenBoth"/>
            <a:tabLst>
              <a:tab pos="457200" algn="l"/>
            </a:tabLs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All facilities operating under the above nursing home license, as identified on the Department of Health Application for License to Operate a Nursing Home;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+mj-lt"/>
            <a:buAutoNum type="arabicParenBoth"/>
            <a:tabLst>
              <a:tab pos="457200" algn="l"/>
            </a:tabLs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All assumed business names used by the nursing home; and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+mj-lt"/>
            <a:buAutoNum type="arabicParenBoth"/>
            <a:tabLst>
              <a:tab pos="457200" algn="l"/>
            </a:tabLs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All employed physicians included in this coverage, their specialty class code and surcharge computation.</a:t>
          </a:r>
        </a:p>
        <a:p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Any entity, person or activity not identified in this surcharge worksheet may not be included in the nursing home’s coverage with the Patient’s Compensation Fund.</a:t>
          </a:r>
          <a:endParaRPr lang="en-US" sz="1100"/>
        </a:p>
      </xdr:txBody>
    </xdr:sp>
    <xdr:clientData/>
  </xdr:twoCellAnchor>
  <xdr:twoCellAnchor>
    <xdr:from>
      <xdr:col>6</xdr:col>
      <xdr:colOff>134326</xdr:colOff>
      <xdr:row>4</xdr:row>
      <xdr:rowOff>183173</xdr:rowOff>
    </xdr:from>
    <xdr:to>
      <xdr:col>6</xdr:col>
      <xdr:colOff>7033845</xdr:colOff>
      <xdr:row>41</xdr:row>
      <xdr:rowOff>164854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FFC758-B179-2AAB-673A-169FB574D8E1}"/>
            </a:ext>
          </a:extLst>
        </xdr:cNvPr>
        <xdr:cNvSpPr txBox="1"/>
      </xdr:nvSpPr>
      <xdr:spPr>
        <a:xfrm>
          <a:off x="7296393" y="925024"/>
          <a:ext cx="6899519" cy="6612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Definitions:</a:t>
          </a:r>
        </a:p>
        <a:p>
          <a:endParaRPr lang="en-US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1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"Employed physician" </a:t>
          </a:r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means a physician for whom an employer: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(A) withholds and pays Social Security and Medicare taxes; and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(B) pays unemployment tax;</a:t>
          </a:r>
        </a:p>
        <a:p>
          <a:pPr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on wages paid to the physician. The term does not include a physician that is treated as an independent contractor for purposes of the Internal Revenue Service.</a:t>
          </a:r>
        </a:p>
        <a:p>
          <a:pPr algn="l"/>
          <a:endParaRPr lang="en-US" sz="1100" b="0" i="0" u="none" strike="noStrik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1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"Comprehensive nursing care" </a:t>
          </a:r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means nursing that includes, but is not limited to, any of the following: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(A) Intravenous feedings.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(B) Enteral feeding.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(C) Nasopharyngeal and tracheostomy aspiration.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(D) Application of dressings to wounds that: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(i) require the use of sterile techniques, packing, or irrigation; or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(ii) are infected or otherwise complicated.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(E) Treatment of Stages 2, 3, and 4 pressure ulcers or other widespread skin disorders.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(F) Heat treatments that: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(i) have been specifically ordered by a physician as part of active treatment; and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(ii) require observation by nurses to adequately evaluate the process.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(G) Initial phases of a regimen involving administration of medical gases.</a:t>
          </a:r>
        </a:p>
        <a:p>
          <a:pPr lvl="1" algn="l"/>
          <a:endParaRPr lang="en-US" sz="1100" b="0" i="0" u="none" strike="noStrik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1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"Residential nursing care"</a:t>
          </a:r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 means nursing that includes, but is not limited to, any of the following: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(A) Identifying human responses to actual or potential health conditions.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(B) Deriving a nursing diagnosis.</a:t>
          </a:r>
        </a:p>
        <a:p>
          <a:pPr lvl="1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(C) Executing a minor regimen based on a nursing diagnosis or executing minor regimens as prescribed by any of the following: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(i) A physician.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(ii) A physician assistant.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(iii) A chiropractor.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(iv) A dentist.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(v) An optometrist.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(vi) A podiatrist.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(vii) A nurse practitioner.</a:t>
          </a:r>
        </a:p>
        <a:p>
          <a:pPr lvl="2" algn="l"/>
          <a:r>
            <a:rPr lang="en-US" sz="1100" b="0" i="0" u="none" strike="noStrike" baseline="0">
              <a:latin typeface="Times New Roman" panose="02020603050405020304" pitchFamily="18" charset="0"/>
              <a:cs typeface="Times New Roman" panose="02020603050405020304" pitchFamily="18" charset="0"/>
            </a:rPr>
            <a:t>(viii) A clinical nurse specialist.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943340</xdr:colOff>
      <xdr:row>0</xdr:row>
      <xdr:rowOff>64109</xdr:rowOff>
    </xdr:from>
    <xdr:to>
      <xdr:col>5</xdr:col>
      <xdr:colOff>896673</xdr:colOff>
      <xdr:row>3</xdr:row>
      <xdr:rowOff>236763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EAEEA4A-C609-4A4F-A6DE-E5C97CFF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773" y="64109"/>
          <a:ext cx="942467" cy="9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view="pageLayout" zoomScaleNormal="85" workbookViewId="0">
      <selection activeCell="B6" sqref="B6:E6"/>
    </sheetView>
  </sheetViews>
  <sheetFormatPr defaultColWidth="9.28515625" defaultRowHeight="12.75"/>
  <cols>
    <col min="1" max="1" width="18.85546875" style="19" bestFit="1" customWidth="1"/>
    <col min="2" max="2" width="14.140625" style="19" customWidth="1"/>
    <col min="3" max="3" width="29.42578125" style="19" customWidth="1"/>
    <col min="4" max="4" width="11.85546875" style="19" bestFit="1" customWidth="1"/>
    <col min="5" max="5" width="14.140625" style="19" customWidth="1"/>
    <col min="6" max="6" width="13.5703125" style="19" customWidth="1"/>
    <col min="7" max="7" width="101" style="19" customWidth="1"/>
    <col min="8" max="8" width="1.28515625" style="19" customWidth="1"/>
    <col min="9" max="16384" width="9.28515625" style="19"/>
  </cols>
  <sheetData>
    <row r="1" spans="1:8" ht="20.100000000000001" customHeight="1">
      <c r="A1" s="61" t="s">
        <v>32</v>
      </c>
      <c r="B1" s="61"/>
      <c r="C1" s="61"/>
      <c r="D1" s="61"/>
      <c r="E1" s="61"/>
      <c r="F1" s="61"/>
      <c r="G1" s="22"/>
      <c r="H1" s="18"/>
    </row>
    <row r="2" spans="1:8" ht="20.100000000000001" customHeight="1">
      <c r="A2" s="61" t="s">
        <v>37</v>
      </c>
      <c r="B2" s="61"/>
      <c r="C2" s="61"/>
      <c r="D2" s="61"/>
      <c r="E2" s="61"/>
      <c r="F2" s="61"/>
      <c r="G2" s="22"/>
      <c r="H2" s="18"/>
    </row>
    <row r="3" spans="1:8" ht="20.100000000000001" customHeight="1">
      <c r="A3" s="61" t="s">
        <v>38</v>
      </c>
      <c r="B3" s="61"/>
      <c r="C3" s="61"/>
      <c r="D3" s="61"/>
      <c r="E3" s="61"/>
      <c r="F3" s="61"/>
      <c r="G3" s="22"/>
      <c r="H3" s="18"/>
    </row>
    <row r="4" spans="1:8" ht="20.100000000000001" customHeight="1">
      <c r="A4" s="61" t="s">
        <v>31</v>
      </c>
      <c r="B4" s="61"/>
      <c r="C4" s="61"/>
      <c r="D4" s="61"/>
      <c r="E4" s="61"/>
      <c r="F4" s="61"/>
      <c r="G4" s="22"/>
      <c r="H4" s="18"/>
    </row>
    <row r="5" spans="1:8" ht="15.75" customHeight="1">
      <c r="A5" s="23"/>
      <c r="B5" s="23"/>
      <c r="C5" s="24"/>
      <c r="D5" s="24"/>
      <c r="E5" s="24"/>
      <c r="F5" s="24"/>
      <c r="G5" s="24"/>
      <c r="H5" s="18"/>
    </row>
    <row r="6" spans="1:8" s="21" customFormat="1" ht="15">
      <c r="A6" s="25" t="s">
        <v>41</v>
      </c>
      <c r="B6" s="60"/>
      <c r="C6" s="60"/>
      <c r="D6" s="60"/>
      <c r="E6" s="60"/>
      <c r="F6" s="26"/>
      <c r="G6" s="26"/>
      <c r="H6" s="20"/>
    </row>
    <row r="7" spans="1:8" s="21" customFormat="1" ht="15.75" customHeight="1">
      <c r="A7" s="25"/>
      <c r="B7" s="27"/>
      <c r="C7" s="27"/>
      <c r="D7" s="27"/>
      <c r="E7" s="26"/>
      <c r="F7" s="27"/>
      <c r="G7" s="26"/>
      <c r="H7" s="20"/>
    </row>
    <row r="8" spans="1:8" s="21" customFormat="1" ht="15">
      <c r="A8" s="25" t="s">
        <v>42</v>
      </c>
      <c r="B8" s="60"/>
      <c r="C8" s="60"/>
      <c r="D8" s="60"/>
      <c r="E8" s="26"/>
      <c r="F8" s="26"/>
      <c r="G8" s="26"/>
      <c r="H8" s="20"/>
    </row>
    <row r="9" spans="1:8" s="21" customFormat="1" ht="18" customHeight="1">
      <c r="A9" s="28"/>
      <c r="B9" s="28"/>
      <c r="C9" s="26"/>
      <c r="D9" s="26"/>
      <c r="E9" s="26"/>
      <c r="F9" s="26"/>
      <c r="G9" s="26"/>
      <c r="H9" s="20"/>
    </row>
    <row r="10" spans="1:8" s="21" customFormat="1" ht="18" customHeight="1">
      <c r="A10" s="28"/>
      <c r="B10" s="28"/>
      <c r="C10" s="26"/>
      <c r="D10" s="26"/>
      <c r="E10" s="26"/>
      <c r="F10" s="26"/>
      <c r="G10" s="26"/>
      <c r="H10" s="20"/>
    </row>
    <row r="11" spans="1:8" s="21" customFormat="1" ht="18" customHeight="1">
      <c r="A11" s="29"/>
      <c r="B11" s="29"/>
      <c r="C11" s="30"/>
      <c r="D11" s="30"/>
      <c r="E11" s="30"/>
      <c r="F11" s="30"/>
      <c r="G11" s="26"/>
      <c r="H11" s="20"/>
    </row>
    <row r="12" spans="1:8" s="21" customFormat="1" ht="18" customHeight="1">
      <c r="A12" s="28"/>
      <c r="B12" s="28"/>
      <c r="C12" s="28"/>
      <c r="D12" s="28"/>
      <c r="E12" s="28"/>
      <c r="F12" s="28"/>
      <c r="G12" s="26"/>
      <c r="H12" s="20"/>
    </row>
    <row r="13" spans="1:8" s="21" customFormat="1" ht="18" customHeight="1">
      <c r="A13" s="28"/>
      <c r="B13" s="28"/>
      <c r="C13" s="28"/>
      <c r="D13" s="28"/>
      <c r="E13" s="28"/>
      <c r="F13" s="28"/>
      <c r="G13" s="26"/>
      <c r="H13" s="20"/>
    </row>
    <row r="14" spans="1:8" s="21" customFormat="1" ht="18" customHeight="1">
      <c r="A14" s="28"/>
      <c r="B14" s="28"/>
      <c r="C14" s="28"/>
      <c r="D14" s="28"/>
      <c r="E14" s="28"/>
      <c r="F14" s="28"/>
      <c r="G14" s="26"/>
      <c r="H14" s="20"/>
    </row>
    <row r="15" spans="1:8" s="21" customFormat="1" ht="18" customHeight="1">
      <c r="A15" s="29"/>
      <c r="B15" s="29"/>
      <c r="C15" s="29"/>
      <c r="D15" s="29"/>
      <c r="E15" s="29"/>
      <c r="F15" s="29"/>
      <c r="G15" s="26"/>
      <c r="H15" s="20"/>
    </row>
    <row r="16" spans="1:8" s="21" customFormat="1" ht="18" customHeight="1">
      <c r="A16" s="31"/>
      <c r="B16" s="31"/>
      <c r="C16" s="30"/>
      <c r="D16" s="30"/>
      <c r="E16" s="30"/>
      <c r="F16" s="30"/>
      <c r="G16" s="26"/>
      <c r="H16" s="20"/>
    </row>
    <row r="17" spans="1:8" s="21" customFormat="1" ht="18" customHeight="1">
      <c r="A17" s="31"/>
      <c r="B17" s="31"/>
      <c r="C17" s="30"/>
      <c r="D17" s="30"/>
      <c r="E17" s="30"/>
      <c r="F17" s="30"/>
      <c r="G17" s="26"/>
      <c r="H17" s="20"/>
    </row>
    <row r="18" spans="1:8" s="21" customFormat="1" ht="18" customHeight="1" thickBot="1">
      <c r="A18" s="29"/>
      <c r="B18" s="29"/>
      <c r="C18" s="30"/>
      <c r="D18" s="30"/>
      <c r="E18" s="30"/>
      <c r="F18" s="30"/>
      <c r="G18" s="26"/>
      <c r="H18" s="20"/>
    </row>
    <row r="19" spans="1:8" ht="15.75" customHeight="1">
      <c r="A19" s="32" t="s">
        <v>0</v>
      </c>
      <c r="B19" s="33" t="s">
        <v>33</v>
      </c>
      <c r="C19" s="33" t="s">
        <v>1</v>
      </c>
      <c r="D19" s="33" t="s">
        <v>39</v>
      </c>
      <c r="E19" s="34" t="s">
        <v>29</v>
      </c>
      <c r="F19" s="35"/>
      <c r="G19" s="24"/>
      <c r="H19" s="18"/>
    </row>
    <row r="20" spans="1:8" ht="15.75" customHeight="1">
      <c r="A20" s="36" t="s">
        <v>26</v>
      </c>
      <c r="B20" s="17"/>
      <c r="C20" s="37" t="s">
        <v>34</v>
      </c>
      <c r="D20" s="38">
        <v>81.61</v>
      </c>
      <c r="E20" s="39">
        <f>SUM(D20*B20)</f>
        <v>0</v>
      </c>
      <c r="F20" s="40"/>
      <c r="G20" s="24"/>
      <c r="H20" s="18"/>
    </row>
    <row r="21" spans="1:8" ht="15.75" customHeight="1">
      <c r="A21" s="36" t="s">
        <v>26</v>
      </c>
      <c r="B21" s="17"/>
      <c r="C21" s="37" t="s">
        <v>35</v>
      </c>
      <c r="D21" s="38">
        <v>37.67</v>
      </c>
      <c r="E21" s="39">
        <f>SUM(D21*B21)</f>
        <v>0</v>
      </c>
      <c r="F21" s="40"/>
      <c r="G21" s="24"/>
      <c r="H21" s="18"/>
    </row>
    <row r="22" spans="1:8" ht="7.35" customHeight="1">
      <c r="A22" s="78"/>
      <c r="B22" s="79"/>
      <c r="C22" s="79"/>
      <c r="D22" s="79"/>
      <c r="E22" s="80"/>
      <c r="F22" s="41"/>
      <c r="G22" s="24"/>
      <c r="H22" s="18"/>
    </row>
    <row r="23" spans="1:8" ht="15.75" customHeight="1">
      <c r="A23" s="36" t="s">
        <v>30</v>
      </c>
      <c r="B23" s="17"/>
      <c r="C23" s="37" t="s">
        <v>34</v>
      </c>
      <c r="D23" s="38">
        <v>74.19</v>
      </c>
      <c r="E23" s="39">
        <f>SUM(D23*B23)</f>
        <v>0</v>
      </c>
      <c r="F23" s="40"/>
      <c r="G23" s="24"/>
      <c r="H23" s="18"/>
    </row>
    <row r="24" spans="1:8" ht="15.75" customHeight="1">
      <c r="A24" s="36" t="s">
        <v>30</v>
      </c>
      <c r="B24" s="17"/>
      <c r="C24" s="37" t="s">
        <v>35</v>
      </c>
      <c r="D24" s="38">
        <v>34.25</v>
      </c>
      <c r="E24" s="39">
        <f>SUM(D24*B24)</f>
        <v>0</v>
      </c>
      <c r="F24" s="40"/>
      <c r="G24" s="24"/>
      <c r="H24" s="18"/>
    </row>
    <row r="25" spans="1:8" ht="15.75" customHeight="1">
      <c r="A25" s="62" t="s">
        <v>27</v>
      </c>
      <c r="B25" s="63"/>
      <c r="C25" s="69"/>
      <c r="D25" s="69"/>
      <c r="E25" s="39">
        <f>SUM(E20:E24)</f>
        <v>0</v>
      </c>
      <c r="F25" s="40"/>
      <c r="G25" s="24"/>
      <c r="H25" s="18"/>
    </row>
    <row r="26" spans="1:8" ht="7.35" customHeight="1">
      <c r="A26" s="72"/>
      <c r="B26" s="73"/>
      <c r="C26" s="73"/>
      <c r="D26" s="73"/>
      <c r="E26" s="74"/>
      <c r="F26" s="42"/>
      <c r="G26" s="24"/>
      <c r="H26" s="18"/>
    </row>
    <row r="27" spans="1:8" ht="15.75" customHeight="1">
      <c r="A27" s="70" t="s">
        <v>36</v>
      </c>
      <c r="B27" s="71"/>
      <c r="C27" s="71"/>
      <c r="D27" s="43" t="s">
        <v>28</v>
      </c>
      <c r="E27" s="44">
        <f>'Employed Physican Calc.'!L4</f>
        <v>0</v>
      </c>
      <c r="F27" s="40"/>
      <c r="G27" s="24"/>
      <c r="H27" s="18"/>
    </row>
    <row r="28" spans="1:8" ht="7.35" customHeight="1">
      <c r="A28" s="75"/>
      <c r="B28" s="76"/>
      <c r="C28" s="76"/>
      <c r="D28" s="76"/>
      <c r="E28" s="77"/>
      <c r="F28" s="45"/>
      <c r="G28" s="24"/>
      <c r="H28" s="18"/>
    </row>
    <row r="29" spans="1:8" ht="15.75" customHeight="1">
      <c r="A29" s="67" t="s">
        <v>2</v>
      </c>
      <c r="B29" s="68"/>
      <c r="C29" s="69"/>
      <c r="D29" s="69"/>
      <c r="E29" s="46">
        <f>SUM(E25+E27)</f>
        <v>0</v>
      </c>
      <c r="F29" s="47"/>
      <c r="G29" s="24"/>
      <c r="H29" s="18"/>
    </row>
    <row r="30" spans="1:8" ht="15.75" customHeight="1" thickBot="1">
      <c r="A30" s="62" t="s">
        <v>24</v>
      </c>
      <c r="B30" s="63"/>
      <c r="C30" s="63"/>
      <c r="D30" s="63"/>
      <c r="E30" s="52"/>
      <c r="F30" s="47"/>
      <c r="G30" s="24"/>
      <c r="H30" s="18"/>
    </row>
    <row r="31" spans="1:8" ht="15.75" customHeight="1" thickTop="1" thickBot="1">
      <c r="A31" s="64" t="s">
        <v>3</v>
      </c>
      <c r="B31" s="65"/>
      <c r="C31" s="66"/>
      <c r="D31" s="66"/>
      <c r="E31" s="48">
        <f>SUM(E29:E30)</f>
        <v>0</v>
      </c>
      <c r="F31" s="49"/>
      <c r="G31" s="24"/>
      <c r="H31" s="18"/>
    </row>
    <row r="32" spans="1:8" ht="12.75" customHeight="1">
      <c r="A32" s="23"/>
      <c r="B32" s="23"/>
      <c r="C32" s="1"/>
      <c r="D32" s="1"/>
      <c r="E32" s="1"/>
      <c r="F32" s="1"/>
      <c r="G32" s="24"/>
      <c r="H32" s="18"/>
    </row>
    <row r="33" spans="1:8" ht="12.75" customHeight="1">
      <c r="A33" s="23"/>
      <c r="B33" s="23"/>
      <c r="C33" s="1"/>
      <c r="D33" s="1"/>
      <c r="E33" s="1"/>
      <c r="F33" s="1"/>
      <c r="G33" s="24"/>
      <c r="H33" s="18"/>
    </row>
    <row r="34" spans="1:8" ht="12.75" customHeight="1">
      <c r="A34" s="23"/>
      <c r="B34" s="23"/>
      <c r="C34" s="1"/>
      <c r="D34" s="1"/>
      <c r="E34" s="1"/>
      <c r="F34" s="1"/>
      <c r="G34" s="24"/>
      <c r="H34" s="18"/>
    </row>
    <row r="35" spans="1:8" ht="12.75" customHeight="1">
      <c r="A35" s="23"/>
      <c r="B35" s="23"/>
      <c r="C35" s="1"/>
      <c r="D35" s="1"/>
      <c r="E35" s="1"/>
      <c r="F35" s="1"/>
      <c r="G35" s="24"/>
      <c r="H35" s="18"/>
    </row>
    <row r="36" spans="1:8" ht="12.75" customHeight="1">
      <c r="A36" s="23"/>
      <c r="B36" s="23"/>
      <c r="C36" s="1"/>
      <c r="D36" s="1"/>
      <c r="E36" s="1"/>
      <c r="F36" s="1"/>
      <c r="G36" s="24"/>
      <c r="H36" s="18"/>
    </row>
    <row r="37" spans="1:8" ht="12.75" customHeight="1">
      <c r="A37" s="23"/>
      <c r="B37" s="23"/>
      <c r="C37" s="1"/>
      <c r="D37" s="1"/>
      <c r="E37" s="1"/>
      <c r="F37" s="1"/>
      <c r="G37" s="24"/>
      <c r="H37" s="18"/>
    </row>
    <row r="38" spans="1:8" ht="12.75" customHeight="1">
      <c r="A38" s="23"/>
      <c r="B38" s="23"/>
      <c r="C38" s="1"/>
      <c r="D38" s="1"/>
      <c r="E38" s="1"/>
      <c r="F38" s="1"/>
      <c r="G38" s="24"/>
      <c r="H38" s="18"/>
    </row>
    <row r="39" spans="1:8" ht="12.75" customHeight="1">
      <c r="A39" s="23"/>
      <c r="B39" s="23"/>
      <c r="C39" s="1"/>
      <c r="D39" s="1"/>
      <c r="E39" s="1"/>
      <c r="F39" s="1"/>
      <c r="G39" s="24"/>
      <c r="H39" s="18"/>
    </row>
    <row r="40" spans="1:8" ht="12.75" customHeight="1">
      <c r="A40" s="23"/>
      <c r="B40" s="23"/>
      <c r="C40" s="1"/>
      <c r="D40" s="1"/>
      <c r="E40" s="1"/>
      <c r="F40" s="1"/>
      <c r="G40" s="24"/>
      <c r="H40" s="18"/>
    </row>
    <row r="41" spans="1:8" ht="12.75" customHeight="1">
      <c r="A41" s="23"/>
      <c r="B41" s="23"/>
      <c r="C41" s="1"/>
      <c r="D41" s="1"/>
      <c r="E41" s="1"/>
      <c r="F41" s="1"/>
      <c r="G41" s="24"/>
      <c r="H41" s="18"/>
    </row>
    <row r="42" spans="1:8" ht="12.75" customHeight="1">
      <c r="A42" s="23"/>
      <c r="B42" s="23"/>
      <c r="C42" s="1"/>
      <c r="D42" s="1"/>
      <c r="E42" s="1"/>
      <c r="F42" s="1"/>
      <c r="G42" s="24"/>
      <c r="H42" s="18"/>
    </row>
    <row r="43" spans="1:8" ht="12.75" customHeight="1">
      <c r="A43" s="23"/>
      <c r="B43" s="23"/>
      <c r="C43" s="1"/>
      <c r="D43" s="1"/>
      <c r="E43" s="1"/>
      <c r="F43" s="1"/>
      <c r="G43" s="24"/>
      <c r="H43" s="18"/>
    </row>
    <row r="44" spans="1:8" ht="12.75" customHeight="1">
      <c r="A44" s="23"/>
      <c r="B44" s="23"/>
      <c r="C44" s="1"/>
      <c r="D44" s="1"/>
      <c r="E44" s="1"/>
      <c r="F44" s="1"/>
      <c r="G44" s="24"/>
      <c r="H44" s="18"/>
    </row>
    <row r="45" spans="1:8" ht="12.75" customHeight="1">
      <c r="A45" s="23"/>
      <c r="B45" s="23"/>
      <c r="C45" s="1"/>
      <c r="D45" s="1"/>
      <c r="E45" s="1"/>
      <c r="F45" s="1"/>
      <c r="G45" s="24"/>
      <c r="H45" s="18"/>
    </row>
    <row r="46" spans="1:8" ht="12.75" customHeight="1">
      <c r="A46" s="23"/>
      <c r="B46" s="23"/>
      <c r="C46" s="1"/>
      <c r="D46" s="1"/>
      <c r="E46" s="1"/>
      <c r="F46" s="1"/>
      <c r="G46" s="24"/>
      <c r="H46" s="18"/>
    </row>
    <row r="47" spans="1:8" ht="12.75" customHeight="1">
      <c r="A47" s="23"/>
      <c r="B47" s="23"/>
      <c r="C47" s="1"/>
      <c r="D47" s="1"/>
      <c r="E47" s="1"/>
      <c r="F47" s="1"/>
      <c r="G47" s="24"/>
      <c r="H47" s="18"/>
    </row>
    <row r="48" spans="1:8" ht="12.75" customHeight="1">
      <c r="A48" s="23"/>
      <c r="B48" s="23"/>
      <c r="C48" s="1"/>
      <c r="D48" s="1"/>
      <c r="E48" s="1"/>
      <c r="F48" s="1"/>
      <c r="G48" s="24"/>
      <c r="H48" s="18"/>
    </row>
    <row r="49" spans="1:8" s="21" customFormat="1" ht="15">
      <c r="A49" s="50"/>
      <c r="B49" s="51"/>
      <c r="C49" s="26"/>
      <c r="D49" s="26"/>
      <c r="E49" s="26"/>
      <c r="F49" s="26"/>
      <c r="G49" s="26"/>
      <c r="H49" s="20"/>
    </row>
    <row r="50" spans="1:8" s="21" customFormat="1" ht="14.25">
      <c r="A50" s="26"/>
      <c r="B50" s="26"/>
      <c r="C50" s="26"/>
      <c r="D50" s="26"/>
      <c r="E50" s="26"/>
      <c r="F50" s="26"/>
      <c r="G50" s="26"/>
      <c r="H50" s="20"/>
    </row>
    <row r="51" spans="1:8" s="21" customFormat="1" ht="15">
      <c r="A51" s="59"/>
      <c r="B51" s="59"/>
      <c r="C51" s="59"/>
      <c r="D51" s="59"/>
      <c r="E51" s="59"/>
      <c r="F51" s="59"/>
    </row>
    <row r="52" spans="1:8" s="21" customFormat="1" ht="14.25"/>
  </sheetData>
  <sheetProtection algorithmName="SHA-512" hashValue="qRQ8LsOdXjTgNiMZS1YSkkqwLo+DiVB6N4SaWVhkm+zRvqnoGAUYOnsGMyg+V95wBZ0/9RPXp2SuiKdxffKIww==" saltValue="8iQvcXeViC1e5ttPKVbQFw==" spinCount="100000" sheet="1" objects="1" scenarios="1"/>
  <mergeCells count="14">
    <mergeCell ref="A22:E22"/>
    <mergeCell ref="A30:D30"/>
    <mergeCell ref="A31:D31"/>
    <mergeCell ref="A29:D29"/>
    <mergeCell ref="A25:D25"/>
    <mergeCell ref="A27:C27"/>
    <mergeCell ref="A26:E26"/>
    <mergeCell ref="A28:E28"/>
    <mergeCell ref="B8:D8"/>
    <mergeCell ref="B6:E6"/>
    <mergeCell ref="A1:F1"/>
    <mergeCell ref="A2:F2"/>
    <mergeCell ref="A4:F4"/>
    <mergeCell ref="A3:F3"/>
  </mergeCells>
  <phoneticPr fontId="6" type="noConversion"/>
  <pageMargins left="0.32" right="0.32" top="0.32" bottom="0.5699989063867017" header="0.32" footer="0.32"/>
  <pageSetup orientation="portrait" r:id="rId1"/>
  <headerFooter scaleWithDoc="0" alignWithMargins="0">
    <oddFooter>&amp;C&amp;"Times New Roman,Regular"&amp;P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view="pageLayout" zoomScaleNormal="100" workbookViewId="0">
      <selection activeCell="A8" sqref="A8"/>
    </sheetView>
  </sheetViews>
  <sheetFormatPr defaultColWidth="0" defaultRowHeight="12.75" zeroHeight="1"/>
  <cols>
    <col min="1" max="1" width="4.140625" style="53" customWidth="1"/>
    <col min="2" max="2" width="14.85546875" style="53" customWidth="1"/>
    <col min="3" max="3" width="11.5703125" style="53" bestFit="1" customWidth="1"/>
    <col min="4" max="4" width="13.85546875" style="53" bestFit="1" customWidth="1"/>
    <col min="5" max="5" width="1.28515625" style="53" customWidth="1"/>
    <col min="6" max="6" width="4.28515625" style="53" bestFit="1" customWidth="1"/>
    <col min="7" max="7" width="14.85546875" style="53" customWidth="1"/>
    <col min="8" max="8" width="10.85546875" style="53" bestFit="1" customWidth="1"/>
    <col min="9" max="9" width="13.42578125" style="53" customWidth="1"/>
    <col min="10" max="10" width="1.28515625" style="53" customWidth="1"/>
    <col min="11" max="11" width="4.140625" style="53" customWidth="1"/>
    <col min="12" max="12" width="14.85546875" style="53" bestFit="1" customWidth="1"/>
    <col min="13" max="13" width="10.85546875" style="53" bestFit="1" customWidth="1"/>
    <col min="14" max="14" width="13.42578125" style="53" customWidth="1"/>
    <col min="15" max="15" width="1.28515625" style="83" customWidth="1"/>
    <col min="16" max="16384" width="9.28515625" style="53" hidden="1"/>
  </cols>
  <sheetData>
    <row r="1" spans="1:15" ht="18.75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4"/>
    </row>
    <row r="2" spans="1:15" ht="15.75" customHeight="1">
      <c r="A2" s="82" t="s">
        <v>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4"/>
    </row>
    <row r="3" spans="1:15" ht="7.35" customHeight="1">
      <c r="A3" s="85"/>
      <c r="B3" s="85"/>
      <c r="C3" s="85"/>
      <c r="D3" s="85"/>
      <c r="E3" s="85"/>
      <c r="F3" s="85"/>
      <c r="G3" s="85"/>
      <c r="H3" s="85"/>
      <c r="I3" s="86"/>
      <c r="J3" s="86"/>
      <c r="K3" s="86"/>
      <c r="L3" s="86"/>
      <c r="M3" s="87"/>
      <c r="N3" s="85"/>
      <c r="O3" s="84"/>
    </row>
    <row r="4" spans="1:15" ht="15.75" customHeight="1">
      <c r="A4" s="3" t="s">
        <v>20</v>
      </c>
      <c r="B4" s="1"/>
      <c r="C4" s="1"/>
      <c r="D4" s="1"/>
      <c r="E4" s="1"/>
      <c r="F4" s="1"/>
      <c r="G4" s="1"/>
      <c r="H4" s="1"/>
      <c r="I4" s="86"/>
      <c r="J4" s="86"/>
      <c r="K4" s="86"/>
      <c r="L4" s="86"/>
      <c r="M4" s="1"/>
      <c r="N4" s="1"/>
      <c r="O4" s="84"/>
    </row>
    <row r="5" spans="1:15" ht="7.35" customHeight="1">
      <c r="A5" s="88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7"/>
      <c r="N5" s="87"/>
      <c r="O5" s="84"/>
    </row>
    <row r="6" spans="1:15" ht="7.3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4"/>
    </row>
    <row r="7" spans="1:15">
      <c r="A7" s="10" t="s">
        <v>25</v>
      </c>
      <c r="B7" s="10" t="s">
        <v>4</v>
      </c>
      <c r="C7" s="10" t="s">
        <v>5</v>
      </c>
      <c r="D7" s="10" t="s">
        <v>6</v>
      </c>
      <c r="E7" s="57"/>
      <c r="F7" s="10" t="s">
        <v>25</v>
      </c>
      <c r="G7" s="10" t="s">
        <v>7</v>
      </c>
      <c r="H7" s="14" t="s">
        <v>5</v>
      </c>
      <c r="I7" s="14" t="s">
        <v>6</v>
      </c>
      <c r="J7" s="57"/>
      <c r="K7" s="10" t="s">
        <v>25</v>
      </c>
      <c r="L7" s="10" t="s">
        <v>8</v>
      </c>
      <c r="M7" s="14" t="s">
        <v>5</v>
      </c>
      <c r="N7" s="14" t="s">
        <v>6</v>
      </c>
      <c r="O7" s="84"/>
    </row>
    <row r="8" spans="1:15">
      <c r="A8" s="54"/>
      <c r="B8" s="2" t="s">
        <v>9</v>
      </c>
      <c r="C8" s="11">
        <v>2130</v>
      </c>
      <c r="D8" s="11">
        <f>SUM(C8*A8)</f>
        <v>0</v>
      </c>
      <c r="E8" s="3"/>
      <c r="F8" s="54"/>
      <c r="G8" s="2" t="s">
        <v>9</v>
      </c>
      <c r="H8" s="11">
        <v>3043</v>
      </c>
      <c r="I8" s="11">
        <f>SUM(H8*F8)</f>
        <v>0</v>
      </c>
      <c r="J8" s="4"/>
      <c r="K8" s="54"/>
      <c r="L8" s="2" t="s">
        <v>9</v>
      </c>
      <c r="M8" s="11">
        <v>3956</v>
      </c>
      <c r="N8" s="11">
        <f>SUM(M8*K8)</f>
        <v>0</v>
      </c>
      <c r="O8" s="84"/>
    </row>
    <row r="9" spans="1:15">
      <c r="A9" s="54"/>
      <c r="B9" s="2" t="s">
        <v>10</v>
      </c>
      <c r="C9" s="11">
        <f>SUM(C8)-(C8*0.67)</f>
        <v>702.89999999999986</v>
      </c>
      <c r="D9" s="11">
        <f>SUM(C9*A9)</f>
        <v>0</v>
      </c>
      <c r="E9" s="3"/>
      <c r="F9" s="54"/>
      <c r="G9" s="2" t="s">
        <v>10</v>
      </c>
      <c r="H9" s="11">
        <f>SUM(H8)-(H8*0.67)</f>
        <v>1004.1899999999998</v>
      </c>
      <c r="I9" s="11">
        <f>SUM(H9*F9)</f>
        <v>0</v>
      </c>
      <c r="J9" s="5"/>
      <c r="K9" s="54"/>
      <c r="L9" s="2" t="s">
        <v>10</v>
      </c>
      <c r="M9" s="11">
        <f>SUM(M8)-(M8*0.67)</f>
        <v>1305.48</v>
      </c>
      <c r="N9" s="11">
        <f>SUM(M9*K9)</f>
        <v>0</v>
      </c>
      <c r="O9" s="84"/>
    </row>
    <row r="10" spans="1:15">
      <c r="A10" s="54"/>
      <c r="B10" s="2" t="s">
        <v>11</v>
      </c>
      <c r="C10" s="11">
        <f>SUM(C8)-(C8*0.75)</f>
        <v>532.5</v>
      </c>
      <c r="D10" s="11">
        <f>SUM(C10*A10)</f>
        <v>0</v>
      </c>
      <c r="E10" s="3"/>
      <c r="F10" s="54"/>
      <c r="G10" s="2" t="s">
        <v>11</v>
      </c>
      <c r="H10" s="11">
        <f>SUM(H8)-(H8*0.75)</f>
        <v>760.75</v>
      </c>
      <c r="I10" s="11">
        <f>SUM(H10*F10)</f>
        <v>0</v>
      </c>
      <c r="J10" s="5"/>
      <c r="K10" s="54"/>
      <c r="L10" s="2" t="s">
        <v>11</v>
      </c>
      <c r="M10" s="11">
        <f>SUM(M8)-(M8*0.75)</f>
        <v>989</v>
      </c>
      <c r="N10" s="11">
        <f>SUM(M10*K10)</f>
        <v>0</v>
      </c>
      <c r="O10" s="84"/>
    </row>
    <row r="11" spans="1:15">
      <c r="A11" s="54"/>
      <c r="B11" s="2" t="s">
        <v>12</v>
      </c>
      <c r="C11" s="11">
        <f>SUM(C8)-(C8*0.5)</f>
        <v>1065</v>
      </c>
      <c r="D11" s="11">
        <f>SUM(C11*A11)</f>
        <v>0</v>
      </c>
      <c r="E11" s="3"/>
      <c r="F11" s="54"/>
      <c r="G11" s="2" t="s">
        <v>12</v>
      </c>
      <c r="H11" s="11">
        <f>SUM(H8)-(H8*0.5)</f>
        <v>1521.5</v>
      </c>
      <c r="I11" s="11">
        <f>SUM(H11*F11)</f>
        <v>0</v>
      </c>
      <c r="J11" s="4"/>
      <c r="K11" s="54"/>
      <c r="L11" s="2" t="s">
        <v>12</v>
      </c>
      <c r="M11" s="11">
        <f>SUM(M8)-(M8*0.5)</f>
        <v>1978</v>
      </c>
      <c r="N11" s="11">
        <f>SUM(M11*K11)</f>
        <v>0</v>
      </c>
      <c r="O11" s="84"/>
    </row>
    <row r="12" spans="1:15">
      <c r="A12" s="54"/>
      <c r="B12" s="2" t="s">
        <v>13</v>
      </c>
      <c r="C12" s="11">
        <f>SUM(C8)-(C8*0.25)</f>
        <v>1597.5</v>
      </c>
      <c r="D12" s="11">
        <f>SUM(C12*A12)</f>
        <v>0</v>
      </c>
      <c r="E12" s="3"/>
      <c r="F12" s="54"/>
      <c r="G12" s="2" t="s">
        <v>13</v>
      </c>
      <c r="H12" s="11">
        <f>SUM(H8)-(H8*0.25)</f>
        <v>2282.25</v>
      </c>
      <c r="I12" s="11">
        <f>SUM(H12*F12)</f>
        <v>0</v>
      </c>
      <c r="J12" s="6"/>
      <c r="K12" s="54"/>
      <c r="L12" s="2" t="s">
        <v>13</v>
      </c>
      <c r="M12" s="11">
        <f>SUM(M8)-(M8*0.25)</f>
        <v>2967</v>
      </c>
      <c r="N12" s="11">
        <f>SUM(M12*K12)</f>
        <v>0</v>
      </c>
      <c r="O12" s="84"/>
    </row>
    <row r="13" spans="1:15">
      <c r="A13" s="54"/>
      <c r="B13" s="7" t="s">
        <v>23</v>
      </c>
      <c r="C13" s="55"/>
      <c r="D13" s="56"/>
      <c r="E13" s="3"/>
      <c r="F13" s="54"/>
      <c r="G13" s="7" t="s">
        <v>23</v>
      </c>
      <c r="H13" s="55"/>
      <c r="I13" s="56"/>
      <c r="J13" s="4"/>
      <c r="K13" s="54"/>
      <c r="L13" s="7" t="s">
        <v>23</v>
      </c>
      <c r="M13" s="55"/>
      <c r="N13" s="56"/>
      <c r="O13" s="84"/>
    </row>
    <row r="14" spans="1:15">
      <c r="A14" s="1"/>
      <c r="B14" s="1"/>
      <c r="C14" s="11" t="s">
        <v>6</v>
      </c>
      <c r="D14" s="12">
        <f>SUM(D8:D13)</f>
        <v>0</v>
      </c>
      <c r="E14" s="3"/>
      <c r="F14" s="3"/>
      <c r="G14" s="1"/>
      <c r="H14" s="11" t="s">
        <v>6</v>
      </c>
      <c r="I14" s="12">
        <f>SUM(I8:I13)</f>
        <v>0</v>
      </c>
      <c r="J14" s="5"/>
      <c r="K14" s="5"/>
      <c r="L14" s="1"/>
      <c r="M14" s="11" t="s">
        <v>6</v>
      </c>
      <c r="N14" s="12">
        <f>SUM(N8:N13)</f>
        <v>0</v>
      </c>
      <c r="O14" s="84"/>
    </row>
    <row r="15" spans="1:15" ht="7.35" customHeight="1">
      <c r="A15" s="1"/>
      <c r="B15" s="5"/>
      <c r="C15" s="13"/>
      <c r="D15" s="13"/>
      <c r="E15" s="3"/>
      <c r="F15" s="1"/>
      <c r="G15" s="5"/>
      <c r="H15" s="16"/>
      <c r="I15" s="16"/>
      <c r="J15" s="5"/>
      <c r="K15" s="1"/>
      <c r="L15" s="5"/>
      <c r="M15" s="15"/>
      <c r="N15" s="15"/>
      <c r="O15" s="84"/>
    </row>
    <row r="16" spans="1:15">
      <c r="A16" s="10" t="s">
        <v>25</v>
      </c>
      <c r="B16" s="10" t="s">
        <v>14</v>
      </c>
      <c r="C16" s="14" t="s">
        <v>5</v>
      </c>
      <c r="D16" s="14" t="s">
        <v>6</v>
      </c>
      <c r="E16" s="57"/>
      <c r="F16" s="10" t="s">
        <v>25</v>
      </c>
      <c r="G16" s="10" t="s">
        <v>15</v>
      </c>
      <c r="H16" s="14" t="s">
        <v>5</v>
      </c>
      <c r="I16" s="14" t="s">
        <v>6</v>
      </c>
      <c r="J16" s="57"/>
      <c r="K16" s="10" t="s">
        <v>25</v>
      </c>
      <c r="L16" s="10" t="s">
        <v>16</v>
      </c>
      <c r="M16" s="14" t="s">
        <v>5</v>
      </c>
      <c r="N16" s="14" t="s">
        <v>6</v>
      </c>
      <c r="O16" s="84"/>
    </row>
    <row r="17" spans="1:15">
      <c r="A17" s="54"/>
      <c r="B17" s="2" t="s">
        <v>9</v>
      </c>
      <c r="C17" s="11">
        <v>5174</v>
      </c>
      <c r="D17" s="11">
        <f>SUM(C17*A17)</f>
        <v>0</v>
      </c>
      <c r="E17" s="1"/>
      <c r="F17" s="54"/>
      <c r="G17" s="2" t="s">
        <v>9</v>
      </c>
      <c r="H17" s="11">
        <v>6090</v>
      </c>
      <c r="I17" s="11">
        <f>SUM(H17*F17)</f>
        <v>0</v>
      </c>
      <c r="J17" s="3"/>
      <c r="K17" s="54"/>
      <c r="L17" s="2" t="s">
        <v>9</v>
      </c>
      <c r="M17" s="11">
        <v>8370</v>
      </c>
      <c r="N17" s="11">
        <f>SUM(M17*K17)</f>
        <v>0</v>
      </c>
      <c r="O17" s="84"/>
    </row>
    <row r="18" spans="1:15">
      <c r="A18" s="54"/>
      <c r="B18" s="2" t="s">
        <v>10</v>
      </c>
      <c r="C18" s="11">
        <f>SUM(C17)-(C17*0.67)</f>
        <v>1707.4199999999996</v>
      </c>
      <c r="D18" s="11">
        <f>SUM(C18*A18)</f>
        <v>0</v>
      </c>
      <c r="E18" s="1"/>
      <c r="F18" s="54"/>
      <c r="G18" s="2" t="s">
        <v>10</v>
      </c>
      <c r="H18" s="11">
        <f>SUM(H17)-(H17*0.67)</f>
        <v>2009.6999999999998</v>
      </c>
      <c r="I18" s="11">
        <f>SUM(H18*F18)</f>
        <v>0</v>
      </c>
      <c r="J18" s="3"/>
      <c r="K18" s="54"/>
      <c r="L18" s="2" t="s">
        <v>10</v>
      </c>
      <c r="M18" s="11">
        <f>SUM(M17)-(M17*0.67)</f>
        <v>2762.0999999999995</v>
      </c>
      <c r="N18" s="11">
        <f>SUM(M18*K18)</f>
        <v>0</v>
      </c>
      <c r="O18" s="84"/>
    </row>
    <row r="19" spans="1:15">
      <c r="A19" s="54"/>
      <c r="B19" s="2" t="s">
        <v>11</v>
      </c>
      <c r="C19" s="11">
        <f>SUM(C17)-(C17*0.75)</f>
        <v>1293.5</v>
      </c>
      <c r="D19" s="11">
        <f>SUM(C19*A19)</f>
        <v>0</v>
      </c>
      <c r="E19" s="1"/>
      <c r="F19" s="54"/>
      <c r="G19" s="2" t="s">
        <v>11</v>
      </c>
      <c r="H19" s="11">
        <f>SUM(H17)-(H17*0.75)</f>
        <v>1522.5</v>
      </c>
      <c r="I19" s="11">
        <f>SUM(H19*F19)</f>
        <v>0</v>
      </c>
      <c r="J19" s="3"/>
      <c r="K19" s="54"/>
      <c r="L19" s="2" t="s">
        <v>11</v>
      </c>
      <c r="M19" s="11">
        <f>SUM(M17)-(M17*0.75)</f>
        <v>2092.5</v>
      </c>
      <c r="N19" s="11">
        <f>SUM(M19*K19)</f>
        <v>0</v>
      </c>
      <c r="O19" s="84"/>
    </row>
    <row r="20" spans="1:15">
      <c r="A20" s="54"/>
      <c r="B20" s="2" t="s">
        <v>12</v>
      </c>
      <c r="C20" s="11">
        <f>SUM(C17)-(C17*0.5)</f>
        <v>2587</v>
      </c>
      <c r="D20" s="11">
        <f>SUM(C20*A20)</f>
        <v>0</v>
      </c>
      <c r="E20" s="1"/>
      <c r="F20" s="54"/>
      <c r="G20" s="2" t="s">
        <v>12</v>
      </c>
      <c r="H20" s="11">
        <f>SUM(H17)-(H17*0.5)</f>
        <v>3045</v>
      </c>
      <c r="I20" s="11">
        <f>SUM(H20*F20)</f>
        <v>0</v>
      </c>
      <c r="J20" s="3"/>
      <c r="K20" s="54"/>
      <c r="L20" s="2" t="s">
        <v>12</v>
      </c>
      <c r="M20" s="11">
        <f>SUM(M17)-(M17*0.5)</f>
        <v>4185</v>
      </c>
      <c r="N20" s="11">
        <f>SUM(M20*K20)</f>
        <v>0</v>
      </c>
      <c r="O20" s="84"/>
    </row>
    <row r="21" spans="1:15">
      <c r="A21" s="54"/>
      <c r="B21" s="2" t="s">
        <v>13</v>
      </c>
      <c r="C21" s="11">
        <f>SUM(C17)-(C17*0.25)</f>
        <v>3880.5</v>
      </c>
      <c r="D21" s="11">
        <f>SUM(C21*A21)</f>
        <v>0</v>
      </c>
      <c r="E21" s="1"/>
      <c r="F21" s="54"/>
      <c r="G21" s="2" t="s">
        <v>13</v>
      </c>
      <c r="H21" s="11">
        <f>SUM(H17)-(H17*0.25)</f>
        <v>4567.5</v>
      </c>
      <c r="I21" s="11">
        <f>SUM(H21*F21)</f>
        <v>0</v>
      </c>
      <c r="J21" s="3"/>
      <c r="K21" s="54"/>
      <c r="L21" s="2" t="s">
        <v>13</v>
      </c>
      <c r="M21" s="11">
        <f>SUM(M17)-(M17*0.25)</f>
        <v>6277.5</v>
      </c>
      <c r="N21" s="11">
        <f>SUM(M21*K21)</f>
        <v>0</v>
      </c>
      <c r="O21" s="84"/>
    </row>
    <row r="22" spans="1:15">
      <c r="A22" s="54"/>
      <c r="B22" s="7" t="s">
        <v>23</v>
      </c>
      <c r="C22" s="55"/>
      <c r="D22" s="56"/>
      <c r="E22" s="3"/>
      <c r="F22" s="54"/>
      <c r="G22" s="7" t="s">
        <v>23</v>
      </c>
      <c r="H22" s="55"/>
      <c r="I22" s="56"/>
      <c r="J22" s="4"/>
      <c r="K22" s="54"/>
      <c r="L22" s="7" t="s">
        <v>23</v>
      </c>
      <c r="M22" s="55"/>
      <c r="N22" s="56"/>
      <c r="O22" s="84"/>
    </row>
    <row r="23" spans="1:15">
      <c r="A23" s="1"/>
      <c r="B23" s="1"/>
      <c r="C23" s="11" t="s">
        <v>6</v>
      </c>
      <c r="D23" s="12">
        <f>SUM(D17:D22)</f>
        <v>0</v>
      </c>
      <c r="E23" s="1"/>
      <c r="F23" s="1"/>
      <c r="G23" s="1"/>
      <c r="H23" s="11" t="s">
        <v>6</v>
      </c>
      <c r="I23" s="12">
        <f>SUM(I17:I22)</f>
        <v>0</v>
      </c>
      <c r="J23" s="3"/>
      <c r="K23" s="3"/>
      <c r="L23" s="1"/>
      <c r="M23" s="11" t="s">
        <v>6</v>
      </c>
      <c r="N23" s="12">
        <f>SUM(N17:N22)</f>
        <v>0</v>
      </c>
      <c r="O23" s="84"/>
    </row>
    <row r="24" spans="1:15" ht="7.35" customHeight="1">
      <c r="A24" s="1"/>
      <c r="B24" s="5"/>
      <c r="C24" s="15"/>
      <c r="D24" s="15"/>
      <c r="E24" s="1"/>
      <c r="F24" s="1"/>
      <c r="G24" s="5"/>
      <c r="H24" s="13"/>
      <c r="I24" s="13"/>
      <c r="J24" s="3"/>
      <c r="K24" s="1"/>
      <c r="L24" s="5"/>
      <c r="M24" s="15"/>
      <c r="N24" s="15"/>
      <c r="O24" s="84"/>
    </row>
    <row r="25" spans="1:15">
      <c r="A25" s="10" t="s">
        <v>25</v>
      </c>
      <c r="B25" s="10" t="s">
        <v>17</v>
      </c>
      <c r="C25" s="14" t="s">
        <v>5</v>
      </c>
      <c r="D25" s="14" t="s">
        <v>6</v>
      </c>
      <c r="E25" s="57"/>
      <c r="F25" s="10" t="s">
        <v>25</v>
      </c>
      <c r="G25" s="10" t="s">
        <v>18</v>
      </c>
      <c r="H25" s="14" t="s">
        <v>5</v>
      </c>
      <c r="I25" s="14" t="s">
        <v>6</v>
      </c>
      <c r="J25" s="57"/>
      <c r="K25" s="10" t="s">
        <v>25</v>
      </c>
      <c r="L25" s="10" t="s">
        <v>19</v>
      </c>
      <c r="M25" s="14" t="s">
        <v>5</v>
      </c>
      <c r="N25" s="14" t="s">
        <v>6</v>
      </c>
      <c r="O25" s="84"/>
    </row>
    <row r="26" spans="1:15">
      <c r="A26" s="54"/>
      <c r="B26" s="2" t="s">
        <v>9</v>
      </c>
      <c r="C26" s="11">
        <v>12936</v>
      </c>
      <c r="D26" s="11">
        <f>SUM(C26*A26)</f>
        <v>0</v>
      </c>
      <c r="E26" s="1"/>
      <c r="F26" s="54"/>
      <c r="G26" s="2" t="s">
        <v>9</v>
      </c>
      <c r="H26" s="11">
        <v>18262</v>
      </c>
      <c r="I26" s="11">
        <f>SUM(H26*F26)</f>
        <v>0</v>
      </c>
      <c r="J26" s="3"/>
      <c r="K26" s="54"/>
      <c r="L26" s="2" t="s">
        <v>9</v>
      </c>
      <c r="M26" s="11">
        <v>22827</v>
      </c>
      <c r="N26" s="11">
        <f>SUM(M26*K26)</f>
        <v>0</v>
      </c>
      <c r="O26" s="84"/>
    </row>
    <row r="27" spans="1:15">
      <c r="A27" s="54"/>
      <c r="B27" s="2" t="s">
        <v>10</v>
      </c>
      <c r="C27" s="11">
        <f>SUM(C26)-(C26*0.67)</f>
        <v>4268.8799999999992</v>
      </c>
      <c r="D27" s="11">
        <f>SUM(C27*A27)</f>
        <v>0</v>
      </c>
      <c r="E27" s="1"/>
      <c r="F27" s="54"/>
      <c r="G27" s="2" t="s">
        <v>10</v>
      </c>
      <c r="H27" s="11">
        <f>SUM(H26)-(H26*0.67)</f>
        <v>6026.4599999999991</v>
      </c>
      <c r="I27" s="11">
        <f>SUM(H27*F27)</f>
        <v>0</v>
      </c>
      <c r="J27" s="3"/>
      <c r="K27" s="54"/>
      <c r="L27" s="2" t="s">
        <v>10</v>
      </c>
      <c r="M27" s="11">
        <f>SUM(M26)-(M26*0.67)</f>
        <v>7532.91</v>
      </c>
      <c r="N27" s="11">
        <f>SUM(M27*K27)</f>
        <v>0</v>
      </c>
      <c r="O27" s="84"/>
    </row>
    <row r="28" spans="1:15">
      <c r="A28" s="54"/>
      <c r="B28" s="2" t="s">
        <v>11</v>
      </c>
      <c r="C28" s="11">
        <f>SUM(C26)-(C26*0.75)</f>
        <v>3234</v>
      </c>
      <c r="D28" s="11">
        <f>SUM(C28*A28)</f>
        <v>0</v>
      </c>
      <c r="E28" s="1"/>
      <c r="F28" s="54"/>
      <c r="G28" s="2" t="s">
        <v>11</v>
      </c>
      <c r="H28" s="11">
        <f>SUM(H26)-(H26*0.75)</f>
        <v>4565.5</v>
      </c>
      <c r="I28" s="11">
        <f>SUM(H28*F28)</f>
        <v>0</v>
      </c>
      <c r="J28" s="3"/>
      <c r="K28" s="54"/>
      <c r="L28" s="2" t="s">
        <v>11</v>
      </c>
      <c r="M28" s="11">
        <f>SUM(M26)-(M26*0.75)</f>
        <v>5706.75</v>
      </c>
      <c r="N28" s="11">
        <f>SUM(M28*K28)</f>
        <v>0</v>
      </c>
      <c r="O28" s="84"/>
    </row>
    <row r="29" spans="1:15">
      <c r="A29" s="54"/>
      <c r="B29" s="2" t="s">
        <v>12</v>
      </c>
      <c r="C29" s="11">
        <f>SUM(C26)-(C26*0.5)</f>
        <v>6468</v>
      </c>
      <c r="D29" s="11">
        <f>SUM(C29*A29)</f>
        <v>0</v>
      </c>
      <c r="E29" s="1"/>
      <c r="F29" s="54"/>
      <c r="G29" s="2" t="s">
        <v>12</v>
      </c>
      <c r="H29" s="11">
        <f>SUM(H26)-(H26*0.5)</f>
        <v>9131</v>
      </c>
      <c r="I29" s="11">
        <f>SUM(H29*F29)</f>
        <v>0</v>
      </c>
      <c r="J29" s="3"/>
      <c r="K29" s="54"/>
      <c r="L29" s="2" t="s">
        <v>12</v>
      </c>
      <c r="M29" s="11">
        <f>SUM(M26)-(M26*0.5)</f>
        <v>11413.5</v>
      </c>
      <c r="N29" s="11">
        <f>SUM(M29*K29)</f>
        <v>0</v>
      </c>
      <c r="O29" s="84"/>
    </row>
    <row r="30" spans="1:15">
      <c r="A30" s="54"/>
      <c r="B30" s="2" t="s">
        <v>13</v>
      </c>
      <c r="C30" s="11">
        <f>SUM(C26)-(C26*0.25)</f>
        <v>9702</v>
      </c>
      <c r="D30" s="11">
        <f>SUM(C30*A30)</f>
        <v>0</v>
      </c>
      <c r="E30" s="1"/>
      <c r="F30" s="54"/>
      <c r="G30" s="2" t="s">
        <v>13</v>
      </c>
      <c r="H30" s="11">
        <f>SUM(H26)-(H26*0.25)</f>
        <v>13696.5</v>
      </c>
      <c r="I30" s="11">
        <f>SUM(H30*F30)</f>
        <v>0</v>
      </c>
      <c r="J30" s="3"/>
      <c r="K30" s="54"/>
      <c r="L30" s="2" t="s">
        <v>13</v>
      </c>
      <c r="M30" s="11">
        <f>SUM(M26)-(M26*0.25)</f>
        <v>17120.25</v>
      </c>
      <c r="N30" s="11">
        <f>SUM(M30*K30)</f>
        <v>0</v>
      </c>
      <c r="O30" s="84"/>
    </row>
    <row r="31" spans="1:15">
      <c r="A31" s="54"/>
      <c r="B31" s="7" t="s">
        <v>23</v>
      </c>
      <c r="C31" s="55"/>
      <c r="D31" s="56"/>
      <c r="E31" s="3"/>
      <c r="F31" s="54"/>
      <c r="G31" s="7" t="s">
        <v>23</v>
      </c>
      <c r="H31" s="55"/>
      <c r="I31" s="56"/>
      <c r="J31" s="4"/>
      <c r="K31" s="54"/>
      <c r="L31" s="7" t="s">
        <v>23</v>
      </c>
      <c r="M31" s="55"/>
      <c r="N31" s="56"/>
      <c r="O31" s="84"/>
    </row>
    <row r="32" spans="1:15">
      <c r="A32" s="4"/>
      <c r="B32" s="1"/>
      <c r="C32" s="11" t="s">
        <v>6</v>
      </c>
      <c r="D32" s="12">
        <f>SUM(D26:D31)</f>
        <v>0</v>
      </c>
      <c r="E32" s="1"/>
      <c r="F32" s="1"/>
      <c r="G32" s="1"/>
      <c r="H32" s="11" t="s">
        <v>6</v>
      </c>
      <c r="I32" s="12">
        <f>SUM(I26:I31)</f>
        <v>0</v>
      </c>
      <c r="J32" s="3"/>
      <c r="K32" s="1"/>
      <c r="L32" s="1"/>
      <c r="M32" s="11" t="s">
        <v>6</v>
      </c>
      <c r="N32" s="12">
        <f>SUM(N26:N31)</f>
        <v>0</v>
      </c>
      <c r="O32" s="84"/>
    </row>
    <row r="33" spans="1:15" ht="7.35" customHeight="1">
      <c r="A33" s="1"/>
      <c r="B33" s="3"/>
      <c r="C33" s="13"/>
      <c r="D33" s="13"/>
      <c r="E33" s="3"/>
      <c r="F33" s="3"/>
      <c r="G33" s="1"/>
      <c r="H33" s="1"/>
      <c r="I33" s="1"/>
      <c r="J33" s="6"/>
      <c r="K33" s="6"/>
      <c r="L33" s="5"/>
      <c r="M33" s="1"/>
      <c r="N33" s="1"/>
      <c r="O33" s="84"/>
    </row>
    <row r="34" spans="1:15">
      <c r="A34" s="10" t="s">
        <v>25</v>
      </c>
      <c r="B34" s="10" t="s">
        <v>21</v>
      </c>
      <c r="C34" s="14" t="s">
        <v>5</v>
      </c>
      <c r="D34" s="14" t="s">
        <v>6</v>
      </c>
      <c r="E34" s="3"/>
      <c r="F34" s="3"/>
      <c r="G34" s="1"/>
      <c r="H34" s="1"/>
      <c r="I34" s="1"/>
      <c r="J34" s="58"/>
      <c r="K34" s="1"/>
      <c r="L34" s="1"/>
      <c r="M34" s="1"/>
      <c r="N34" s="1"/>
      <c r="O34" s="84"/>
    </row>
    <row r="35" spans="1:15">
      <c r="A35" s="54"/>
      <c r="B35" s="2" t="s">
        <v>9</v>
      </c>
      <c r="C35" s="11">
        <v>25870</v>
      </c>
      <c r="D35" s="11">
        <f>SUM(C35*A35)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84"/>
    </row>
    <row r="36" spans="1:15">
      <c r="A36" s="54"/>
      <c r="B36" s="2" t="s">
        <v>10</v>
      </c>
      <c r="C36" s="11">
        <f>SUM(C35)-(C35*0.67)</f>
        <v>8537.0999999999985</v>
      </c>
      <c r="D36" s="11">
        <f>SUM(C36*A36)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84"/>
    </row>
    <row r="37" spans="1:15">
      <c r="A37" s="54"/>
      <c r="B37" s="2" t="s">
        <v>11</v>
      </c>
      <c r="C37" s="11">
        <f>SUM(C35)-(C35*0.75)</f>
        <v>6467.5</v>
      </c>
      <c r="D37" s="11">
        <f>SUM(C37*A37)</f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84"/>
    </row>
    <row r="38" spans="1:15">
      <c r="A38" s="54"/>
      <c r="B38" s="2" t="s">
        <v>12</v>
      </c>
      <c r="C38" s="11">
        <f>SUM(C35)-(C35*0.5)</f>
        <v>12935</v>
      </c>
      <c r="D38" s="11">
        <f>SUM(C38*A38)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84"/>
    </row>
    <row r="39" spans="1:15">
      <c r="A39" s="54"/>
      <c r="B39" s="2" t="s">
        <v>13</v>
      </c>
      <c r="C39" s="11">
        <f>SUM(C35)-(C35*0.25)</f>
        <v>19402.5</v>
      </c>
      <c r="D39" s="11">
        <f>SUM(C39*A39)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84"/>
    </row>
    <row r="40" spans="1:15">
      <c r="A40" s="54"/>
      <c r="B40" s="7" t="s">
        <v>23</v>
      </c>
      <c r="C40" s="55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84"/>
    </row>
    <row r="41" spans="1:15" ht="13.5" thickBot="1">
      <c r="A41" s="1"/>
      <c r="B41" s="1"/>
      <c r="C41" s="11" t="s">
        <v>6</v>
      </c>
      <c r="D41" s="12">
        <f>SUM(D35:D40)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84"/>
    </row>
    <row r="42" spans="1:15" ht="7.35" customHeight="1">
      <c r="A42" s="1"/>
      <c r="B42" s="1"/>
      <c r="C42" s="1"/>
      <c r="D42" s="1"/>
      <c r="E42" s="1"/>
      <c r="F42" s="1"/>
      <c r="G42" s="1"/>
      <c r="H42" s="1"/>
      <c r="I42" s="91" t="s">
        <v>22</v>
      </c>
      <c r="J42" s="92"/>
      <c r="K42" s="92"/>
      <c r="L42" s="8"/>
      <c r="M42" s="1"/>
      <c r="N42" s="1"/>
      <c r="O42" s="84"/>
    </row>
    <row r="43" spans="1:15" ht="14.25">
      <c r="A43" s="1" t="s">
        <v>43</v>
      </c>
      <c r="B43" s="1"/>
      <c r="C43" s="1"/>
      <c r="D43" s="1"/>
      <c r="E43" s="1"/>
      <c r="F43" s="1"/>
      <c r="G43" s="1"/>
      <c r="H43" s="1"/>
      <c r="I43" s="93"/>
      <c r="J43" s="94"/>
      <c r="K43" s="94"/>
      <c r="L43" s="96">
        <f>SUM(D14+I14+N14+D23+I23+N23+D32+I32+N32+D41)</f>
        <v>0</v>
      </c>
      <c r="M43" s="1"/>
      <c r="N43" s="1"/>
      <c r="O43" s="84"/>
    </row>
    <row r="44" spans="1:15" ht="7.35" customHeight="1" thickBot="1">
      <c r="A44" s="1"/>
      <c r="B44" s="1"/>
      <c r="C44" s="1"/>
      <c r="D44" s="1"/>
      <c r="E44" s="1"/>
      <c r="F44" s="1"/>
      <c r="G44" s="1"/>
      <c r="H44" s="1"/>
      <c r="I44" s="95"/>
      <c r="J44" s="90"/>
      <c r="K44" s="90"/>
      <c r="L44" s="9"/>
      <c r="M44" s="1"/>
      <c r="N44" s="1"/>
      <c r="O44" s="84"/>
    </row>
    <row r="45" spans="1:15" ht="7.3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4"/>
    </row>
  </sheetData>
  <sheetProtection algorithmName="SHA-512" hashValue="EoRX3X2JxltvD/aFed0jvEpYXZiT8gvNONNCuXqlhKaid/Vk8sEzYhJ5zMwlDCCoTd6CNdQEbvuum3Sps7k8cw==" saltValue="vIjlXnCeVeGIjIkvWmp9Fg==" spinCount="100000" sheet="1" objects="1" scenarios="1"/>
  <mergeCells count="3">
    <mergeCell ref="A1:N1"/>
    <mergeCell ref="A2:N2"/>
    <mergeCell ref="I42:K44"/>
  </mergeCells>
  <phoneticPr fontId="6" type="noConversion"/>
  <pageMargins left="0.32" right="0.32" top="0.32" bottom="0.5699989063867017" header="0.32" footer="0.32"/>
  <pageSetup orientation="landscape" r:id="rId1"/>
  <headerFooter alignWithMargins="0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Bed-Visit Calc.</vt:lpstr>
      <vt:lpstr>Employed Physican Calc.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agunter</dc:creator>
  <cp:lastModifiedBy>Leaird, Meghann</cp:lastModifiedBy>
  <cp:lastPrinted>2025-03-24T21:23:57Z</cp:lastPrinted>
  <dcterms:created xsi:type="dcterms:W3CDTF">2007-12-12T16:41:22Z</dcterms:created>
  <dcterms:modified xsi:type="dcterms:W3CDTF">2025-03-25T12:18:44Z</dcterms:modified>
</cp:coreProperties>
</file>