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S:\Policy &amp; Procedural Bulletins\2025 Procedural Bulletins (in review)\Section 3 Financial Management\Section 3 Forms\"/>
    </mc:Choice>
  </mc:AlternateContent>
  <xr:revisionPtr revIDLastSave="0" documentId="14_{41CCBE18-E5F2-49C7-B960-9AF41C5AE691}" xr6:coauthVersionLast="47" xr6:coauthVersionMax="47" xr10:uidLastSave="{00000000-0000-0000-0000-000000000000}"/>
  <bookViews>
    <workbookView xWindow="20370" yWindow="-120" windowWidth="28110" windowHeight="16440" tabRatio="859" xr2:uid="{00000000-000D-0000-FFFF-FFFF00000000}"/>
  </bookViews>
  <sheets>
    <sheet name="January" sheetId="1" r:id="rId1"/>
    <sheet name="Sheet1" sheetId="27" state="hidden" r:id="rId2"/>
    <sheet name="February" sheetId="15" r:id="rId3"/>
    <sheet name="March" sheetId="16" r:id="rId4"/>
    <sheet name="April" sheetId="17" r:id="rId5"/>
    <sheet name="May" sheetId="26" r:id="rId6"/>
    <sheet name="June" sheetId="18" r:id="rId7"/>
    <sheet name="July" sheetId="19" r:id="rId8"/>
    <sheet name="August" sheetId="20" r:id="rId9"/>
    <sheet name="September" sheetId="21" r:id="rId10"/>
    <sheet name="October" sheetId="22" r:id="rId11"/>
    <sheet name="November" sheetId="23" r:id="rId12"/>
    <sheet name="December" sheetId="24" r:id="rId13"/>
    <sheet name="13th Statement" sheetId="25" r:id="rId14"/>
  </sheets>
  <definedNames>
    <definedName name="_xlnm.Print_Area" localSheetId="2">February!$A$1:$L$61</definedName>
    <definedName name="_xlnm.Print_Area" localSheetId="0">January!$A$1:$L$60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31" i="1"/>
  <c r="J3" i="21"/>
  <c r="J3" i="22"/>
  <c r="J3" i="23"/>
  <c r="J3" i="24"/>
  <c r="J3" i="25"/>
  <c r="J3" i="20"/>
  <c r="J3" i="19"/>
  <c r="E3" i="19"/>
  <c r="J3" i="18"/>
  <c r="J3" i="16"/>
  <c r="J3" i="17"/>
  <c r="J3" i="26"/>
  <c r="J3" i="15"/>
  <c r="F30" i="25"/>
  <c r="F30" i="24"/>
  <c r="F30" i="23"/>
  <c r="F30" i="22"/>
  <c r="F30" i="21"/>
  <c r="F30" i="20"/>
  <c r="F30" i="19"/>
  <c r="F30" i="18"/>
  <c r="F30" i="26"/>
  <c r="F30" i="17"/>
  <c r="F30" i="16"/>
  <c r="F30" i="15"/>
  <c r="L32" i="1" l="1"/>
  <c r="E3" i="15"/>
  <c r="L31" i="15" l="1"/>
  <c r="F12" i="1"/>
  <c r="C16" i="24" l="1"/>
  <c r="C17" i="24"/>
  <c r="C18" i="24"/>
  <c r="C19" i="24"/>
  <c r="C9" i="23"/>
  <c r="C10" i="23"/>
  <c r="C11" i="23"/>
  <c r="I19" i="25" l="1"/>
  <c r="F19" i="25"/>
  <c r="F12" i="25"/>
  <c r="E17" i="24"/>
  <c r="E18" i="24"/>
  <c r="G19" i="23"/>
  <c r="F19" i="23"/>
  <c r="I12" i="23"/>
  <c r="G12" i="23"/>
  <c r="F12" i="23"/>
  <c r="E10" i="23"/>
  <c r="E11" i="23"/>
  <c r="E16" i="15" l="1"/>
  <c r="E17" i="15"/>
  <c r="E18" i="15"/>
  <c r="C16" i="15"/>
  <c r="C17" i="15"/>
  <c r="C18" i="15"/>
  <c r="E9" i="15"/>
  <c r="E10" i="15"/>
  <c r="E11" i="15"/>
  <c r="C9" i="15"/>
  <c r="C10" i="15"/>
  <c r="C11" i="15"/>
  <c r="E16" i="16"/>
  <c r="E17" i="16"/>
  <c r="C16" i="16"/>
  <c r="C17" i="16"/>
  <c r="C18" i="16"/>
  <c r="E9" i="16"/>
  <c r="E10" i="16"/>
  <c r="E11" i="16"/>
  <c r="C9" i="16"/>
  <c r="C10" i="16"/>
  <c r="C11" i="16"/>
  <c r="E16" i="17"/>
  <c r="E17" i="17"/>
  <c r="E18" i="17"/>
  <c r="C16" i="17"/>
  <c r="C17" i="17"/>
  <c r="C18" i="17"/>
  <c r="E9" i="17"/>
  <c r="E10" i="17"/>
  <c r="E11" i="17"/>
  <c r="C9" i="17"/>
  <c r="C10" i="17"/>
  <c r="C11" i="17"/>
  <c r="E16" i="26"/>
  <c r="E17" i="26"/>
  <c r="E18" i="26"/>
  <c r="C16" i="26"/>
  <c r="C17" i="26"/>
  <c r="C18" i="26"/>
  <c r="E9" i="26"/>
  <c r="E10" i="26"/>
  <c r="E11" i="26"/>
  <c r="C9" i="26"/>
  <c r="C10" i="26"/>
  <c r="C11" i="26"/>
  <c r="E16" i="18"/>
  <c r="E17" i="18"/>
  <c r="E18" i="18"/>
  <c r="C16" i="18"/>
  <c r="C17" i="18"/>
  <c r="C18" i="18"/>
  <c r="E9" i="18"/>
  <c r="E10" i="18"/>
  <c r="E11" i="18"/>
  <c r="C9" i="18"/>
  <c r="C10" i="18"/>
  <c r="C11" i="18"/>
  <c r="E16" i="19"/>
  <c r="E17" i="19"/>
  <c r="E18" i="19"/>
  <c r="C16" i="19"/>
  <c r="C17" i="19"/>
  <c r="C18" i="19"/>
  <c r="E9" i="19"/>
  <c r="E10" i="19"/>
  <c r="E11" i="19"/>
  <c r="C9" i="19"/>
  <c r="C10" i="19"/>
  <c r="C11" i="19"/>
  <c r="E16" i="20"/>
  <c r="E17" i="20"/>
  <c r="E18" i="20"/>
  <c r="C16" i="20"/>
  <c r="C17" i="20"/>
  <c r="C18" i="20"/>
  <c r="E9" i="20"/>
  <c r="E10" i="20"/>
  <c r="E11" i="20"/>
  <c r="C9" i="20"/>
  <c r="C10" i="20"/>
  <c r="C11" i="20"/>
  <c r="E16" i="21"/>
  <c r="E17" i="21"/>
  <c r="E18" i="21"/>
  <c r="C16" i="21"/>
  <c r="C17" i="21"/>
  <c r="C18" i="21"/>
  <c r="E9" i="21"/>
  <c r="E10" i="21"/>
  <c r="E11" i="21"/>
  <c r="C9" i="21"/>
  <c r="C10" i="21"/>
  <c r="C11" i="21"/>
  <c r="E16" i="22"/>
  <c r="E17" i="22"/>
  <c r="E18" i="22"/>
  <c r="C16" i="22"/>
  <c r="C17" i="22"/>
  <c r="C18" i="22"/>
  <c r="E9" i="22"/>
  <c r="E10" i="22"/>
  <c r="E11" i="22"/>
  <c r="C9" i="22"/>
  <c r="C10" i="22"/>
  <c r="C11" i="22"/>
  <c r="E16" i="23"/>
  <c r="E17" i="23"/>
  <c r="E18" i="23"/>
  <c r="C16" i="23"/>
  <c r="C17" i="23"/>
  <c r="C18" i="23"/>
  <c r="E9" i="23"/>
  <c r="E16" i="24"/>
  <c r="E9" i="24"/>
  <c r="E10" i="24"/>
  <c r="E11" i="24"/>
  <c r="C9" i="24"/>
  <c r="C10" i="24"/>
  <c r="C11" i="24"/>
  <c r="C16" i="25"/>
  <c r="C17" i="25"/>
  <c r="C18" i="25"/>
  <c r="E16" i="25"/>
  <c r="E17" i="25"/>
  <c r="E18" i="25"/>
  <c r="E9" i="25"/>
  <c r="E10" i="25"/>
  <c r="E11" i="25"/>
  <c r="C9" i="25"/>
  <c r="C10" i="25"/>
  <c r="C11" i="25"/>
  <c r="I12" i="15"/>
  <c r="G12" i="15"/>
  <c r="F12" i="15"/>
  <c r="I19" i="15"/>
  <c r="G19" i="15"/>
  <c r="F19" i="15"/>
  <c r="G19" i="1"/>
  <c r="F19" i="1"/>
  <c r="E19" i="1"/>
  <c r="J16" i="1"/>
  <c r="J17" i="1"/>
  <c r="J18" i="1"/>
  <c r="H16" i="1"/>
  <c r="H16" i="15" s="1"/>
  <c r="H16" i="16" s="1"/>
  <c r="H16" i="17" s="1"/>
  <c r="H16" i="26" s="1"/>
  <c r="H16" i="18" s="1"/>
  <c r="H16" i="19" s="1"/>
  <c r="H17" i="1"/>
  <c r="H17" i="15" s="1"/>
  <c r="H17" i="16" s="1"/>
  <c r="H17" i="17" s="1"/>
  <c r="H17" i="26" s="1"/>
  <c r="H17" i="18" s="1"/>
  <c r="H17" i="19" s="1"/>
  <c r="H18" i="1"/>
  <c r="H18" i="15" s="1"/>
  <c r="H18" i="16" s="1"/>
  <c r="J9" i="1"/>
  <c r="J10" i="1"/>
  <c r="J11" i="1"/>
  <c r="J8" i="1"/>
  <c r="I12" i="1"/>
  <c r="H9" i="1"/>
  <c r="H9" i="15" s="1"/>
  <c r="H9" i="16" s="1"/>
  <c r="H9" i="17" s="1"/>
  <c r="H9" i="26" s="1"/>
  <c r="H9" i="18" s="1"/>
  <c r="H9" i="19" s="1"/>
  <c r="H9" i="20" s="1"/>
  <c r="H9" i="21" s="1"/>
  <c r="H9" i="22" s="1"/>
  <c r="H9" i="23" s="1"/>
  <c r="H9" i="24" s="1"/>
  <c r="H9" i="25" s="1"/>
  <c r="H10" i="1"/>
  <c r="H10" i="15" s="1"/>
  <c r="H10" i="16" s="1"/>
  <c r="H10" i="17" s="1"/>
  <c r="H10" i="26" s="1"/>
  <c r="H10" i="18" s="1"/>
  <c r="H10" i="19" s="1"/>
  <c r="H10" i="20" s="1"/>
  <c r="H10" i="21" s="1"/>
  <c r="H10" i="22" s="1"/>
  <c r="H11" i="1"/>
  <c r="H11" i="15" s="1"/>
  <c r="H8" i="1"/>
  <c r="G12" i="1"/>
  <c r="E12" i="1"/>
  <c r="J11" i="15" l="1"/>
  <c r="K11" i="15" s="1"/>
  <c r="L11" i="1"/>
  <c r="J18" i="15"/>
  <c r="L18" i="1"/>
  <c r="E19" i="15"/>
  <c r="J10" i="15"/>
  <c r="L10" i="15" s="1"/>
  <c r="L10" i="1"/>
  <c r="J17" i="15"/>
  <c r="K17" i="15" s="1"/>
  <c r="L17" i="1"/>
  <c r="J9" i="15"/>
  <c r="L9" i="1"/>
  <c r="J16" i="15"/>
  <c r="K16" i="15" s="1"/>
  <c r="L16" i="1"/>
  <c r="L8" i="1"/>
  <c r="H10" i="23"/>
  <c r="H10" i="24" s="1"/>
  <c r="H10" i="25" s="1"/>
  <c r="E12" i="15"/>
  <c r="E12" i="23"/>
  <c r="K8" i="1"/>
  <c r="H18" i="17"/>
  <c r="H18" i="26" s="1"/>
  <c r="H18" i="18" s="1"/>
  <c r="H11" i="16"/>
  <c r="H17" i="20"/>
  <c r="H16" i="20"/>
  <c r="K11" i="1"/>
  <c r="H12" i="1"/>
  <c r="L33" i="1" s="1"/>
  <c r="K10" i="1"/>
  <c r="K9" i="1"/>
  <c r="K17" i="1"/>
  <c r="K16" i="1"/>
  <c r="K18" i="1"/>
  <c r="J12" i="1"/>
  <c r="L34" i="1" s="1"/>
  <c r="E25" i="1"/>
  <c r="L5" i="1" s="1"/>
  <c r="E5" i="1" l="1"/>
  <c r="J9" i="16"/>
  <c r="L9" i="15"/>
  <c r="K9" i="15"/>
  <c r="J18" i="16"/>
  <c r="L18" i="15"/>
  <c r="J10" i="16"/>
  <c r="L10" i="16" s="1"/>
  <c r="K10" i="15"/>
  <c r="J16" i="16"/>
  <c r="L16" i="15"/>
  <c r="J5" i="1"/>
  <c r="L12" i="1"/>
  <c r="K18" i="15"/>
  <c r="J17" i="16"/>
  <c r="L17" i="15"/>
  <c r="J11" i="16"/>
  <c r="K11" i="16" s="1"/>
  <c r="L11" i="15"/>
  <c r="H11" i="17"/>
  <c r="H18" i="19"/>
  <c r="H17" i="21"/>
  <c r="H16" i="21"/>
  <c r="J17" i="17" l="1"/>
  <c r="L17" i="16"/>
  <c r="K17" i="16"/>
  <c r="J11" i="17"/>
  <c r="K11" i="17" s="1"/>
  <c r="L11" i="16"/>
  <c r="J18" i="17"/>
  <c r="L9" i="16"/>
  <c r="K9" i="16"/>
  <c r="J9" i="17"/>
  <c r="L16" i="16"/>
  <c r="K16" i="16"/>
  <c r="J16" i="17"/>
  <c r="J10" i="17"/>
  <c r="L10" i="17" s="1"/>
  <c r="K10" i="16"/>
  <c r="H11" i="26"/>
  <c r="H18" i="20"/>
  <c r="H16" i="22"/>
  <c r="H17" i="22"/>
  <c r="E3" i="16"/>
  <c r="J10" i="26" l="1"/>
  <c r="L10" i="26" s="1"/>
  <c r="K10" i="17"/>
  <c r="J11" i="26"/>
  <c r="L11" i="17"/>
  <c r="K9" i="17"/>
  <c r="L9" i="17"/>
  <c r="J9" i="26"/>
  <c r="L18" i="17"/>
  <c r="J18" i="26"/>
  <c r="K18" i="17"/>
  <c r="J16" i="26"/>
  <c r="L16" i="17"/>
  <c r="K16" i="17"/>
  <c r="L17" i="17"/>
  <c r="J17" i="26"/>
  <c r="K17" i="17"/>
  <c r="H11" i="18"/>
  <c r="H18" i="21"/>
  <c r="H16" i="23"/>
  <c r="H17" i="23"/>
  <c r="H17" i="24" s="1"/>
  <c r="B14" i="24"/>
  <c r="K10" i="26" l="1"/>
  <c r="J10" i="18"/>
  <c r="L10" i="18" s="1"/>
  <c r="J17" i="18"/>
  <c r="L17" i="26"/>
  <c r="K17" i="26"/>
  <c r="L16" i="26"/>
  <c r="K16" i="26"/>
  <c r="J16" i="18"/>
  <c r="J9" i="18"/>
  <c r="L9" i="26"/>
  <c r="K9" i="26"/>
  <c r="J11" i="18"/>
  <c r="K11" i="18" s="1"/>
  <c r="L11" i="26"/>
  <c r="K11" i="26"/>
  <c r="J18" i="18"/>
  <c r="L18" i="26"/>
  <c r="K18" i="26"/>
  <c r="H17" i="25"/>
  <c r="H11" i="19"/>
  <c r="H18" i="22"/>
  <c r="H16" i="24"/>
  <c r="J15" i="1"/>
  <c r="H15" i="1"/>
  <c r="L38" i="25"/>
  <c r="H38" i="25"/>
  <c r="I25" i="25"/>
  <c r="G25" i="25"/>
  <c r="F25" i="25"/>
  <c r="E24" i="25"/>
  <c r="E23" i="25"/>
  <c r="E22" i="25"/>
  <c r="G19" i="25"/>
  <c r="E15" i="25"/>
  <c r="C15" i="25"/>
  <c r="B14" i="25"/>
  <c r="I12" i="25"/>
  <c r="G12" i="25"/>
  <c r="E8" i="25"/>
  <c r="C8" i="25"/>
  <c r="B7" i="25"/>
  <c r="E3" i="25"/>
  <c r="L38" i="24"/>
  <c r="H38" i="24"/>
  <c r="I25" i="24"/>
  <c r="G25" i="24"/>
  <c r="F25" i="24"/>
  <c r="E24" i="24"/>
  <c r="E23" i="24"/>
  <c r="E22" i="24"/>
  <c r="I19" i="24"/>
  <c r="G19" i="24"/>
  <c r="F19" i="24"/>
  <c r="E15" i="24"/>
  <c r="C15" i="24"/>
  <c r="I12" i="24"/>
  <c r="G12" i="24"/>
  <c r="F12" i="24"/>
  <c r="E8" i="24"/>
  <c r="C8" i="24"/>
  <c r="B7" i="24"/>
  <c r="E3" i="24"/>
  <c r="L38" i="23"/>
  <c r="H38" i="23"/>
  <c r="I25" i="23"/>
  <c r="G25" i="23"/>
  <c r="F25" i="23"/>
  <c r="E24" i="23"/>
  <c r="E23" i="23"/>
  <c r="E22" i="23"/>
  <c r="I19" i="23"/>
  <c r="E15" i="23"/>
  <c r="C15" i="23"/>
  <c r="B14" i="23"/>
  <c r="E8" i="23"/>
  <c r="C8" i="23"/>
  <c r="B7" i="23"/>
  <c r="E3" i="23"/>
  <c r="L38" i="22"/>
  <c r="H38" i="22"/>
  <c r="I25" i="22"/>
  <c r="G25" i="22"/>
  <c r="F25" i="22"/>
  <c r="E24" i="22"/>
  <c r="E23" i="22"/>
  <c r="E22" i="22"/>
  <c r="I19" i="22"/>
  <c r="G19" i="22"/>
  <c r="F19" i="22"/>
  <c r="E15" i="22"/>
  <c r="C15" i="22"/>
  <c r="B14" i="22"/>
  <c r="I12" i="22"/>
  <c r="G12" i="22"/>
  <c r="F12" i="22"/>
  <c r="E8" i="22"/>
  <c r="C8" i="22"/>
  <c r="B7" i="22"/>
  <c r="E3" i="22"/>
  <c r="L38" i="21"/>
  <c r="H38" i="21"/>
  <c r="I25" i="21"/>
  <c r="G25" i="21"/>
  <c r="F25" i="21"/>
  <c r="E24" i="21"/>
  <c r="E23" i="21"/>
  <c r="E22" i="21"/>
  <c r="I19" i="21"/>
  <c r="G19" i="21"/>
  <c r="F19" i="21"/>
  <c r="E15" i="21"/>
  <c r="C15" i="21"/>
  <c r="B14" i="21"/>
  <c r="I12" i="21"/>
  <c r="G12" i="21"/>
  <c r="F12" i="21"/>
  <c r="E8" i="21"/>
  <c r="C8" i="21"/>
  <c r="B7" i="21"/>
  <c r="E3" i="21"/>
  <c r="L38" i="20"/>
  <c r="H38" i="20"/>
  <c r="I25" i="20"/>
  <c r="G25" i="20"/>
  <c r="F25" i="20"/>
  <c r="E24" i="20"/>
  <c r="E23" i="20"/>
  <c r="E22" i="20"/>
  <c r="I19" i="20"/>
  <c r="G19" i="20"/>
  <c r="F19" i="20"/>
  <c r="E15" i="20"/>
  <c r="C15" i="20"/>
  <c r="B14" i="20"/>
  <c r="I12" i="20"/>
  <c r="G12" i="20"/>
  <c r="F12" i="20"/>
  <c r="E8" i="20"/>
  <c r="C8" i="20"/>
  <c r="B7" i="20"/>
  <c r="E3" i="20"/>
  <c r="L38" i="19"/>
  <c r="H38" i="19"/>
  <c r="I25" i="19"/>
  <c r="G25" i="19"/>
  <c r="F25" i="19"/>
  <c r="E24" i="19"/>
  <c r="E23" i="19"/>
  <c r="E22" i="19"/>
  <c r="I19" i="19"/>
  <c r="G19" i="19"/>
  <c r="F19" i="19"/>
  <c r="E15" i="19"/>
  <c r="C15" i="19"/>
  <c r="B14" i="19"/>
  <c r="I12" i="19"/>
  <c r="G12" i="19"/>
  <c r="F12" i="19"/>
  <c r="E8" i="19"/>
  <c r="C8" i="19"/>
  <c r="B7" i="19"/>
  <c r="L38" i="18"/>
  <c r="H38" i="18"/>
  <c r="I25" i="18"/>
  <c r="G25" i="18"/>
  <c r="F25" i="18"/>
  <c r="E24" i="18"/>
  <c r="E23" i="18"/>
  <c r="E22" i="18"/>
  <c r="I19" i="18"/>
  <c r="G19" i="18"/>
  <c r="F19" i="18"/>
  <c r="E15" i="18"/>
  <c r="C15" i="18"/>
  <c r="B14" i="18"/>
  <c r="I12" i="18"/>
  <c r="G12" i="18"/>
  <c r="F12" i="18"/>
  <c r="E8" i="18"/>
  <c r="C8" i="18"/>
  <c r="B7" i="18"/>
  <c r="E3" i="18"/>
  <c r="L38" i="26"/>
  <c r="H38" i="26"/>
  <c r="I25" i="26"/>
  <c r="G25" i="26"/>
  <c r="F25" i="26"/>
  <c r="E24" i="26"/>
  <c r="E23" i="26"/>
  <c r="E22" i="26"/>
  <c r="I19" i="26"/>
  <c r="G19" i="26"/>
  <c r="F19" i="26"/>
  <c r="E15" i="26"/>
  <c r="C15" i="26"/>
  <c r="B14" i="26"/>
  <c r="I12" i="26"/>
  <c r="G12" i="26"/>
  <c r="F12" i="26"/>
  <c r="E8" i="26"/>
  <c r="C8" i="26"/>
  <c r="B7" i="26"/>
  <c r="E3" i="26"/>
  <c r="L38" i="17"/>
  <c r="H38" i="17"/>
  <c r="I25" i="17"/>
  <c r="G25" i="17"/>
  <c r="F25" i="17"/>
  <c r="E24" i="17"/>
  <c r="E23" i="17"/>
  <c r="E22" i="17"/>
  <c r="I19" i="17"/>
  <c r="G19" i="17"/>
  <c r="F19" i="17"/>
  <c r="E15" i="17"/>
  <c r="C15" i="17"/>
  <c r="B14" i="17"/>
  <c r="I12" i="17"/>
  <c r="G12" i="17"/>
  <c r="F12" i="17"/>
  <c r="E8" i="17"/>
  <c r="C8" i="17"/>
  <c r="B7" i="17"/>
  <c r="E3" i="17"/>
  <c r="L38" i="16"/>
  <c r="H38" i="16"/>
  <c r="I25" i="16"/>
  <c r="G25" i="16"/>
  <c r="F25" i="16"/>
  <c r="E24" i="16"/>
  <c r="E23" i="16"/>
  <c r="E22" i="16"/>
  <c r="I19" i="16"/>
  <c r="G19" i="16"/>
  <c r="F19" i="16"/>
  <c r="E18" i="16"/>
  <c r="L18" i="16" s="1"/>
  <c r="E15" i="16"/>
  <c r="C15" i="16"/>
  <c r="B14" i="16"/>
  <c r="I12" i="16"/>
  <c r="G12" i="16"/>
  <c r="F12" i="16"/>
  <c r="E8" i="16"/>
  <c r="C8" i="16"/>
  <c r="B7" i="16"/>
  <c r="K10" i="18" l="1"/>
  <c r="J10" i="19"/>
  <c r="L10" i="19" s="1"/>
  <c r="L15" i="1"/>
  <c r="K9" i="18"/>
  <c r="L9" i="18"/>
  <c r="J9" i="19"/>
  <c r="J18" i="19"/>
  <c r="L18" i="18"/>
  <c r="K18" i="18"/>
  <c r="L16" i="18"/>
  <c r="K16" i="18"/>
  <c r="J16" i="19"/>
  <c r="J11" i="19"/>
  <c r="L11" i="18"/>
  <c r="J17" i="19"/>
  <c r="L17" i="18"/>
  <c r="K17" i="18"/>
  <c r="K18" i="16"/>
  <c r="H11" i="20"/>
  <c r="H18" i="23"/>
  <c r="H18" i="24" s="1"/>
  <c r="H16" i="25"/>
  <c r="H43" i="1"/>
  <c r="H43" i="15" s="1"/>
  <c r="H43" i="16" s="1"/>
  <c r="H43" i="17" s="1"/>
  <c r="H43" i="26" s="1"/>
  <c r="H43" i="18" s="1"/>
  <c r="H43" i="19" s="1"/>
  <c r="H43" i="20" s="1"/>
  <c r="H43" i="21" s="1"/>
  <c r="H43" i="22" s="1"/>
  <c r="H43" i="23" s="1"/>
  <c r="H43" i="24" s="1"/>
  <c r="H43" i="25" s="1"/>
  <c r="H44" i="1"/>
  <c r="H44" i="15" s="1"/>
  <c r="H44" i="16" s="1"/>
  <c r="H44" i="17" s="1"/>
  <c r="H44" i="26" s="1"/>
  <c r="H44" i="18" s="1"/>
  <c r="H44" i="19" s="1"/>
  <c r="H44" i="20" s="1"/>
  <c r="H44" i="21" s="1"/>
  <c r="H44" i="22" s="1"/>
  <c r="H44" i="23" s="1"/>
  <c r="H44" i="24" s="1"/>
  <c r="H44" i="25" s="1"/>
  <c r="K10" i="19" l="1"/>
  <c r="J10" i="20"/>
  <c r="L10" i="20" s="1"/>
  <c r="J11" i="20"/>
  <c r="K11" i="20" s="1"/>
  <c r="L11" i="19"/>
  <c r="L16" i="19"/>
  <c r="J16" i="20"/>
  <c r="K16" i="19"/>
  <c r="J18" i="20"/>
  <c r="L18" i="19"/>
  <c r="K18" i="19"/>
  <c r="J17" i="20"/>
  <c r="L17" i="19"/>
  <c r="K17" i="19"/>
  <c r="L9" i="19"/>
  <c r="K9" i="19"/>
  <c r="J9" i="20"/>
  <c r="K11" i="19"/>
  <c r="H18" i="25"/>
  <c r="H11" i="21"/>
  <c r="H40" i="1"/>
  <c r="L38" i="15"/>
  <c r="H38" i="15"/>
  <c r="K10" i="20" l="1"/>
  <c r="J10" i="21"/>
  <c r="L10" i="21" s="1"/>
  <c r="L16" i="20"/>
  <c r="K16" i="20"/>
  <c r="J16" i="21"/>
  <c r="H40" i="15"/>
  <c r="L48" i="1"/>
  <c r="J18" i="21"/>
  <c r="L18" i="20"/>
  <c r="K18" i="20"/>
  <c r="L9" i="20"/>
  <c r="J9" i="21"/>
  <c r="K9" i="20"/>
  <c r="J17" i="21"/>
  <c r="L17" i="20"/>
  <c r="K17" i="20"/>
  <c r="J11" i="21"/>
  <c r="K11" i="21" s="1"/>
  <c r="L11" i="20"/>
  <c r="H11" i="22"/>
  <c r="H11" i="23" s="1"/>
  <c r="E23" i="15"/>
  <c r="E24" i="15"/>
  <c r="E22" i="15"/>
  <c r="E15" i="15"/>
  <c r="E8" i="15"/>
  <c r="C15" i="15"/>
  <c r="B14" i="15"/>
  <c r="C8" i="15"/>
  <c r="B7" i="15"/>
  <c r="I25" i="15"/>
  <c r="G25" i="15"/>
  <c r="F25" i="15"/>
  <c r="J10" i="22" l="1"/>
  <c r="J10" i="23" s="1"/>
  <c r="L10" i="23" s="1"/>
  <c r="K10" i="21"/>
  <c r="L16" i="21"/>
  <c r="K16" i="21"/>
  <c r="J16" i="22"/>
  <c r="J17" i="22"/>
  <c r="L17" i="21"/>
  <c r="K17" i="21"/>
  <c r="J11" i="22"/>
  <c r="K11" i="22" s="1"/>
  <c r="L11" i="21"/>
  <c r="H40" i="16"/>
  <c r="L48" i="15"/>
  <c r="L10" i="22"/>
  <c r="J9" i="22"/>
  <c r="L9" i="21"/>
  <c r="K9" i="21"/>
  <c r="J18" i="22"/>
  <c r="L18" i="21"/>
  <c r="K18" i="21"/>
  <c r="H11" i="24"/>
  <c r="K10" i="22"/>
  <c r="E19" i="24"/>
  <c r="E19" i="23"/>
  <c r="E19" i="25"/>
  <c r="E19" i="22"/>
  <c r="E19" i="20"/>
  <c r="E19" i="26"/>
  <c r="E19" i="18"/>
  <c r="E19" i="21"/>
  <c r="E19" i="19"/>
  <c r="E19" i="17"/>
  <c r="E19" i="16"/>
  <c r="L45" i="1"/>
  <c r="L45" i="15" s="1"/>
  <c r="L45" i="16" s="1"/>
  <c r="L45" i="17" s="1"/>
  <c r="L45" i="26" s="1"/>
  <c r="L45" i="18" s="1"/>
  <c r="L45" i="19" s="1"/>
  <c r="L45" i="20" s="1"/>
  <c r="L45" i="21" s="1"/>
  <c r="L45" i="22" s="1"/>
  <c r="L45" i="23" s="1"/>
  <c r="L45" i="24" s="1"/>
  <c r="L45" i="25" s="1"/>
  <c r="J23" i="1"/>
  <c r="H23" i="1"/>
  <c r="H23" i="15" s="1"/>
  <c r="H23" i="16" s="1"/>
  <c r="H23" i="17" s="1"/>
  <c r="H23" i="26" s="1"/>
  <c r="H23" i="18" s="1"/>
  <c r="H23" i="19" s="1"/>
  <c r="H23" i="20" s="1"/>
  <c r="H23" i="21" s="1"/>
  <c r="H23" i="22" s="1"/>
  <c r="H23" i="23" s="1"/>
  <c r="H23" i="24" s="1"/>
  <c r="H23" i="25" s="1"/>
  <c r="J10" i="24" l="1"/>
  <c r="L10" i="24" s="1"/>
  <c r="J17" i="23"/>
  <c r="L17" i="22"/>
  <c r="K17" i="22"/>
  <c r="L11" i="22"/>
  <c r="J11" i="23"/>
  <c r="L16" i="22"/>
  <c r="K16" i="22"/>
  <c r="J16" i="23"/>
  <c r="J18" i="23"/>
  <c r="L18" i="22"/>
  <c r="K18" i="22"/>
  <c r="H40" i="17"/>
  <c r="L48" i="16"/>
  <c r="J23" i="15"/>
  <c r="L23" i="15" s="1"/>
  <c r="L23" i="1"/>
  <c r="K10" i="23"/>
  <c r="L9" i="22"/>
  <c r="J9" i="23"/>
  <c r="K9" i="22"/>
  <c r="K23" i="1"/>
  <c r="L42" i="1"/>
  <c r="L42" i="15" s="1"/>
  <c r="L42" i="16" s="1"/>
  <c r="L42" i="17" s="1"/>
  <c r="L42" i="26" s="1"/>
  <c r="L42" i="18" s="1"/>
  <c r="L42" i="19" s="1"/>
  <c r="L42" i="20" s="1"/>
  <c r="L42" i="21" s="1"/>
  <c r="L42" i="22" s="1"/>
  <c r="L42" i="23" s="1"/>
  <c r="L42" i="24" s="1"/>
  <c r="L42" i="25" s="1"/>
  <c r="L40" i="1"/>
  <c r="L40" i="15" s="1"/>
  <c r="L40" i="16" s="1"/>
  <c r="K10" i="24" l="1"/>
  <c r="J23" i="16"/>
  <c r="L23" i="16" s="1"/>
  <c r="J18" i="24"/>
  <c r="L18" i="23"/>
  <c r="K18" i="23"/>
  <c r="J17" i="24"/>
  <c r="L17" i="23"/>
  <c r="K17" i="23"/>
  <c r="L9" i="23"/>
  <c r="J9" i="24"/>
  <c r="K9" i="23"/>
  <c r="H40" i="26"/>
  <c r="L48" i="17"/>
  <c r="L11" i="23"/>
  <c r="J11" i="24"/>
  <c r="K11" i="23"/>
  <c r="K23" i="15"/>
  <c r="L16" i="23"/>
  <c r="J16" i="24"/>
  <c r="K16" i="23"/>
  <c r="J10" i="25"/>
  <c r="L10" i="25" s="1"/>
  <c r="H11" i="25"/>
  <c r="L40" i="17"/>
  <c r="L46" i="16"/>
  <c r="L46" i="15"/>
  <c r="L46" i="1"/>
  <c r="J23" i="17" l="1"/>
  <c r="L23" i="17" s="1"/>
  <c r="K23" i="16"/>
  <c r="L16" i="24"/>
  <c r="K16" i="24"/>
  <c r="J16" i="25"/>
  <c r="L9" i="24"/>
  <c r="J9" i="25"/>
  <c r="K9" i="24"/>
  <c r="L17" i="24"/>
  <c r="J17" i="25"/>
  <c r="K17" i="24"/>
  <c r="L18" i="24"/>
  <c r="J18" i="25"/>
  <c r="K18" i="24"/>
  <c r="L11" i="24"/>
  <c r="J11" i="25"/>
  <c r="L11" i="25" s="1"/>
  <c r="K11" i="24"/>
  <c r="H40" i="18"/>
  <c r="L48" i="26"/>
  <c r="K10" i="25"/>
  <c r="L40" i="26"/>
  <c r="L46" i="17"/>
  <c r="I25" i="1"/>
  <c r="J24" i="1"/>
  <c r="J22" i="1"/>
  <c r="G25" i="1"/>
  <c r="F25" i="1"/>
  <c r="K23" i="17" l="1"/>
  <c r="J23" i="26"/>
  <c r="L23" i="26" s="1"/>
  <c r="K11" i="25"/>
  <c r="H40" i="19"/>
  <c r="L48" i="18"/>
  <c r="L16" i="25"/>
  <c r="K16" i="25"/>
  <c r="L9" i="25"/>
  <c r="K9" i="25"/>
  <c r="L17" i="25"/>
  <c r="K17" i="25"/>
  <c r="L18" i="25"/>
  <c r="K18" i="25"/>
  <c r="J24" i="15"/>
  <c r="L40" i="18"/>
  <c r="L46" i="26"/>
  <c r="J23" i="18"/>
  <c r="L23" i="18" s="1"/>
  <c r="K23" i="26"/>
  <c r="E25" i="23"/>
  <c r="E25" i="16"/>
  <c r="E25" i="20"/>
  <c r="E25" i="18"/>
  <c r="E25" i="26"/>
  <c r="E25" i="17"/>
  <c r="E25" i="25"/>
  <c r="E25" i="24"/>
  <c r="E25" i="22"/>
  <c r="E25" i="21"/>
  <c r="E25" i="19"/>
  <c r="J22" i="15"/>
  <c r="E25" i="15"/>
  <c r="J25" i="1"/>
  <c r="L5" i="15" l="1"/>
  <c r="E5" i="15"/>
  <c r="J5" i="15"/>
  <c r="L5" i="23"/>
  <c r="J5" i="23"/>
  <c r="E5" i="23"/>
  <c r="J24" i="16"/>
  <c r="H40" i="20"/>
  <c r="L48" i="19"/>
  <c r="L40" i="19"/>
  <c r="L46" i="18"/>
  <c r="J23" i="19"/>
  <c r="L23" i="19" s="1"/>
  <c r="K23" i="18"/>
  <c r="J22" i="16"/>
  <c r="J25" i="15"/>
  <c r="J24" i="17" l="1"/>
  <c r="H40" i="21"/>
  <c r="L48" i="20"/>
  <c r="L40" i="20"/>
  <c r="L46" i="19"/>
  <c r="J23" i="20"/>
  <c r="L23" i="20" s="1"/>
  <c r="K23" i="19"/>
  <c r="J22" i="17"/>
  <c r="J25" i="16"/>
  <c r="J15" i="15"/>
  <c r="J24" i="26" l="1"/>
  <c r="H40" i="22"/>
  <c r="L48" i="21"/>
  <c r="J15" i="16"/>
  <c r="J19" i="15"/>
  <c r="L40" i="21"/>
  <c r="L46" i="20"/>
  <c r="J23" i="21"/>
  <c r="L23" i="21" s="1"/>
  <c r="K23" i="20"/>
  <c r="J22" i="26"/>
  <c r="J25" i="17"/>
  <c r="L49" i="15" l="1"/>
  <c r="H40" i="23"/>
  <c r="L48" i="22"/>
  <c r="J24" i="18"/>
  <c r="J15" i="17"/>
  <c r="L40" i="22"/>
  <c r="L46" i="21"/>
  <c r="J23" i="22"/>
  <c r="L23" i="22" s="1"/>
  <c r="K23" i="21"/>
  <c r="J22" i="18"/>
  <c r="J25" i="26"/>
  <c r="H40" i="24" l="1"/>
  <c r="L48" i="23"/>
  <c r="J24" i="19"/>
  <c r="J15" i="26"/>
  <c r="L40" i="23"/>
  <c r="L46" i="22"/>
  <c r="J23" i="23"/>
  <c r="L23" i="23" s="1"/>
  <c r="K23" i="22"/>
  <c r="J22" i="19"/>
  <c r="J25" i="18"/>
  <c r="H8" i="15"/>
  <c r="H12" i="15" s="1"/>
  <c r="L32" i="15" s="1"/>
  <c r="J15" i="18" l="1"/>
  <c r="H40" i="25"/>
  <c r="L48" i="24"/>
  <c r="J24" i="20"/>
  <c r="L40" i="24"/>
  <c r="L46" i="23"/>
  <c r="J23" i="24"/>
  <c r="L23" i="24" s="1"/>
  <c r="K23" i="23"/>
  <c r="J22" i="20"/>
  <c r="J25" i="19"/>
  <c r="H8" i="16"/>
  <c r="J8" i="15"/>
  <c r="H24" i="1"/>
  <c r="L24" i="1" s="1"/>
  <c r="H22" i="1"/>
  <c r="L22" i="1" s="1"/>
  <c r="J24" i="21" l="1"/>
  <c r="L48" i="25"/>
  <c r="J15" i="19"/>
  <c r="J12" i="15"/>
  <c r="L33" i="15" s="1"/>
  <c r="L8" i="15"/>
  <c r="L40" i="25"/>
  <c r="L46" i="25" s="1"/>
  <c r="L46" i="24"/>
  <c r="J23" i="25"/>
  <c r="L23" i="25" s="1"/>
  <c r="K23" i="24"/>
  <c r="J22" i="21"/>
  <c r="J25" i="20"/>
  <c r="J8" i="16"/>
  <c r="L8" i="16" s="1"/>
  <c r="H8" i="17"/>
  <c r="H24" i="15"/>
  <c r="H22" i="15"/>
  <c r="L22" i="15" s="1"/>
  <c r="H15" i="15"/>
  <c r="K24" i="1"/>
  <c r="K15" i="1"/>
  <c r="H25" i="1"/>
  <c r="L25" i="1" s="1"/>
  <c r="K22" i="1"/>
  <c r="H19" i="1"/>
  <c r="H24" i="16" l="1"/>
  <c r="L24" i="16" s="1"/>
  <c r="L24" i="15"/>
  <c r="J15" i="20"/>
  <c r="H19" i="15"/>
  <c r="L19" i="15" s="1"/>
  <c r="L15" i="15"/>
  <c r="L12" i="15"/>
  <c r="J24" i="22"/>
  <c r="K8" i="16"/>
  <c r="K23" i="25"/>
  <c r="J22" i="22"/>
  <c r="J25" i="21"/>
  <c r="H22" i="16"/>
  <c r="L22" i="16" s="1"/>
  <c r="H25" i="15"/>
  <c r="L25" i="15" s="1"/>
  <c r="J8" i="17"/>
  <c r="L8" i="17" s="1"/>
  <c r="H12" i="16"/>
  <c r="L32" i="16" s="1"/>
  <c r="H15" i="16"/>
  <c r="L15" i="16" s="1"/>
  <c r="H8" i="26"/>
  <c r="H12" i="17"/>
  <c r="L32" i="17" s="1"/>
  <c r="K24" i="15"/>
  <c r="K22" i="15"/>
  <c r="K15" i="15"/>
  <c r="K19" i="15" s="1"/>
  <c r="K25" i="1"/>
  <c r="H24" i="17" l="1"/>
  <c r="L24" i="17" s="1"/>
  <c r="K24" i="16"/>
  <c r="J24" i="23"/>
  <c r="J15" i="21"/>
  <c r="K8" i="17"/>
  <c r="J19" i="1"/>
  <c r="J22" i="23"/>
  <c r="J25" i="22"/>
  <c r="H25" i="16"/>
  <c r="L25" i="16" s="1"/>
  <c r="H22" i="17"/>
  <c r="L22" i="17" s="1"/>
  <c r="K22" i="16"/>
  <c r="J8" i="26"/>
  <c r="H15" i="17"/>
  <c r="L15" i="17" s="1"/>
  <c r="H19" i="16"/>
  <c r="K15" i="16"/>
  <c r="H8" i="18"/>
  <c r="K25" i="15"/>
  <c r="H24" i="26" l="1"/>
  <c r="L24" i="26" s="1"/>
  <c r="K24" i="17"/>
  <c r="L35" i="15"/>
  <c r="L19" i="1"/>
  <c r="L49" i="1"/>
  <c r="J24" i="24"/>
  <c r="K8" i="26"/>
  <c r="L8" i="26"/>
  <c r="J15" i="22"/>
  <c r="J19" i="16"/>
  <c r="J22" i="24"/>
  <c r="J25" i="23"/>
  <c r="H22" i="26"/>
  <c r="L22" i="26" s="1"/>
  <c r="H25" i="17"/>
  <c r="L25" i="17" s="1"/>
  <c r="K22" i="17"/>
  <c r="K25" i="16"/>
  <c r="J8" i="18"/>
  <c r="L8" i="18" s="1"/>
  <c r="H12" i="26"/>
  <c r="L32" i="26" s="1"/>
  <c r="K15" i="17"/>
  <c r="H15" i="26"/>
  <c r="L15" i="26" s="1"/>
  <c r="H19" i="17"/>
  <c r="H8" i="19"/>
  <c r="H45" i="15"/>
  <c r="K12" i="1"/>
  <c r="K19" i="1"/>
  <c r="K24" i="26" l="1"/>
  <c r="H24" i="18"/>
  <c r="L24" i="18" s="1"/>
  <c r="L31" i="16"/>
  <c r="J24" i="25"/>
  <c r="L19" i="16"/>
  <c r="L49" i="16"/>
  <c r="J15" i="23"/>
  <c r="H45" i="16"/>
  <c r="J19" i="17"/>
  <c r="K19" i="16"/>
  <c r="K8" i="18"/>
  <c r="J22" i="25"/>
  <c r="J25" i="24"/>
  <c r="K24" i="18"/>
  <c r="K25" i="17"/>
  <c r="H25" i="26"/>
  <c r="L25" i="26" s="1"/>
  <c r="H22" i="18"/>
  <c r="L22" i="18" s="1"/>
  <c r="K22" i="26"/>
  <c r="J12" i="16"/>
  <c r="J8" i="19"/>
  <c r="H12" i="18"/>
  <c r="L32" i="18" s="1"/>
  <c r="H15" i="18"/>
  <c r="L15" i="18" s="1"/>
  <c r="K15" i="26"/>
  <c r="H19" i="26"/>
  <c r="H8" i="20"/>
  <c r="I19" i="1"/>
  <c r="H24" i="19" l="1"/>
  <c r="L24" i="19" s="1"/>
  <c r="L31" i="17"/>
  <c r="L19" i="17"/>
  <c r="L49" i="17"/>
  <c r="J15" i="24"/>
  <c r="J25" i="25"/>
  <c r="K8" i="19"/>
  <c r="L8" i="19"/>
  <c r="L33" i="16"/>
  <c r="L35" i="16" s="1"/>
  <c r="H45" i="17"/>
  <c r="J19" i="26"/>
  <c r="K19" i="17"/>
  <c r="H22" i="19"/>
  <c r="L22" i="19" s="1"/>
  <c r="K22" i="18"/>
  <c r="H25" i="18"/>
  <c r="L25" i="18" s="1"/>
  <c r="K25" i="26"/>
  <c r="K12" i="16"/>
  <c r="J12" i="17"/>
  <c r="J8" i="20"/>
  <c r="H12" i="20"/>
  <c r="L32" i="20" s="1"/>
  <c r="H12" i="19"/>
  <c r="L32" i="19" s="1"/>
  <c r="E12" i="21"/>
  <c r="E12" i="20"/>
  <c r="E12" i="17"/>
  <c r="E12" i="22"/>
  <c r="E12" i="19"/>
  <c r="E12" i="26"/>
  <c r="E12" i="16"/>
  <c r="L12" i="16" s="1"/>
  <c r="E12" i="24"/>
  <c r="E12" i="18"/>
  <c r="E12" i="25"/>
  <c r="H15" i="19"/>
  <c r="L15" i="19" s="1"/>
  <c r="H19" i="18"/>
  <c r="K15" i="18"/>
  <c r="H8" i="21"/>
  <c r="H45" i="1"/>
  <c r="K24" i="19" l="1"/>
  <c r="H24" i="20"/>
  <c r="L24" i="20" s="1"/>
  <c r="L31" i="26"/>
  <c r="L12" i="17"/>
  <c r="E5" i="26"/>
  <c r="J5" i="26"/>
  <c r="L5" i="26"/>
  <c r="K8" i="20"/>
  <c r="L8" i="20"/>
  <c r="E5" i="25"/>
  <c r="J5" i="25"/>
  <c r="L5" i="25"/>
  <c r="E5" i="19"/>
  <c r="J5" i="19"/>
  <c r="L5" i="19"/>
  <c r="L19" i="26"/>
  <c r="L49" i="26"/>
  <c r="E5" i="20"/>
  <c r="J5" i="20"/>
  <c r="L5" i="20"/>
  <c r="J15" i="25"/>
  <c r="E5" i="18"/>
  <c r="J5" i="18"/>
  <c r="L5" i="18"/>
  <c r="E5" i="21"/>
  <c r="J5" i="21"/>
  <c r="L5" i="21"/>
  <c r="E5" i="24"/>
  <c r="J5" i="24"/>
  <c r="L5" i="24"/>
  <c r="E5" i="22"/>
  <c r="J5" i="22"/>
  <c r="L5" i="22"/>
  <c r="E5" i="16"/>
  <c r="J5" i="16"/>
  <c r="L5" i="16"/>
  <c r="E5" i="17"/>
  <c r="J5" i="17"/>
  <c r="L5" i="17"/>
  <c r="L33" i="17"/>
  <c r="L35" i="17" s="1"/>
  <c r="H45" i="26"/>
  <c r="J19" i="18"/>
  <c r="K19" i="26"/>
  <c r="H24" i="21"/>
  <c r="L24" i="21" s="1"/>
  <c r="K24" i="20"/>
  <c r="K25" i="18"/>
  <c r="H22" i="20"/>
  <c r="H25" i="19"/>
  <c r="L25" i="19" s="1"/>
  <c r="K22" i="19"/>
  <c r="K12" i="17"/>
  <c r="J12" i="26"/>
  <c r="L12" i="26" s="1"/>
  <c r="J8" i="21"/>
  <c r="H12" i="21"/>
  <c r="L32" i="21" s="1"/>
  <c r="H46" i="1"/>
  <c r="H15" i="20"/>
  <c r="L15" i="20" s="1"/>
  <c r="H19" i="19"/>
  <c r="K15" i="19"/>
  <c r="H8" i="22"/>
  <c r="L31" i="18" l="1"/>
  <c r="L19" i="18"/>
  <c r="L49" i="18"/>
  <c r="K8" i="21"/>
  <c r="L8" i="21"/>
  <c r="H22" i="21"/>
  <c r="L22" i="21" s="1"/>
  <c r="L22" i="20"/>
  <c r="L33" i="26"/>
  <c r="L35" i="26" s="1"/>
  <c r="H45" i="18"/>
  <c r="J19" i="19"/>
  <c r="K19" i="18"/>
  <c r="H24" i="22"/>
  <c r="L24" i="22" s="1"/>
  <c r="K24" i="21"/>
  <c r="K25" i="19"/>
  <c r="K12" i="26"/>
  <c r="J12" i="18"/>
  <c r="J8" i="22"/>
  <c r="L8" i="22" s="1"/>
  <c r="H12" i="22"/>
  <c r="L32" i="22" s="1"/>
  <c r="H46" i="15"/>
  <c r="H15" i="21"/>
  <c r="L15" i="21" s="1"/>
  <c r="K15" i="20"/>
  <c r="H19" i="20"/>
  <c r="H8" i="23"/>
  <c r="K22" i="21" l="1"/>
  <c r="L31" i="19"/>
  <c r="H22" i="22"/>
  <c r="L22" i="22" s="1"/>
  <c r="H25" i="21"/>
  <c r="L25" i="21" s="1"/>
  <c r="L33" i="18"/>
  <c r="L35" i="18" s="1"/>
  <c r="L12" i="18"/>
  <c r="L19" i="19"/>
  <c r="L49" i="19"/>
  <c r="H45" i="19"/>
  <c r="K12" i="18"/>
  <c r="J19" i="20"/>
  <c r="K19" i="19"/>
  <c r="H24" i="23"/>
  <c r="L24" i="23" s="1"/>
  <c r="K24" i="22"/>
  <c r="H22" i="23"/>
  <c r="L22" i="23" s="1"/>
  <c r="K22" i="22"/>
  <c r="J12" i="19"/>
  <c r="J8" i="23"/>
  <c r="L8" i="23" s="1"/>
  <c r="K8" i="22"/>
  <c r="H12" i="23"/>
  <c r="L32" i="23" s="1"/>
  <c r="H46" i="16"/>
  <c r="H15" i="22"/>
  <c r="L15" i="22" s="1"/>
  <c r="H19" i="21"/>
  <c r="K15" i="21"/>
  <c r="H8" i="24"/>
  <c r="H25" i="22" l="1"/>
  <c r="L25" i="22" s="1"/>
  <c r="K25" i="21"/>
  <c r="L31" i="20"/>
  <c r="L19" i="20"/>
  <c r="L49" i="20"/>
  <c r="L33" i="19"/>
  <c r="L35" i="19" s="1"/>
  <c r="L12" i="19"/>
  <c r="H45" i="20"/>
  <c r="K8" i="23"/>
  <c r="J19" i="21"/>
  <c r="K19" i="20"/>
  <c r="H24" i="24"/>
  <c r="L24" i="24" s="1"/>
  <c r="K24" i="23"/>
  <c r="H22" i="24"/>
  <c r="L22" i="24" s="1"/>
  <c r="K22" i="23"/>
  <c r="H25" i="23"/>
  <c r="L25" i="23" s="1"/>
  <c r="K12" i="19"/>
  <c r="J12" i="20"/>
  <c r="J8" i="24"/>
  <c r="L8" i="24" s="1"/>
  <c r="H12" i="24"/>
  <c r="L32" i="24" s="1"/>
  <c r="H46" i="17"/>
  <c r="H19" i="22"/>
  <c r="H15" i="23"/>
  <c r="L15" i="23" s="1"/>
  <c r="K15" i="22"/>
  <c r="H8" i="25"/>
  <c r="K25" i="22" l="1"/>
  <c r="L31" i="21"/>
  <c r="L19" i="21"/>
  <c r="L49" i="21"/>
  <c r="L33" i="20"/>
  <c r="L35" i="20" s="1"/>
  <c r="L12" i="20"/>
  <c r="H45" i="21"/>
  <c r="K8" i="24"/>
  <c r="K19" i="21"/>
  <c r="J19" i="22"/>
  <c r="H24" i="25"/>
  <c r="L24" i="25" s="1"/>
  <c r="K24" i="24"/>
  <c r="H22" i="25"/>
  <c r="L22" i="25" s="1"/>
  <c r="H25" i="24"/>
  <c r="L25" i="24" s="1"/>
  <c r="K22" i="24"/>
  <c r="K25" i="23"/>
  <c r="K12" i="20"/>
  <c r="J12" i="21"/>
  <c r="J8" i="25"/>
  <c r="H12" i="25"/>
  <c r="L32" i="25" s="1"/>
  <c r="H46" i="26"/>
  <c r="H19" i="23"/>
  <c r="H15" i="24"/>
  <c r="L15" i="24" s="1"/>
  <c r="K15" i="23"/>
  <c r="L31" i="22" l="1"/>
  <c r="L19" i="22"/>
  <c r="L49" i="22"/>
  <c r="K8" i="25"/>
  <c r="L8" i="25"/>
  <c r="L33" i="21"/>
  <c r="L35" i="21" s="1"/>
  <c r="L12" i="21"/>
  <c r="K12" i="21"/>
  <c r="H45" i="22"/>
  <c r="J19" i="23"/>
  <c r="K19" i="22"/>
  <c r="K24" i="25"/>
  <c r="K25" i="24"/>
  <c r="H25" i="25"/>
  <c r="L25" i="25" s="1"/>
  <c r="K22" i="25"/>
  <c r="J12" i="22"/>
  <c r="H46" i="18"/>
  <c r="K15" i="24"/>
  <c r="H15" i="25"/>
  <c r="L15" i="25" s="1"/>
  <c r="H19" i="24"/>
  <c r="L31" i="23" l="1"/>
  <c r="L33" i="22"/>
  <c r="L35" i="22" s="1"/>
  <c r="L12" i="22"/>
  <c r="L19" i="23"/>
  <c r="L49" i="23"/>
  <c r="H45" i="23"/>
  <c r="J19" i="24"/>
  <c r="K19" i="23"/>
  <c r="K25" i="25"/>
  <c r="K12" i="22"/>
  <c r="K12" i="23"/>
  <c r="J12" i="23"/>
  <c r="H46" i="19"/>
  <c r="K15" i="25"/>
  <c r="H19" i="25"/>
  <c r="L31" i="24" l="1"/>
  <c r="L33" i="23"/>
  <c r="L35" i="23" s="1"/>
  <c r="L12" i="23"/>
  <c r="L19" i="24"/>
  <c r="L49" i="24"/>
  <c r="H45" i="24"/>
  <c r="J19" i="25"/>
  <c r="K19" i="24"/>
  <c r="J12" i="24"/>
  <c r="H46" i="20"/>
  <c r="L31" i="25" l="1"/>
  <c r="L19" i="25"/>
  <c r="L49" i="25"/>
  <c r="L33" i="24"/>
  <c r="L35" i="24" s="1"/>
  <c r="L12" i="24"/>
  <c r="H45" i="25"/>
  <c r="K12" i="24"/>
  <c r="K19" i="25"/>
  <c r="J12" i="25"/>
  <c r="H46" i="21"/>
  <c r="L33" i="25" l="1"/>
  <c r="L35" i="25" s="1"/>
  <c r="L12" i="25"/>
  <c r="K12" i="25"/>
  <c r="H46" i="22"/>
  <c r="H46" i="23" l="1"/>
  <c r="H46" i="25" l="1"/>
  <c r="H46" i="24"/>
  <c r="K8" i="15" l="1"/>
  <c r="K12" i="15" s="1"/>
  <c r="K22" i="20" l="1"/>
  <c r="H25" i="20"/>
  <c r="K25" i="20" l="1"/>
  <c r="L25" i="20"/>
</calcChain>
</file>

<file path=xl/sharedStrings.xml><?xml version="1.0" encoding="utf-8"?>
<sst xmlns="http://schemas.openxmlformats.org/spreadsheetml/2006/main" count="1346" uniqueCount="172">
  <si>
    <t>FINANCIAL REPORT</t>
  </si>
  <si>
    <t xml:space="preserve">Date of Report: </t>
  </si>
  <si>
    <t>For the Period Ending:</t>
  </si>
  <si>
    <t>Statement # :</t>
  </si>
  <si>
    <t>CATEGORY</t>
  </si>
  <si>
    <t>APPROVED BUDGET</t>
  </si>
  <si>
    <t>PERCENT OF FUNDS EXPENDED</t>
  </si>
  <si>
    <t>TOTAL</t>
  </si>
  <si>
    <t>Project income</t>
  </si>
  <si>
    <t>Funds Expended YTD</t>
  </si>
  <si>
    <t>PI Cash Statement</t>
  </si>
  <si>
    <t>Total PI Beginning Balance</t>
  </si>
  <si>
    <t>PI Collected YTD</t>
  </si>
  <si>
    <t>PI</t>
  </si>
  <si>
    <t>State</t>
  </si>
  <si>
    <t>% of Funding:</t>
  </si>
  <si>
    <t>YTD EXPENDITURES</t>
  </si>
  <si>
    <t>CTP Balance to Date</t>
  </si>
  <si>
    <t>IDOC Cash Received YTD</t>
  </si>
  <si>
    <t xml:space="preserve">IDOC Balance to Date </t>
  </si>
  <si>
    <t>PI Collected This Month</t>
  </si>
  <si>
    <t>Other</t>
  </si>
  <si>
    <t>Other Funds</t>
  </si>
  <si>
    <t>% of PI Budget Collected</t>
  </si>
  <si>
    <t xml:space="preserve">I swear or affirm, under the penalty of perjury, that the facts as presented on this Financial Disclosure </t>
  </si>
  <si>
    <t>reconciled with this statement.</t>
  </si>
  <si>
    <t>Statement are true, complete, and correct to the best of my knowledge and belief and the County Auditor has</t>
  </si>
  <si>
    <t>CTP Funds Expended YTD</t>
  </si>
  <si>
    <t>CTP Beginning Balance</t>
  </si>
  <si>
    <t>CTP Cash Received This Month</t>
  </si>
  <si>
    <t>CTP Cash Received YTD</t>
  </si>
  <si>
    <t xml:space="preserve"> YTD BUDGET BALANCE</t>
  </si>
  <si>
    <t>IDOC Cash Received for Month</t>
  </si>
  <si>
    <t>Additional Notes:</t>
  </si>
  <si>
    <t>YTD  TRANSFER BALANCE</t>
  </si>
  <si>
    <t>Total Transfers In YTD</t>
  </si>
  <si>
    <t>Total Transfers Out YTD</t>
  </si>
  <si>
    <t>CTP Total Transfer Balance YTD</t>
  </si>
  <si>
    <t>IDOC Grant Funds</t>
  </si>
  <si>
    <t>CTP Cash Statement</t>
  </si>
  <si>
    <t>CO GENERAL</t>
  </si>
  <si>
    <t xml:space="preserve">PI Balance to Date </t>
  </si>
  <si>
    <t>Cash Section</t>
  </si>
  <si>
    <t>Budget and Expenditures Section</t>
  </si>
  <si>
    <t>APPROPRIATION INCREASE</t>
  </si>
  <si>
    <t>APPROPRIATION DECREASE</t>
  </si>
  <si>
    <t>PI Cash Transferred In this Month</t>
  </si>
  <si>
    <t>PI Cash Transferred Out this Month</t>
  </si>
  <si>
    <t>CTP Funds Expended This Month</t>
  </si>
  <si>
    <t>USER FEES</t>
  </si>
  <si>
    <t>% of PI Expenditures Collected</t>
  </si>
  <si>
    <t>CTP Transferred IN This Month</t>
  </si>
  <si>
    <t>CTP Transferred Out This Month</t>
  </si>
  <si>
    <t>Grant Entity Authority Signature</t>
  </si>
  <si>
    <t>Fund #</t>
  </si>
  <si>
    <t>Grant Cash Statement</t>
  </si>
  <si>
    <t>Total PI Expensed YTD</t>
  </si>
  <si>
    <t>Total Transfers YTD</t>
  </si>
  <si>
    <t xml:space="preserve">Notes to be added here to explain County General funds, Other Funding Sources, Transfers, Additional Appropriations or other issues that need explanation.  
</t>
  </si>
  <si>
    <t>OTHER</t>
  </si>
  <si>
    <t xml:space="preserve">Notes to be added here to explain County General funds, Other Funding Sources, Transfers, Additional Appropriations or other issues that need explanation.  </t>
  </si>
  <si>
    <t>SUPPLIES 200</t>
  </si>
  <si>
    <t>SERVICES 300</t>
  </si>
  <si>
    <t>THIS MONTH'S EXPENDITURES</t>
  </si>
  <si>
    <t>EQUIPMENT 400</t>
  </si>
  <si>
    <t>MAJOR CATEGORY #</t>
  </si>
  <si>
    <t>PERSONNEL 100</t>
  </si>
  <si>
    <t>Unexpended Grant Funds</t>
  </si>
  <si>
    <r>
      <rPr>
        <b/>
        <sz val="8"/>
        <rFont val="Calibri"/>
        <family val="2"/>
      </rPr>
      <t>Adams</t>
    </r>
  </si>
  <si>
    <r>
      <rPr>
        <b/>
        <sz val="8"/>
        <rFont val="Calibri"/>
        <family val="2"/>
      </rPr>
      <t>Allen</t>
    </r>
  </si>
  <si>
    <r>
      <rPr>
        <b/>
        <sz val="8"/>
        <rFont val="Calibri"/>
        <family val="2"/>
      </rPr>
      <t>Bartholomew</t>
    </r>
  </si>
  <si>
    <r>
      <rPr>
        <b/>
        <sz val="8"/>
        <rFont val="Calibri"/>
        <family val="2"/>
      </rPr>
      <t>Blackford</t>
    </r>
  </si>
  <si>
    <r>
      <rPr>
        <b/>
        <sz val="8"/>
        <rFont val="Calibri"/>
        <family val="2"/>
      </rPr>
      <t>Boone</t>
    </r>
  </si>
  <si>
    <r>
      <rPr>
        <b/>
        <sz val="8"/>
        <rFont val="Calibri"/>
        <family val="2"/>
      </rPr>
      <t>Brown</t>
    </r>
  </si>
  <si>
    <r>
      <rPr>
        <b/>
        <sz val="8"/>
        <rFont val="Calibri"/>
        <family val="2"/>
      </rPr>
      <t>Carroll</t>
    </r>
  </si>
  <si>
    <t>Cass (Cass-Pulaski Regional)</t>
  </si>
  <si>
    <r>
      <rPr>
        <b/>
        <sz val="8"/>
        <rFont val="Calibri"/>
        <family val="2"/>
      </rPr>
      <t>Clark</t>
    </r>
  </si>
  <si>
    <r>
      <rPr>
        <b/>
        <sz val="8"/>
        <rFont val="Calibri"/>
        <family val="2"/>
      </rPr>
      <t>Clay</t>
    </r>
  </si>
  <si>
    <r>
      <rPr>
        <b/>
        <sz val="8"/>
        <rFont val="Calibri"/>
        <family val="2"/>
      </rPr>
      <t>Clinton</t>
    </r>
  </si>
  <si>
    <r>
      <rPr>
        <b/>
        <sz val="8"/>
        <rFont val="Calibri"/>
        <family val="2"/>
      </rPr>
      <t>Daviess</t>
    </r>
  </si>
  <si>
    <r>
      <rPr>
        <b/>
        <sz val="8"/>
        <rFont val="Calibri"/>
        <family val="2"/>
      </rPr>
      <t>Dearborn</t>
    </r>
    <r>
      <rPr>
        <b/>
        <sz val="8"/>
        <rFont val="Calibri"/>
        <family val="2"/>
      </rPr>
      <t xml:space="preserve"> (Southeast Regional)</t>
    </r>
  </si>
  <si>
    <r>
      <rPr>
        <b/>
        <sz val="8"/>
        <rFont val="Calibri"/>
        <family val="2"/>
      </rPr>
      <t>Decatur</t>
    </r>
  </si>
  <si>
    <r>
      <rPr>
        <b/>
        <sz val="8"/>
        <rFont val="Calibri"/>
        <family val="2"/>
      </rPr>
      <t>DeKalb</t>
    </r>
  </si>
  <si>
    <r>
      <rPr>
        <b/>
        <sz val="8"/>
        <rFont val="Calibri"/>
        <family val="2"/>
      </rPr>
      <t>Delaware</t>
    </r>
  </si>
  <si>
    <r>
      <rPr>
        <b/>
        <sz val="8"/>
        <rFont val="Calibri"/>
        <family val="2"/>
      </rPr>
      <t>Dubois</t>
    </r>
  </si>
  <si>
    <r>
      <rPr>
        <b/>
        <sz val="8"/>
        <rFont val="Calibri"/>
        <family val="2"/>
      </rPr>
      <t>Elkhart</t>
    </r>
  </si>
  <si>
    <r>
      <rPr>
        <b/>
        <sz val="8"/>
        <rFont val="Calibri"/>
        <family val="2"/>
      </rPr>
      <t>Fayette</t>
    </r>
  </si>
  <si>
    <r>
      <rPr>
        <b/>
        <sz val="8"/>
        <rFont val="Calibri"/>
        <family val="2"/>
      </rPr>
      <t>Floyd</t>
    </r>
  </si>
  <si>
    <t>Fountain (West Central Regional)</t>
  </si>
  <si>
    <r>
      <rPr>
        <b/>
        <sz val="8"/>
        <rFont val="Calibri"/>
        <family val="2"/>
      </rPr>
      <t>Fulton</t>
    </r>
  </si>
  <si>
    <r>
      <rPr>
        <b/>
        <sz val="8"/>
        <rFont val="Calibri"/>
        <family val="2"/>
      </rPr>
      <t>Gibson</t>
    </r>
  </si>
  <si>
    <r>
      <rPr>
        <b/>
        <sz val="8"/>
        <rFont val="Calibri"/>
        <family val="2"/>
      </rPr>
      <t>Grant</t>
    </r>
  </si>
  <si>
    <r>
      <rPr>
        <b/>
        <sz val="8"/>
        <rFont val="Calibri"/>
        <family val="2"/>
      </rPr>
      <t>Greene</t>
    </r>
  </si>
  <si>
    <r>
      <rPr>
        <b/>
        <sz val="8"/>
        <rFont val="Calibri"/>
        <family val="2"/>
      </rPr>
      <t>Hamilton</t>
    </r>
  </si>
  <si>
    <r>
      <rPr>
        <b/>
        <sz val="8"/>
        <rFont val="Calibri"/>
        <family val="2"/>
      </rPr>
      <t>Hancock</t>
    </r>
  </si>
  <si>
    <r>
      <rPr>
        <b/>
        <sz val="8"/>
        <rFont val="Calibri"/>
        <family val="2"/>
      </rPr>
      <t>Harrison</t>
    </r>
  </si>
  <si>
    <r>
      <rPr>
        <b/>
        <sz val="8"/>
        <rFont val="Calibri"/>
        <family val="2"/>
      </rPr>
      <t>Hendricks</t>
    </r>
  </si>
  <si>
    <r>
      <rPr>
        <b/>
        <sz val="8"/>
        <rFont val="Calibri"/>
        <family val="2"/>
      </rPr>
      <t>Henry</t>
    </r>
  </si>
  <si>
    <r>
      <rPr>
        <b/>
        <sz val="8"/>
        <rFont val="Calibri"/>
        <family val="2"/>
      </rPr>
      <t>Howard</t>
    </r>
  </si>
  <si>
    <r>
      <rPr>
        <b/>
        <sz val="8"/>
        <rFont val="Calibri"/>
        <family val="2"/>
      </rPr>
      <t>Huntington</t>
    </r>
  </si>
  <si>
    <r>
      <rPr>
        <b/>
        <sz val="8"/>
        <rFont val="Calibri"/>
        <family val="2"/>
      </rPr>
      <t>Jackson</t>
    </r>
    <r>
      <rPr>
        <b/>
        <sz val="8"/>
        <rFont val="Calibri"/>
        <family val="2"/>
      </rPr>
      <t xml:space="preserve"> (Jackson-Jennings Regional)</t>
    </r>
  </si>
  <si>
    <r>
      <rPr>
        <b/>
        <sz val="8"/>
        <rFont val="Calibri"/>
        <family val="2"/>
      </rPr>
      <t>Jasper</t>
    </r>
  </si>
  <si>
    <r>
      <rPr>
        <b/>
        <sz val="8"/>
        <rFont val="Calibri"/>
        <family val="2"/>
      </rPr>
      <t>Jay</t>
    </r>
  </si>
  <si>
    <r>
      <rPr>
        <b/>
        <sz val="8"/>
        <rFont val="Calibri"/>
        <family val="2"/>
      </rPr>
      <t>Jefferson</t>
    </r>
  </si>
  <si>
    <r>
      <rPr>
        <b/>
        <sz val="8"/>
        <rFont val="Calibri"/>
        <family val="2"/>
      </rPr>
      <t>Johnson</t>
    </r>
  </si>
  <si>
    <r>
      <rPr>
        <b/>
        <sz val="8"/>
        <rFont val="Calibri"/>
        <family val="2"/>
      </rPr>
      <t>Knox</t>
    </r>
    <r>
      <rPr>
        <b/>
        <sz val="8"/>
        <rFont val="Calibri"/>
        <family val="2"/>
      </rPr>
      <t xml:space="preserve"> (Wabash Valley Regional)</t>
    </r>
  </si>
  <si>
    <r>
      <rPr>
        <b/>
        <sz val="8"/>
        <rFont val="Calibri"/>
        <family val="2"/>
      </rPr>
      <t>Kosciusko</t>
    </r>
  </si>
  <si>
    <r>
      <rPr>
        <b/>
        <sz val="8"/>
        <rFont val="Calibri"/>
        <family val="2"/>
      </rPr>
      <t>Lake</t>
    </r>
  </si>
  <si>
    <r>
      <rPr>
        <b/>
        <sz val="8"/>
        <rFont val="Calibri"/>
        <family val="2"/>
      </rPr>
      <t>LaPorte</t>
    </r>
  </si>
  <si>
    <r>
      <rPr>
        <b/>
        <sz val="8"/>
        <rFont val="Calibri"/>
        <family val="2"/>
      </rPr>
      <t>Lawrence</t>
    </r>
  </si>
  <si>
    <r>
      <rPr>
        <b/>
        <sz val="8"/>
        <rFont val="Calibri"/>
        <family val="2"/>
      </rPr>
      <t>Madison</t>
    </r>
  </si>
  <si>
    <r>
      <rPr>
        <b/>
        <sz val="8"/>
        <rFont val="Calibri"/>
        <family val="2"/>
      </rPr>
      <t>Marion</t>
    </r>
  </si>
  <si>
    <r>
      <rPr>
        <b/>
        <sz val="8"/>
        <rFont val="Calibri"/>
        <family val="2"/>
      </rPr>
      <t>Marshall</t>
    </r>
  </si>
  <si>
    <r>
      <rPr>
        <b/>
        <sz val="8"/>
        <rFont val="Calibri"/>
        <family val="2"/>
      </rPr>
      <t>Martin</t>
    </r>
  </si>
  <si>
    <r>
      <rPr>
        <b/>
        <sz val="8"/>
        <rFont val="Calibri"/>
        <family val="2"/>
      </rPr>
      <t>Miami</t>
    </r>
  </si>
  <si>
    <r>
      <rPr>
        <b/>
        <sz val="8"/>
        <rFont val="Calibri"/>
        <family val="2"/>
      </rPr>
      <t>Monroe</t>
    </r>
  </si>
  <si>
    <r>
      <rPr>
        <b/>
        <sz val="8"/>
        <rFont val="Calibri"/>
        <family val="2"/>
      </rPr>
      <t>Morgan</t>
    </r>
  </si>
  <si>
    <r>
      <rPr>
        <b/>
        <sz val="8"/>
        <rFont val="Calibri"/>
        <family val="2"/>
      </rPr>
      <t>Noble</t>
    </r>
  </si>
  <si>
    <r>
      <rPr>
        <b/>
        <sz val="8"/>
        <rFont val="Calibri"/>
        <family val="2"/>
      </rPr>
      <t>Orange</t>
    </r>
    <r>
      <rPr>
        <b/>
        <sz val="8"/>
        <rFont val="Calibri"/>
        <family val="2"/>
      </rPr>
      <t xml:space="preserve"> (Hoosier Hills Regional)</t>
    </r>
  </si>
  <si>
    <r>
      <rPr>
        <b/>
        <sz val="8"/>
        <rFont val="Calibri"/>
        <family val="2"/>
      </rPr>
      <t>Owen</t>
    </r>
  </si>
  <si>
    <r>
      <rPr>
        <b/>
        <sz val="8"/>
        <rFont val="Calibri"/>
        <family val="2"/>
      </rPr>
      <t>Perry</t>
    </r>
  </si>
  <si>
    <r>
      <rPr>
        <b/>
        <sz val="8"/>
        <rFont val="Calibri"/>
        <family val="2"/>
      </rPr>
      <t>Porter</t>
    </r>
  </si>
  <si>
    <r>
      <rPr>
        <b/>
        <sz val="8"/>
        <rFont val="Calibri"/>
        <family val="2"/>
      </rPr>
      <t>Posey</t>
    </r>
  </si>
  <si>
    <r>
      <rPr>
        <b/>
        <sz val="8"/>
        <rFont val="Calibri"/>
        <family val="2"/>
      </rPr>
      <t>Putnam</t>
    </r>
  </si>
  <si>
    <r>
      <rPr>
        <b/>
        <sz val="8"/>
        <rFont val="Calibri"/>
        <family val="2"/>
      </rPr>
      <t>Randolph</t>
    </r>
  </si>
  <si>
    <r>
      <rPr>
        <b/>
        <sz val="8"/>
        <rFont val="Calibri"/>
        <family val="2"/>
      </rPr>
      <t>Ripley</t>
    </r>
  </si>
  <si>
    <r>
      <rPr>
        <b/>
        <sz val="8"/>
        <rFont val="Calibri"/>
        <family val="2"/>
      </rPr>
      <t>Rush</t>
    </r>
  </si>
  <si>
    <r>
      <rPr>
        <b/>
        <sz val="8"/>
        <rFont val="Calibri"/>
        <family val="2"/>
      </rPr>
      <t>Scott</t>
    </r>
  </si>
  <si>
    <r>
      <rPr>
        <b/>
        <sz val="8"/>
        <rFont val="Calibri"/>
        <family val="2"/>
      </rPr>
      <t>Shelby</t>
    </r>
  </si>
  <si>
    <r>
      <rPr>
        <b/>
        <sz val="8"/>
        <rFont val="Calibri"/>
        <family val="2"/>
      </rPr>
      <t>Spencer</t>
    </r>
  </si>
  <si>
    <r>
      <rPr>
        <b/>
        <sz val="8"/>
        <rFont val="Calibri"/>
        <family val="2"/>
      </rPr>
      <t>St. Joseph</t>
    </r>
  </si>
  <si>
    <r>
      <rPr>
        <b/>
        <sz val="8"/>
        <rFont val="Calibri"/>
        <family val="2"/>
      </rPr>
      <t>Starke</t>
    </r>
  </si>
  <si>
    <r>
      <rPr>
        <b/>
        <sz val="8"/>
        <rFont val="Calibri"/>
        <family val="2"/>
      </rPr>
      <t>Steuben</t>
    </r>
    <r>
      <rPr>
        <b/>
        <sz val="8"/>
        <rFont val="Calibri"/>
        <family val="2"/>
      </rPr>
      <t xml:space="preserve"> (Northeast Regional)</t>
    </r>
  </si>
  <si>
    <r>
      <rPr>
        <b/>
        <sz val="8"/>
        <rFont val="Calibri"/>
        <family val="2"/>
      </rPr>
      <t>Sullivan</t>
    </r>
  </si>
  <si>
    <r>
      <rPr>
        <b/>
        <sz val="8"/>
        <rFont val="Calibri"/>
        <family val="2"/>
      </rPr>
      <t>Tippecanoe</t>
    </r>
  </si>
  <si>
    <r>
      <rPr>
        <b/>
        <sz val="8"/>
        <rFont val="Calibri"/>
        <family val="2"/>
      </rPr>
      <t>Tipton</t>
    </r>
  </si>
  <si>
    <r>
      <rPr>
        <b/>
        <sz val="8"/>
        <rFont val="Calibri"/>
        <family val="2"/>
      </rPr>
      <t>Union</t>
    </r>
  </si>
  <si>
    <r>
      <rPr>
        <b/>
        <sz val="8"/>
        <rFont val="Calibri"/>
        <family val="2"/>
      </rPr>
      <t>Vanderburgh</t>
    </r>
  </si>
  <si>
    <r>
      <rPr>
        <b/>
        <sz val="8"/>
        <rFont val="Calibri"/>
        <family val="2"/>
      </rPr>
      <t>Vigo</t>
    </r>
  </si>
  <si>
    <r>
      <rPr>
        <b/>
        <sz val="8"/>
        <rFont val="Calibri"/>
        <family val="2"/>
      </rPr>
      <t>Wabash</t>
    </r>
  </si>
  <si>
    <r>
      <rPr>
        <b/>
        <sz val="8"/>
        <rFont val="Calibri"/>
        <family val="2"/>
      </rPr>
      <t>Warrick</t>
    </r>
  </si>
  <si>
    <r>
      <rPr>
        <b/>
        <sz val="8"/>
        <rFont val="Calibri"/>
        <family val="2"/>
      </rPr>
      <t>Washington</t>
    </r>
  </si>
  <si>
    <r>
      <rPr>
        <b/>
        <sz val="8"/>
        <rFont val="Calibri"/>
        <family val="2"/>
      </rPr>
      <t>Wayne</t>
    </r>
  </si>
  <si>
    <r>
      <rPr>
        <b/>
        <sz val="8"/>
        <rFont val="Calibri"/>
        <family val="2"/>
      </rPr>
      <t>Wells</t>
    </r>
  </si>
  <si>
    <r>
      <rPr>
        <b/>
        <sz val="8"/>
        <rFont val="Calibri"/>
        <family val="2"/>
      </rPr>
      <t>White</t>
    </r>
  </si>
  <si>
    <r>
      <rPr>
        <b/>
        <sz val="8"/>
        <rFont val="Calibri"/>
        <family val="2"/>
      </rPr>
      <t>Whitley</t>
    </r>
  </si>
  <si>
    <t>County</t>
  </si>
  <si>
    <t>Entity Type</t>
  </si>
  <si>
    <t>Community Corrections</t>
  </si>
  <si>
    <t xml:space="preserve">Jail Treatment </t>
  </si>
  <si>
    <t>Prosecutor's Diversion</t>
  </si>
  <si>
    <t xml:space="preserve">Reporting County : </t>
  </si>
  <si>
    <t>Entity:</t>
  </si>
  <si>
    <t xml:space="preserve">Entity: </t>
  </si>
  <si>
    <t xml:space="preserve">Reporting County: </t>
  </si>
  <si>
    <t xml:space="preserve">Reporting County:  </t>
  </si>
  <si>
    <t>CRRP Mental Health Court</t>
  </si>
  <si>
    <t>CRRP Re-Entry Court</t>
  </si>
  <si>
    <t>CRRP Alcohol &amp; Drug Court</t>
  </si>
  <si>
    <t>CRRP Veterans Court</t>
  </si>
  <si>
    <t>CRRP Drug Court</t>
  </si>
  <si>
    <t>CRRP Domestic Violence Court</t>
  </si>
  <si>
    <t xml:space="preserve">Probation </t>
  </si>
  <si>
    <t>Pre-Trial Services</t>
  </si>
  <si>
    <t>Crawford</t>
  </si>
  <si>
    <t>LaGrange</t>
  </si>
  <si>
    <t>Montgomery</t>
  </si>
  <si>
    <t>Orange</t>
  </si>
  <si>
    <t>Pulaski</t>
  </si>
  <si>
    <t>CY22 Unexpended Grant Funds</t>
  </si>
  <si>
    <t>CY2023 Unexpended Grant Funds</t>
  </si>
  <si>
    <t>After Close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</si>
</sst>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m/d/yyyy;@"/>
  </numFmts>
  <fonts count="1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Calibri"/>
      <family val="2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5">
    <xf numFmtId="0" fontId="0" fillId="0" borderId="0" xfId="0"/>
    <xf numFmtId="166" fontId="6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9" xfId="0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4" fontId="6" fillId="4" borderId="36" xfId="0" applyNumberFormat="1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0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1" fillId="0" borderId="14" xfId="0" applyFont="1" applyBorder="1" applyAlignment="1">
      <alignment horizontal="left" vertical="center"/>
    </xf>
    <xf numFmtId="10" fontId="6" fillId="0" borderId="33" xfId="2" applyNumberFormat="1" applyFont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10" fontId="6" fillId="0" borderId="34" xfId="2" applyNumberFormat="1" applyFont="1" applyBorder="1" applyAlignment="1" applyProtection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0" fontId="6" fillId="0" borderId="3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0" fontId="6" fillId="0" borderId="3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8" fontId="1" fillId="3" borderId="8" xfId="0" applyNumberFormat="1" applyFont="1" applyFill="1" applyBorder="1" applyAlignment="1" applyProtection="1">
      <alignment horizontal="center" vertical="center"/>
      <protection locked="0"/>
    </xf>
    <xf numFmtId="8" fontId="6" fillId="3" borderId="8" xfId="0" applyNumberFormat="1" applyFont="1" applyFill="1" applyBorder="1" applyAlignment="1" applyProtection="1">
      <alignment horizontal="center" vertical="center"/>
      <protection locked="0"/>
    </xf>
    <xf numFmtId="8" fontId="6" fillId="0" borderId="8" xfId="1" applyNumberFormat="1" applyFont="1" applyFill="1" applyBorder="1" applyAlignment="1" applyProtection="1">
      <alignment horizontal="center" vertical="center"/>
    </xf>
    <xf numFmtId="8" fontId="6" fillId="0" borderId="8" xfId="0" applyNumberFormat="1" applyFont="1" applyBorder="1" applyAlignment="1">
      <alignment horizontal="center" vertical="center"/>
    </xf>
    <xf numFmtId="10" fontId="6" fillId="0" borderId="19" xfId="0" applyNumberFormat="1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8" fontId="1" fillId="3" borderId="41" xfId="0" applyNumberFormat="1" applyFont="1" applyFill="1" applyBorder="1" applyAlignment="1" applyProtection="1">
      <alignment horizontal="center" vertical="center"/>
      <protection locked="0"/>
    </xf>
    <xf numFmtId="8" fontId="6" fillId="3" borderId="14" xfId="0" applyNumberFormat="1" applyFont="1" applyFill="1" applyBorder="1" applyAlignment="1" applyProtection="1">
      <alignment horizontal="center" vertical="center"/>
      <protection locked="0"/>
    </xf>
    <xf numFmtId="8" fontId="6" fillId="0" borderId="14" xfId="1" applyNumberFormat="1" applyFont="1" applyFill="1" applyBorder="1" applyAlignment="1" applyProtection="1">
      <alignment horizontal="center" vertical="center"/>
    </xf>
    <xf numFmtId="8" fontId="6" fillId="3" borderId="41" xfId="0" applyNumberFormat="1" applyFont="1" applyFill="1" applyBorder="1" applyAlignment="1" applyProtection="1">
      <alignment horizontal="center" vertical="center"/>
      <protection locked="0"/>
    </xf>
    <xf numFmtId="8" fontId="6" fillId="0" borderId="14" xfId="0" applyNumberFormat="1" applyFont="1" applyBorder="1" applyAlignment="1">
      <alignment horizontal="center" vertical="center"/>
    </xf>
    <xf numFmtId="10" fontId="6" fillId="0" borderId="28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8" fontId="1" fillId="3" borderId="44" xfId="0" applyNumberFormat="1" applyFont="1" applyFill="1" applyBorder="1" applyAlignment="1" applyProtection="1">
      <alignment horizontal="center" vertical="center"/>
      <protection locked="0"/>
    </xf>
    <xf numFmtId="8" fontId="6" fillId="3" borderId="16" xfId="0" applyNumberFormat="1" applyFont="1" applyFill="1" applyBorder="1" applyAlignment="1" applyProtection="1">
      <alignment horizontal="center" vertical="center"/>
      <protection locked="0"/>
    </xf>
    <xf numFmtId="8" fontId="6" fillId="3" borderId="39" xfId="0" applyNumberFormat="1" applyFont="1" applyFill="1" applyBorder="1" applyAlignment="1" applyProtection="1">
      <alignment horizontal="center" vertical="center"/>
      <protection locked="0"/>
    </xf>
    <xf numFmtId="8" fontId="6" fillId="0" borderId="16" xfId="1" applyNumberFormat="1" applyFont="1" applyFill="1" applyBorder="1" applyAlignment="1" applyProtection="1">
      <alignment horizontal="center" vertical="center"/>
    </xf>
    <xf numFmtId="8" fontId="6" fillId="0" borderId="39" xfId="0" applyNumberFormat="1" applyFont="1" applyBorder="1" applyAlignment="1">
      <alignment horizontal="center" vertical="center"/>
    </xf>
    <xf numFmtId="10" fontId="6" fillId="0" borderId="20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8" fontId="6" fillId="0" borderId="37" xfId="0" applyNumberFormat="1" applyFont="1" applyBorder="1" applyAlignment="1">
      <alignment horizontal="center" vertical="center"/>
    </xf>
    <xf numFmtId="8" fontId="6" fillId="0" borderId="16" xfId="0" applyNumberFormat="1" applyFont="1" applyBorder="1" applyAlignment="1">
      <alignment horizontal="center" vertical="center"/>
    </xf>
    <xf numFmtId="8" fontId="1" fillId="0" borderId="16" xfId="0" applyNumberFormat="1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1" fillId="2" borderId="3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8" fontId="1" fillId="0" borderId="8" xfId="0" applyNumberFormat="1" applyFont="1" applyBorder="1" applyAlignment="1">
      <alignment horizontal="center" vertical="center"/>
    </xf>
    <xf numFmtId="8" fontId="1" fillId="0" borderId="10" xfId="0" applyNumberFormat="1" applyFont="1" applyBorder="1" applyAlignment="1">
      <alignment horizontal="center" vertical="center"/>
    </xf>
    <xf numFmtId="8" fontId="6" fillId="0" borderId="10" xfId="1" applyNumberFormat="1" applyFont="1" applyFill="1" applyBorder="1" applyAlignment="1" applyProtection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8" fontId="1" fillId="0" borderId="14" xfId="0" applyNumberFormat="1" applyFont="1" applyBorder="1" applyAlignment="1">
      <alignment horizontal="center" vertical="center"/>
    </xf>
    <xf numFmtId="8" fontId="6" fillId="4" borderId="2" xfId="1" applyNumberFormat="1" applyFont="1" applyFill="1" applyBorder="1" applyAlignment="1" applyProtection="1">
      <alignment horizontal="center" vertical="center"/>
    </xf>
    <xf numFmtId="8" fontId="6" fillId="4" borderId="2" xfId="0" applyNumberFormat="1" applyFont="1" applyFill="1" applyBorder="1" applyAlignment="1">
      <alignment horizontal="center" vertical="center"/>
    </xf>
    <xf numFmtId="44" fontId="6" fillId="0" borderId="0" xfId="0" applyNumberFormat="1" applyFont="1" applyAlignment="1">
      <alignment vertical="center"/>
    </xf>
    <xf numFmtId="44" fontId="6" fillId="4" borderId="0" xfId="0" applyNumberFormat="1" applyFont="1" applyFill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8" fontId="6" fillId="3" borderId="10" xfId="0" applyNumberFormat="1" applyFont="1" applyFill="1" applyBorder="1" applyAlignment="1" applyProtection="1">
      <alignment horizontal="center" vertical="center"/>
      <protection locked="0"/>
    </xf>
    <xf numFmtId="8" fontId="1" fillId="0" borderId="12" xfId="0" applyNumberFormat="1" applyFont="1" applyBorder="1" applyAlignment="1">
      <alignment horizontal="center" vertical="center"/>
    </xf>
    <xf numFmtId="8" fontId="6" fillId="3" borderId="12" xfId="0" applyNumberFormat="1" applyFont="1" applyFill="1" applyBorder="1" applyAlignment="1" applyProtection="1">
      <alignment horizontal="center" vertical="center"/>
      <protection locked="0"/>
    </xf>
    <xf numFmtId="8" fontId="6" fillId="0" borderId="12" xfId="1" applyNumberFormat="1" applyFont="1" applyFill="1" applyBorder="1" applyAlignment="1" applyProtection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8" fontId="6" fillId="4" borderId="16" xfId="1" applyNumberFormat="1" applyFont="1" applyFill="1" applyBorder="1" applyAlignment="1" applyProtection="1">
      <alignment horizontal="center" vertical="center"/>
    </xf>
    <xf numFmtId="8" fontId="6" fillId="4" borderId="16" xfId="0" applyNumberFormat="1" applyFont="1" applyFill="1" applyBorder="1" applyAlignment="1">
      <alignment horizontal="center" vertical="center"/>
    </xf>
    <xf numFmtId="8" fontId="6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8" fontId="1" fillId="0" borderId="2" xfId="0" applyNumberFormat="1" applyFont="1" applyBorder="1" applyAlignment="1">
      <alignment horizontal="center" vertical="center"/>
    </xf>
    <xf numFmtId="8" fontId="6" fillId="0" borderId="17" xfId="0" applyNumberFormat="1" applyFont="1" applyBorder="1" applyAlignment="1">
      <alignment horizontal="center" vertical="center"/>
    </xf>
    <xf numFmtId="8" fontId="6" fillId="0" borderId="34" xfId="0" applyNumberFormat="1" applyFont="1" applyBorder="1" applyAlignment="1">
      <alignment horizontal="center" vertical="center"/>
    </xf>
    <xf numFmtId="8" fontId="6" fillId="4" borderId="37" xfId="1" applyNumberFormat="1" applyFont="1" applyFill="1" applyBorder="1" applyAlignment="1" applyProtection="1">
      <alignment horizontal="center" vertical="center"/>
    </xf>
    <xf numFmtId="8" fontId="6" fillId="0" borderId="2" xfId="0" applyNumberFormat="1" applyFont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14" fillId="5" borderId="34" xfId="0" applyNumberFormat="1" applyFont="1" applyFill="1" applyBorder="1" applyAlignment="1">
      <alignment horizontal="left" vertical="center"/>
    </xf>
    <xf numFmtId="1" fontId="1" fillId="5" borderId="34" xfId="0" applyNumberFormat="1" applyFont="1" applyFill="1" applyBorder="1" applyAlignment="1">
      <alignment vertical="center"/>
    </xf>
    <xf numFmtId="1" fontId="6" fillId="5" borderId="34" xfId="0" applyNumberFormat="1" applyFont="1" applyFill="1" applyBorder="1" applyAlignment="1">
      <alignment vertical="center"/>
    </xf>
    <xf numFmtId="0" fontId="1" fillId="5" borderId="34" xfId="0" applyFont="1" applyFill="1" applyBorder="1" applyAlignment="1">
      <alignment vertical="center"/>
    </xf>
    <xf numFmtId="0" fontId="14" fillId="5" borderId="34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8" fontId="1" fillId="3" borderId="14" xfId="0" applyNumberFormat="1" applyFont="1" applyFill="1" applyBorder="1" applyAlignment="1" applyProtection="1">
      <alignment horizontal="center" vertical="center"/>
      <protection locked="0"/>
    </xf>
    <xf numFmtId="8" fontId="6" fillId="0" borderId="53" xfId="0" applyNumberFormat="1" applyFont="1" applyBorder="1" applyAlignment="1">
      <alignment horizontal="center" vertical="center"/>
    </xf>
    <xf numFmtId="8" fontId="1" fillId="3" borderId="10" xfId="0" applyNumberFormat="1" applyFont="1" applyFill="1" applyBorder="1" applyAlignment="1" applyProtection="1">
      <alignment horizontal="center" vertical="center"/>
      <protection locked="0"/>
    </xf>
    <xf numFmtId="8" fontId="6" fillId="0" borderId="11" xfId="0" applyNumberFormat="1" applyFont="1" applyBorder="1" applyAlignment="1">
      <alignment horizontal="center" vertical="center"/>
    </xf>
    <xf numFmtId="8" fontId="1" fillId="0" borderId="26" xfId="0" applyNumberFormat="1" applyFont="1" applyBorder="1" applyAlignment="1">
      <alignment horizontal="center" vertical="center"/>
    </xf>
    <xf numFmtId="8" fontId="6" fillId="0" borderId="26" xfId="0" applyNumberFormat="1" applyFont="1" applyBorder="1" applyAlignment="1">
      <alignment horizontal="center" vertical="center"/>
    </xf>
    <xf numFmtId="8" fontId="1" fillId="3" borderId="26" xfId="0" applyNumberFormat="1" applyFont="1" applyFill="1" applyBorder="1" applyAlignment="1" applyProtection="1">
      <alignment horizontal="center" vertical="center"/>
      <protection locked="0"/>
    </xf>
    <xf numFmtId="8" fontId="6" fillId="0" borderId="55" xfId="0" applyNumberFormat="1" applyFont="1" applyBorder="1" applyAlignment="1">
      <alignment horizontal="center" vertical="center"/>
    </xf>
    <xf numFmtId="8" fontId="1" fillId="0" borderId="34" xfId="0" applyNumberFormat="1" applyFont="1" applyBorder="1" applyAlignment="1">
      <alignment horizontal="center" vertical="center"/>
    </xf>
    <xf numFmtId="8" fontId="1" fillId="4" borderId="34" xfId="0" applyNumberFormat="1" applyFont="1" applyFill="1" applyBorder="1" applyAlignment="1">
      <alignment horizontal="center" vertical="center"/>
    </xf>
    <xf numFmtId="8" fontId="6" fillId="4" borderId="34" xfId="0" applyNumberFormat="1" applyFont="1" applyFill="1" applyBorder="1" applyAlignment="1">
      <alignment horizontal="center" vertical="center"/>
    </xf>
    <xf numFmtId="8" fontId="5" fillId="0" borderId="34" xfId="0" applyNumberFormat="1" applyFont="1" applyBorder="1" applyAlignment="1">
      <alignment horizontal="center" vertical="center"/>
    </xf>
    <xf numFmtId="8" fontId="0" fillId="3" borderId="34" xfId="0" applyNumberFormat="1" applyFill="1" applyBorder="1" applyAlignment="1" applyProtection="1">
      <alignment horizontal="center" vertical="center"/>
      <protection locked="0"/>
    </xf>
    <xf numFmtId="8" fontId="0" fillId="0" borderId="34" xfId="0" applyNumberFormat="1" applyBorder="1" applyAlignment="1">
      <alignment horizontal="center" vertical="center"/>
    </xf>
    <xf numFmtId="8" fontId="0" fillId="0" borderId="33" xfId="0" applyNumberFormat="1" applyBorder="1" applyAlignment="1">
      <alignment horizontal="center" vertical="center"/>
    </xf>
    <xf numFmtId="8" fontId="0" fillId="3" borderId="33" xfId="0" applyNumberFormat="1" applyFill="1" applyBorder="1" applyAlignment="1" applyProtection="1">
      <alignment horizontal="center" vertical="center"/>
      <protection locked="0"/>
    </xf>
    <xf numFmtId="8" fontId="8" fillId="3" borderId="34" xfId="1" applyNumberFormat="1" applyFont="1" applyFill="1" applyBorder="1" applyAlignment="1" applyProtection="1">
      <alignment horizontal="center" vertical="center"/>
      <protection locked="0"/>
    </xf>
    <xf numFmtId="8" fontId="0" fillId="0" borderId="34" xfId="1" applyNumberFormat="1" applyFont="1" applyFill="1" applyBorder="1" applyAlignment="1" applyProtection="1">
      <alignment horizontal="center" vertical="center"/>
    </xf>
    <xf numFmtId="8" fontId="6" fillId="3" borderId="34" xfId="1" applyNumberFormat="1" applyFont="1" applyFill="1" applyBorder="1" applyAlignment="1" applyProtection="1">
      <alignment horizontal="center" vertical="center"/>
      <protection locked="0"/>
    </xf>
    <xf numFmtId="8" fontId="6" fillId="0" borderId="34" xfId="1" applyNumberFormat="1" applyFont="1" applyFill="1" applyBorder="1" applyAlignment="1" applyProtection="1">
      <alignment horizontal="center" vertical="center"/>
    </xf>
    <xf numFmtId="8" fontId="1" fillId="3" borderId="34" xfId="1" applyNumberFormat="1" applyFont="1" applyFill="1" applyBorder="1" applyAlignment="1" applyProtection="1">
      <alignment horizontal="center" vertical="center"/>
      <protection locked="0"/>
    </xf>
    <xf numFmtId="8" fontId="5" fillId="0" borderId="34" xfId="1" applyNumberFormat="1" applyFont="1" applyBorder="1" applyAlignment="1" applyProtection="1">
      <alignment horizontal="center" vertical="center"/>
    </xf>
    <xf numFmtId="1" fontId="14" fillId="0" borderId="45" xfId="0" applyNumberFormat="1" applyFont="1" applyBorder="1" applyAlignment="1">
      <alignment horizontal="center" vertical="center" textRotation="90"/>
    </xf>
    <xf numFmtId="1" fontId="14" fillId="0" borderId="40" xfId="0" applyNumberFormat="1" applyFont="1" applyBorder="1" applyAlignment="1">
      <alignment horizontal="center" vertical="center"/>
    </xf>
    <xf numFmtId="1" fontId="14" fillId="0" borderId="41" xfId="0" applyNumberFormat="1" applyFont="1" applyBorder="1" applyAlignment="1">
      <alignment horizontal="center" vertical="center"/>
    </xf>
    <xf numFmtId="1" fontId="14" fillId="0" borderId="54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 vertical="center"/>
    </xf>
    <xf numFmtId="10" fontId="9" fillId="0" borderId="7" xfId="0" applyNumberFormat="1" applyFont="1" applyBorder="1" applyAlignment="1">
      <alignment horizontal="right" vertical="center"/>
    </xf>
    <xf numFmtId="10" fontId="9" fillId="0" borderId="18" xfId="0" applyNumberFormat="1" applyFont="1" applyBorder="1" applyAlignment="1">
      <alignment horizontal="right" vertical="center"/>
    </xf>
    <xf numFmtId="8" fontId="0" fillId="0" borderId="34" xfId="1" applyNumberFormat="1" applyFont="1" applyBorder="1" applyAlignment="1" applyProtection="1">
      <alignment horizontal="center" vertical="center"/>
    </xf>
    <xf numFmtId="1" fontId="14" fillId="0" borderId="58" xfId="0" applyNumberFormat="1" applyFont="1" applyBorder="1" applyAlignment="1">
      <alignment horizontal="center" vertical="center" textRotation="90"/>
    </xf>
    <xf numFmtId="1" fontId="14" fillId="0" borderId="21" xfId="0" applyNumberFormat="1" applyFont="1" applyBorder="1" applyAlignment="1">
      <alignment horizontal="center" vertical="center" textRotation="90"/>
    </xf>
    <xf numFmtId="8" fontId="6" fillId="0" borderId="9" xfId="0" applyNumberFormat="1" applyFont="1" applyBorder="1" applyAlignment="1">
      <alignment horizontal="center" vertical="center"/>
    </xf>
    <xf numFmtId="8" fontId="6" fillId="0" borderId="35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1" fontId="14" fillId="3" borderId="45" xfId="0" applyNumberFormat="1" applyFont="1" applyFill="1" applyBorder="1" applyAlignment="1" applyProtection="1">
      <alignment horizontal="center" vertical="center" textRotation="90"/>
      <protection locked="0"/>
    </xf>
    <xf numFmtId="1" fontId="14" fillId="3" borderId="40" xfId="0" applyNumberFormat="1" applyFont="1" applyFill="1" applyBorder="1" applyAlignment="1" applyProtection="1">
      <alignment horizontal="center" vertical="center"/>
      <protection locked="0"/>
    </xf>
    <xf numFmtId="1" fontId="14" fillId="3" borderId="41" xfId="0" applyNumberFormat="1" applyFont="1" applyFill="1" applyBorder="1" applyAlignment="1" applyProtection="1">
      <alignment horizontal="center" vertical="center"/>
      <protection locked="0"/>
    </xf>
    <xf numFmtId="1" fontId="14" fillId="3" borderId="54" xfId="0" applyNumberFormat="1" applyFont="1" applyFill="1" applyBorder="1" applyAlignment="1" applyProtection="1">
      <alignment horizontal="center" vertical="center"/>
      <protection locked="0"/>
    </xf>
    <xf numFmtId="9" fontId="6" fillId="0" borderId="33" xfId="2" applyFont="1" applyBorder="1" applyAlignment="1" applyProtection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5" fillId="0" borderId="0" xfId="0" applyFont="1"/>
    <xf numFmtId="0" fontId="16" fillId="6" borderId="61" xfId="0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 indent="3"/>
    </xf>
    <xf numFmtId="0" fontId="15" fillId="0" borderId="44" xfId="0" applyFont="1" applyBorder="1" applyAlignment="1">
      <alignment horizontal="left" vertical="top" wrapText="1" indent="1"/>
    </xf>
    <xf numFmtId="0" fontId="15" fillId="0" borderId="0" xfId="0" applyFont="1" applyAlignment="1">
      <alignment horizontal="left" vertical="top" wrapText="1" indent="1"/>
    </xf>
    <xf numFmtId="0" fontId="15" fillId="0" borderId="7" xfId="0" applyFont="1" applyBorder="1" applyAlignment="1">
      <alignment horizontal="left" vertical="top" wrapText="1" indent="3"/>
    </xf>
    <xf numFmtId="0" fontId="15" fillId="0" borderId="18" xfId="0" applyFont="1" applyBorder="1" applyAlignment="1">
      <alignment horizontal="left" vertical="top" wrapText="1" indent="1"/>
    </xf>
    <xf numFmtId="0" fontId="15" fillId="0" borderId="25" xfId="0" applyFont="1" applyBorder="1" applyAlignment="1">
      <alignment horizontal="left" vertical="top" wrapText="1" indent="1"/>
    </xf>
    <xf numFmtId="8" fontId="0" fillId="4" borderId="34" xfId="0" applyNumberFormat="1" applyFill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right" vertical="center"/>
      <protection locked="0"/>
    </xf>
    <xf numFmtId="165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0" fillId="0" borderId="5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4" fillId="0" borderId="52" xfId="0" applyFont="1" applyBorder="1" applyAlignment="1">
      <alignment horizontal="center" vertical="center" textRotation="90"/>
    </xf>
    <xf numFmtId="0" fontId="4" fillId="0" borderId="42" xfId="0" applyFont="1" applyBorder="1" applyAlignment="1">
      <alignment horizontal="center" vertical="center" textRotation="90"/>
    </xf>
    <xf numFmtId="0" fontId="0" fillId="0" borderId="4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8" fontId="1" fillId="3" borderId="31" xfId="0" applyNumberFormat="1" applyFont="1" applyFill="1" applyBorder="1" applyAlignment="1" applyProtection="1">
      <alignment horizontal="center" vertical="center"/>
      <protection locked="0"/>
    </xf>
    <xf numFmtId="8" fontId="1" fillId="3" borderId="3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6" fontId="1" fillId="3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14" fontId="6" fillId="0" borderId="29" xfId="0" applyNumberFormat="1" applyFont="1" applyBorder="1" applyAlignment="1">
      <alignment horizontal="center" vertical="center"/>
    </xf>
    <xf numFmtId="49" fontId="1" fillId="3" borderId="7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10" fontId="6" fillId="0" borderId="35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10" fillId="4" borderId="3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49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" fillId="0" borderId="35" xfId="0" applyFont="1" applyBorder="1" applyAlignment="1">
      <alignment horizontal="center" vertical="center" textRotation="90"/>
    </xf>
    <xf numFmtId="0" fontId="4" fillId="0" borderId="39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1" xfId="0" applyFill="1" applyBorder="1" applyAlignment="1" applyProtection="1">
      <alignment horizontal="left" vertical="top" wrapText="1"/>
      <protection locked="0"/>
    </xf>
    <xf numFmtId="0" fontId="4" fillId="0" borderId="32" xfId="0" applyFont="1" applyBorder="1" applyAlignment="1">
      <alignment horizontal="center" vertical="center" textRotation="90"/>
    </xf>
    <xf numFmtId="0" fontId="4" fillId="0" borderId="33" xfId="0" applyFont="1" applyBorder="1" applyAlignment="1">
      <alignment horizontal="center" vertical="center" textRotation="90"/>
    </xf>
    <xf numFmtId="0" fontId="5" fillId="0" borderId="0" xfId="0" applyFont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65" fontId="1" fillId="0" borderId="7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45" xfId="0" applyFont="1" applyBorder="1" applyAlignment="1">
      <alignment horizontal="center" vertical="center" textRotation="90"/>
    </xf>
    <xf numFmtId="0" fontId="4" fillId="0" borderId="43" xfId="0" applyFont="1" applyBorder="1" applyAlignment="1">
      <alignment horizontal="center" vertical="center" textRotation="90"/>
    </xf>
    <xf numFmtId="0" fontId="0" fillId="0" borderId="4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56" xfId="0" applyFont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 textRotation="90"/>
    </xf>
    <xf numFmtId="8" fontId="1" fillId="0" borderId="31" xfId="0" applyNumberFormat="1" applyFont="1" applyBorder="1" applyAlignment="1">
      <alignment horizontal="center" vertical="center"/>
    </xf>
    <xf numFmtId="8" fontId="1" fillId="0" borderId="3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8" fontId="1" fillId="0" borderId="31" xfId="0" applyNumberFormat="1" applyFont="1" applyBorder="1" applyAlignment="1" applyProtection="1">
      <alignment horizontal="center" vertical="center"/>
      <protection locked="0"/>
    </xf>
    <xf numFmtId="8" fontId="1" fillId="0" borderId="33" xfId="0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 textRotation="90"/>
    </xf>
    <xf numFmtId="0" fontId="4" fillId="0" borderId="60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textRotation="90"/>
    </xf>
    <xf numFmtId="0" fontId="10" fillId="2" borderId="31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top" wrapText="1"/>
      <protection locked="0"/>
    </xf>
    <xf numFmtId="166" fontId="5" fillId="2" borderId="3" xfId="0" applyNumberFormat="1" applyFont="1" applyFill="1" applyBorder="1" applyAlignment="1">
      <alignment horizontal="center" vertical="center"/>
    </xf>
    <xf numFmtId="166" fontId="5" fillId="2" borderId="30" xfId="0" applyNumberFormat="1" applyFont="1" applyFill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center" vertical="center"/>
    </xf>
    <xf numFmtId="14" fontId="1" fillId="3" borderId="7" xfId="0" applyNumberFormat="1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8" fontId="1" fillId="0" borderId="0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8"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alignment horizontal="left" vertical="top" textRotation="0" wrapText="1" indent="1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alignment horizontal="left" vertical="top" textRotation="0" wrapText="1" indent="1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alignment horizontal="left" vertical="top" textRotation="0" wrapText="1" indent="3" justifyLastLine="0" shrinkToFit="0" readingOrder="0"/>
    </dxf>
  </dxfs>
  <tableStyles count="0" defaultTableStyle="TableStyleMedium9" defaultPivotStyle="PivotStyleLight16"/>
  <colors>
    <mruColors>
      <color rgb="FFA0B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DA2CD7-30D3-4D97-B3F1-FB068A8671CE}" name="Table2" displayName="Table2" ref="A1:A84" totalsRowShown="0" headerRowDxfId="7" dataDxfId="5" headerRowBorderDxfId="6" tableBorderDxfId="4" totalsRowBorderDxfId="3">
  <autoFilter ref="A1:A84" xr:uid="{39DA2CD7-30D3-4D97-B3F1-FB068A8671CE}"/>
  <tableColumns count="1">
    <tableColumn id="1" xr3:uid="{26DA8DEB-37F7-49E4-A9ED-57E0FF62E20C}" name="County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D1911C-BDD6-49D1-B20E-9C7A809EFB07}" name="Table3" displayName="Table3" ref="C1:C12" totalsRowShown="0" headerRowDxfId="1" tableBorderDxfId="0">
  <autoFilter ref="C1:C12" xr:uid="{ACD1911C-BDD6-49D1-B20E-9C7A809EFB07}"/>
  <tableColumns count="1">
    <tableColumn id="1" xr3:uid="{7AB5C5BE-F49C-494E-A4D0-EA72591EF76E}" name="Entity Type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showGridLines="0" showZeros="0" tabSelected="1" zoomScale="90" zoomScaleNormal="90" workbookViewId="0">
      <selection activeCell="C17" sqref="C17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4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  <c r="N1" s="94"/>
    </row>
    <row r="2" spans="1:14" ht="13.5" thickTop="1" x14ac:dyDescent="0.2">
      <c r="A2" s="244" t="s">
        <v>1</v>
      </c>
      <c r="B2" s="244"/>
      <c r="C2" s="244"/>
      <c r="D2" s="244"/>
      <c r="E2" s="245"/>
      <c r="F2" s="245"/>
      <c r="G2" s="247"/>
      <c r="H2" s="247"/>
      <c r="I2" s="247"/>
      <c r="J2" s="244" t="s">
        <v>2</v>
      </c>
      <c r="K2" s="244"/>
      <c r="L2" s="1">
        <v>45688</v>
      </c>
      <c r="M2" s="38"/>
    </row>
    <row r="3" spans="1:14" x14ac:dyDescent="0.2">
      <c r="A3" s="242" t="s">
        <v>151</v>
      </c>
      <c r="B3" s="242"/>
      <c r="C3" s="242"/>
      <c r="D3" s="242"/>
      <c r="E3" s="248"/>
      <c r="F3" s="249"/>
      <c r="G3" s="249"/>
      <c r="H3" s="249"/>
      <c r="I3" s="180" t="s">
        <v>152</v>
      </c>
      <c r="J3" s="248"/>
      <c r="K3" s="249"/>
      <c r="L3" s="249"/>
      <c r="M3" s="35"/>
      <c r="N3" s="94"/>
    </row>
    <row r="4" spans="1:14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246"/>
      <c r="K4" s="23" t="s">
        <v>3</v>
      </c>
      <c r="L4" s="39">
        <v>1</v>
      </c>
      <c r="N4" s="94"/>
    </row>
    <row r="5" spans="1:14" ht="13.5" thickBot="1" x14ac:dyDescent="0.25">
      <c r="A5" s="250" t="s">
        <v>14</v>
      </c>
      <c r="B5" s="250"/>
      <c r="C5" s="250"/>
      <c r="D5" s="250"/>
      <c r="E5" s="40">
        <f>IFERROR(E12/(E12+E19+E25),0)</f>
        <v>0</v>
      </c>
      <c r="F5" s="41"/>
      <c r="G5" s="41"/>
      <c r="H5" s="41"/>
      <c r="I5" s="42" t="s">
        <v>13</v>
      </c>
      <c r="J5" s="40">
        <f>IFERROR(E19/(E12+E19+E25),0)</f>
        <v>0</v>
      </c>
      <c r="K5" s="42" t="s">
        <v>21</v>
      </c>
      <c r="L5" s="43">
        <f>IFERROR(E25/(E12+E19+E25),0)</f>
        <v>0</v>
      </c>
      <c r="M5" s="35"/>
      <c r="N5" s="94"/>
    </row>
    <row r="6" spans="1:14" ht="19.5" thickTop="1" thickBot="1" x14ac:dyDescent="0.25">
      <c r="A6" s="213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4" ht="50.1" customHeight="1" thickTop="1" thickBot="1" x14ac:dyDescent="0.25">
      <c r="A7" s="209" t="s">
        <v>38</v>
      </c>
      <c r="B7" s="163"/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5" t="s">
        <v>34</v>
      </c>
      <c r="I7" s="5" t="s">
        <v>63</v>
      </c>
      <c r="J7" s="4" t="s">
        <v>16</v>
      </c>
      <c r="K7" s="5" t="s">
        <v>31</v>
      </c>
      <c r="L7" s="6" t="s">
        <v>6</v>
      </c>
    </row>
    <row r="8" spans="1:14" ht="16.5" thickTop="1" thickBot="1" x14ac:dyDescent="0.25">
      <c r="A8" s="210"/>
      <c r="B8" s="277" t="s">
        <v>54</v>
      </c>
      <c r="C8" s="164"/>
      <c r="D8" s="45" t="s">
        <v>66</v>
      </c>
      <c r="E8" s="126"/>
      <c r="F8" s="64"/>
      <c r="G8" s="64"/>
      <c r="H8" s="67">
        <f>F8-G8</f>
        <v>0</v>
      </c>
      <c r="I8" s="126"/>
      <c r="J8" s="67">
        <f>I8</f>
        <v>0</v>
      </c>
      <c r="K8" s="127">
        <f>E8+H8-J8</f>
        <v>0</v>
      </c>
      <c r="L8" s="46">
        <f>IFERROR(J8/(E8+H8),0)</f>
        <v>0</v>
      </c>
    </row>
    <row r="9" spans="1:14" ht="16.5" thickTop="1" thickBot="1" x14ac:dyDescent="0.25">
      <c r="A9" s="210"/>
      <c r="B9" s="277"/>
      <c r="C9" s="164"/>
      <c r="D9" s="45" t="s">
        <v>61</v>
      </c>
      <c r="E9" s="126"/>
      <c r="F9" s="64"/>
      <c r="G9" s="64"/>
      <c r="H9" s="67">
        <f>F9-G9</f>
        <v>0</v>
      </c>
      <c r="I9" s="126"/>
      <c r="J9" s="67">
        <f>I9</f>
        <v>0</v>
      </c>
      <c r="K9" s="127">
        <f>E9+H9-J9</f>
        <v>0</v>
      </c>
      <c r="L9" s="46">
        <f>IFERROR(J9/(E9+H9),0)</f>
        <v>0</v>
      </c>
    </row>
    <row r="10" spans="1:14" ht="16.5" thickTop="1" thickBot="1" x14ac:dyDescent="0.25">
      <c r="A10" s="210"/>
      <c r="B10" s="277"/>
      <c r="C10" s="165"/>
      <c r="D10" s="47" t="s">
        <v>62</v>
      </c>
      <c r="E10" s="128"/>
      <c r="F10" s="101"/>
      <c r="G10" s="101"/>
      <c r="H10" s="86">
        <f>F10-G10</f>
        <v>0</v>
      </c>
      <c r="I10" s="128"/>
      <c r="J10" s="86">
        <f>I10</f>
        <v>0</v>
      </c>
      <c r="K10" s="129">
        <f>E10+H10-J10</f>
        <v>0</v>
      </c>
      <c r="L10" s="48">
        <f>IFERROR(J10/(E10+H10),0)</f>
        <v>0</v>
      </c>
    </row>
    <row r="11" spans="1:14" ht="16.5" thickTop="1" thickBot="1" x14ac:dyDescent="0.25">
      <c r="A11" s="211"/>
      <c r="B11" s="277"/>
      <c r="C11" s="166"/>
      <c r="D11" s="49" t="s">
        <v>64</v>
      </c>
      <c r="E11" s="132"/>
      <c r="F11" s="109"/>
      <c r="G11" s="109"/>
      <c r="H11" s="131">
        <f>F11-G11</f>
        <v>0</v>
      </c>
      <c r="I11" s="132"/>
      <c r="J11" s="131">
        <f>I11</f>
        <v>0</v>
      </c>
      <c r="K11" s="133">
        <f>E11+H11-J11</f>
        <v>0</v>
      </c>
      <c r="L11" s="48">
        <f>IFERROR(J11/(E11+H11),0)</f>
        <v>0</v>
      </c>
    </row>
    <row r="12" spans="1:14" ht="14.25" thickTop="1" thickBot="1" x14ac:dyDescent="0.25">
      <c r="A12" s="212"/>
      <c r="B12" s="278"/>
      <c r="C12" s="124"/>
      <c r="D12" s="50" t="s">
        <v>7</v>
      </c>
      <c r="E12" s="113">
        <f>SUM(E8:E11)</f>
        <v>0</v>
      </c>
      <c r="F12" s="113">
        <f>SUM(F8:F11)</f>
        <v>0</v>
      </c>
      <c r="G12" s="113">
        <f>SUM(G8:G11)</f>
        <v>0</v>
      </c>
      <c r="H12" s="113">
        <f>F12-G12</f>
        <v>0</v>
      </c>
      <c r="I12" s="113">
        <f>SUM(I8:I11)</f>
        <v>0</v>
      </c>
      <c r="J12" s="113">
        <f>SUM(J8:J11)</f>
        <v>0</v>
      </c>
      <c r="K12" s="113">
        <f>SUM(K8:K11)</f>
        <v>0</v>
      </c>
      <c r="L12" s="48">
        <f>IFERROR(J12/(E12+H12),0)</f>
        <v>0</v>
      </c>
    </row>
    <row r="13" spans="1:14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4" ht="50.1" customHeight="1" thickTop="1" thickBot="1" x14ac:dyDescent="0.25">
      <c r="A14" s="209" t="s">
        <v>8</v>
      </c>
      <c r="B14" s="163"/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5" t="s">
        <v>34</v>
      </c>
      <c r="I14" s="7" t="s">
        <v>63</v>
      </c>
      <c r="J14" s="7" t="s">
        <v>16</v>
      </c>
      <c r="K14" s="5" t="s">
        <v>31</v>
      </c>
      <c r="L14" s="6" t="s">
        <v>6</v>
      </c>
    </row>
    <row r="15" spans="1:14" ht="16.5" thickTop="1" thickBot="1" x14ac:dyDescent="0.25">
      <c r="A15" s="210"/>
      <c r="B15" s="277" t="s">
        <v>54</v>
      </c>
      <c r="C15" s="164"/>
      <c r="D15" s="45" t="s">
        <v>66</v>
      </c>
      <c r="E15" s="126"/>
      <c r="F15" s="64"/>
      <c r="G15" s="64"/>
      <c r="H15" s="67">
        <f>F15-G15</f>
        <v>0</v>
      </c>
      <c r="I15" s="126"/>
      <c r="J15" s="67">
        <f>I15</f>
        <v>0</v>
      </c>
      <c r="K15" s="127">
        <f>E15+H15-J15</f>
        <v>0</v>
      </c>
      <c r="L15" s="167">
        <f>IFERROR(J15/(E15+H15),0)</f>
        <v>0</v>
      </c>
    </row>
    <row r="16" spans="1:14" ht="16.5" thickTop="1" thickBot="1" x14ac:dyDescent="0.25">
      <c r="A16" s="210"/>
      <c r="B16" s="277"/>
      <c r="C16" s="164"/>
      <c r="D16" s="52" t="s">
        <v>61</v>
      </c>
      <c r="E16" s="126"/>
      <c r="F16" s="64"/>
      <c r="G16" s="64"/>
      <c r="H16" s="67">
        <f>F16-G16</f>
        <v>0</v>
      </c>
      <c r="I16" s="126"/>
      <c r="J16" s="67">
        <f>I16</f>
        <v>0</v>
      </c>
      <c r="K16" s="127">
        <f>E16+H16-J16</f>
        <v>0</v>
      </c>
      <c r="L16" s="51">
        <f>IFERROR(J16/(E16+H16),0)</f>
        <v>0</v>
      </c>
    </row>
    <row r="17" spans="1:14" ht="16.5" thickTop="1" thickBot="1" x14ac:dyDescent="0.25">
      <c r="A17" s="210"/>
      <c r="B17" s="277"/>
      <c r="C17" s="165"/>
      <c r="D17" s="53" t="s">
        <v>62</v>
      </c>
      <c r="E17" s="128"/>
      <c r="F17" s="101"/>
      <c r="G17" s="101"/>
      <c r="H17" s="86">
        <f>F17-G17</f>
        <v>0</v>
      </c>
      <c r="I17" s="128"/>
      <c r="J17" s="86">
        <f>I17</f>
        <v>0</v>
      </c>
      <c r="K17" s="129">
        <f>E17+H17-J17</f>
        <v>0</v>
      </c>
      <c r="L17" s="54">
        <f>IFERROR(J17/(E17+H17),0)</f>
        <v>0</v>
      </c>
    </row>
    <row r="18" spans="1:14" ht="16.5" thickTop="1" thickBot="1" x14ac:dyDescent="0.25">
      <c r="A18" s="210"/>
      <c r="B18" s="277"/>
      <c r="C18" s="166"/>
      <c r="D18" s="55" t="s">
        <v>64</v>
      </c>
      <c r="E18" s="132"/>
      <c r="F18" s="109"/>
      <c r="G18" s="109"/>
      <c r="H18" s="131">
        <f>F18-G18</f>
        <v>0</v>
      </c>
      <c r="I18" s="132"/>
      <c r="J18" s="131">
        <f>I18</f>
        <v>0</v>
      </c>
      <c r="K18" s="133">
        <f>E18+H18-J18</f>
        <v>0</v>
      </c>
      <c r="L18" s="54">
        <f>IFERROR(J18/(E18+H18),0)</f>
        <v>0</v>
      </c>
    </row>
    <row r="19" spans="1:14" ht="17.25" thickTop="1" thickBot="1" x14ac:dyDescent="0.25">
      <c r="A19" s="258"/>
      <c r="B19" s="278"/>
      <c r="C19" s="125"/>
      <c r="D19" s="117" t="s">
        <v>7</v>
      </c>
      <c r="E19" s="113">
        <f>SUM(E15:E18)</f>
        <v>0</v>
      </c>
      <c r="F19" s="113">
        <f>SUM(F15:F18)</f>
        <v>0</v>
      </c>
      <c r="G19" s="113">
        <f>SUM(G15:G18)</f>
        <v>0</v>
      </c>
      <c r="H19" s="113">
        <f>F19-G19</f>
        <v>0</v>
      </c>
      <c r="I19" s="113">
        <f>SUM(I15:I18)</f>
        <v>0</v>
      </c>
      <c r="J19" s="113">
        <f>SUM(J15:J18)</f>
        <v>0</v>
      </c>
      <c r="K19" s="113">
        <f>SUM(K15:K18)</f>
        <v>0</v>
      </c>
      <c r="L19" s="54">
        <f>IFERROR(J19/(E19+H19),0)</f>
        <v>0</v>
      </c>
    </row>
    <row r="20" spans="1:14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4" ht="39.75" customHeight="1" thickTop="1" thickBot="1" x14ac:dyDescent="0.25">
      <c r="A21" s="209" t="s">
        <v>22</v>
      </c>
      <c r="B21" s="259"/>
      <c r="C21" s="260"/>
      <c r="D21" s="9" t="s">
        <v>4</v>
      </c>
      <c r="E21" s="10" t="s">
        <v>5</v>
      </c>
      <c r="F21" s="5" t="s">
        <v>44</v>
      </c>
      <c r="G21" s="5" t="s">
        <v>45</v>
      </c>
      <c r="H21" s="5" t="s">
        <v>34</v>
      </c>
      <c r="I21" s="11" t="s">
        <v>63</v>
      </c>
      <c r="J21" s="7" t="s">
        <v>16</v>
      </c>
      <c r="K21" s="5" t="s">
        <v>31</v>
      </c>
      <c r="L21" s="12" t="s">
        <v>6</v>
      </c>
    </row>
    <row r="22" spans="1:14" ht="14.25" thickTop="1" thickBot="1" x14ac:dyDescent="0.25">
      <c r="A22" s="210"/>
      <c r="B22" s="261"/>
      <c r="C22" s="262"/>
      <c r="D22" s="56" t="s">
        <v>40</v>
      </c>
      <c r="E22" s="57"/>
      <c r="F22" s="58"/>
      <c r="G22" s="58"/>
      <c r="H22" s="59">
        <f>F22-G22</f>
        <v>0</v>
      </c>
      <c r="I22" s="58"/>
      <c r="J22" s="60">
        <f>I22</f>
        <v>0</v>
      </c>
      <c r="K22" s="60">
        <f>E22+H22-J22</f>
        <v>0</v>
      </c>
      <c r="L22" s="61">
        <f>IFERROR(J22/(E22+H22),0)</f>
        <v>0</v>
      </c>
    </row>
    <row r="23" spans="1:14" ht="14.25" thickTop="1" thickBot="1" x14ac:dyDescent="0.25">
      <c r="A23" s="210"/>
      <c r="B23" s="261"/>
      <c r="C23" s="262"/>
      <c r="D23" s="62" t="s">
        <v>49</v>
      </c>
      <c r="E23" s="63"/>
      <c r="F23" s="64"/>
      <c r="G23" s="64"/>
      <c r="H23" s="65">
        <f>F23-G23</f>
        <v>0</v>
      </c>
      <c r="I23" s="66"/>
      <c r="J23" s="67">
        <f>I23</f>
        <v>0</v>
      </c>
      <c r="K23" s="67">
        <f>E23+H23-J23</f>
        <v>0</v>
      </c>
      <c r="L23" s="68">
        <f>IFERROR(J23/(E23+H23),0)</f>
        <v>0</v>
      </c>
    </row>
    <row r="24" spans="1:14" ht="14.25" thickTop="1" thickBot="1" x14ac:dyDescent="0.25">
      <c r="A24" s="210"/>
      <c r="B24" s="261"/>
      <c r="C24" s="262"/>
      <c r="D24" s="69" t="s">
        <v>59</v>
      </c>
      <c r="E24" s="70"/>
      <c r="F24" s="71"/>
      <c r="G24" s="72"/>
      <c r="H24" s="73">
        <f>F24-G24</f>
        <v>0</v>
      </c>
      <c r="I24" s="72"/>
      <c r="J24" s="74">
        <f>I24</f>
        <v>0</v>
      </c>
      <c r="K24" s="74">
        <f>E24+H24-J24</f>
        <v>0</v>
      </c>
      <c r="L24" s="75">
        <f>IFERROR(J24/(E24+H24),0)</f>
        <v>0</v>
      </c>
    </row>
    <row r="25" spans="1:14" ht="14.25" thickTop="1" thickBot="1" x14ac:dyDescent="0.25">
      <c r="A25" s="258"/>
      <c r="B25" s="263"/>
      <c r="C25" s="264"/>
      <c r="D25" s="76" t="s">
        <v>7</v>
      </c>
      <c r="E25" s="77">
        <f t="shared" ref="E25:J25" si="0">SUM(E22:E24)</f>
        <v>0</v>
      </c>
      <c r="F25" s="78">
        <f t="shared" si="0"/>
        <v>0</v>
      </c>
      <c r="G25" s="74">
        <f t="shared" si="0"/>
        <v>0</v>
      </c>
      <c r="H25" s="74">
        <f t="shared" si="0"/>
        <v>0</v>
      </c>
      <c r="I25" s="79">
        <f t="shared" si="0"/>
        <v>0</v>
      </c>
      <c r="J25" s="78">
        <f t="shared" si="0"/>
        <v>0</v>
      </c>
      <c r="K25" s="78">
        <f>E25+H25-J25</f>
        <v>0</v>
      </c>
      <c r="L25" s="75">
        <f>IFERROR(J25/(E25+H25),0)</f>
        <v>0</v>
      </c>
    </row>
    <row r="26" spans="1:14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4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4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4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4" ht="14.25" thickTop="1" thickBot="1" x14ac:dyDescent="0.25">
      <c r="A30" s="228" t="s">
        <v>170</v>
      </c>
      <c r="B30" s="229"/>
      <c r="C30" s="229"/>
      <c r="D30" s="229"/>
      <c r="E30" s="230"/>
      <c r="F30" s="234"/>
      <c r="G30" s="217"/>
      <c r="H30" s="218"/>
      <c r="I30" s="203" t="s">
        <v>32</v>
      </c>
      <c r="J30" s="204"/>
      <c r="K30" s="205"/>
      <c r="L30" s="138"/>
      <c r="N30" s="94"/>
    </row>
    <row r="31" spans="1:14" ht="14.25" thickTop="1" thickBot="1" x14ac:dyDescent="0.25">
      <c r="A31" s="231"/>
      <c r="B31" s="232"/>
      <c r="C31" s="232"/>
      <c r="D31" s="232"/>
      <c r="E31" s="233"/>
      <c r="F31" s="235"/>
      <c r="G31" s="219"/>
      <c r="H31" s="220"/>
      <c r="I31" s="206" t="s">
        <v>169</v>
      </c>
      <c r="J31" s="207"/>
      <c r="K31" s="208"/>
      <c r="L31" s="179">
        <f>$F$30</f>
        <v>0</v>
      </c>
      <c r="N31" s="94"/>
    </row>
    <row r="32" spans="1:14" ht="14.25" customHeight="1" thickTop="1" thickBot="1" x14ac:dyDescent="0.25">
      <c r="G32" s="219"/>
      <c r="H32" s="220"/>
      <c r="I32" s="221" t="s">
        <v>18</v>
      </c>
      <c r="J32" s="222"/>
      <c r="K32" s="223"/>
      <c r="L32" s="139">
        <f>L30+L31</f>
        <v>0</v>
      </c>
      <c r="N32" s="94"/>
    </row>
    <row r="33" spans="1:14" ht="14.25" customHeight="1" thickTop="1" thickBot="1" x14ac:dyDescent="0.25">
      <c r="G33" s="219"/>
      <c r="H33" s="220"/>
      <c r="I33" s="224" t="s">
        <v>57</v>
      </c>
      <c r="J33" s="204"/>
      <c r="K33" s="205"/>
      <c r="L33" s="113">
        <f>H12</f>
        <v>0</v>
      </c>
      <c r="N33" s="94"/>
    </row>
    <row r="34" spans="1:14" ht="14.25" thickTop="1" thickBot="1" x14ac:dyDescent="0.25">
      <c r="A34" s="321"/>
      <c r="B34" s="321"/>
      <c r="C34" s="321"/>
      <c r="D34" s="321"/>
      <c r="E34" s="321"/>
      <c r="F34" s="322"/>
      <c r="G34" s="219"/>
      <c r="H34" s="220"/>
      <c r="I34" s="236" t="s">
        <v>9</v>
      </c>
      <c r="J34" s="237"/>
      <c r="K34" s="238"/>
      <c r="L34" s="113">
        <f>J12</f>
        <v>0</v>
      </c>
    </row>
    <row r="35" spans="1:14" ht="14.25" thickTop="1" thickBot="1" x14ac:dyDescent="0.25">
      <c r="A35" s="321"/>
      <c r="B35" s="321"/>
      <c r="C35" s="321"/>
      <c r="D35" s="321"/>
      <c r="E35" s="321"/>
      <c r="F35" s="322"/>
      <c r="G35" s="219"/>
      <c r="H35" s="220"/>
      <c r="I35" s="225" t="s">
        <v>19</v>
      </c>
      <c r="J35" s="226"/>
      <c r="K35" s="227"/>
      <c r="L35" s="137">
        <f>L32-L33-L34</f>
        <v>0</v>
      </c>
      <c r="N35" s="94"/>
    </row>
    <row r="36" spans="1:14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4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4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1"/>
      <c r="I38" s="221" t="s">
        <v>28</v>
      </c>
      <c r="J38" s="222"/>
      <c r="K38" s="223"/>
      <c r="L38" s="138">
        <v>0</v>
      </c>
    </row>
    <row r="39" spans="1:14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4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H39</f>
        <v>0</v>
      </c>
      <c r="I40" s="190" t="s">
        <v>30</v>
      </c>
      <c r="J40" s="190"/>
      <c r="K40" s="190"/>
      <c r="L40" s="157">
        <f>L39</f>
        <v>0</v>
      </c>
    </row>
    <row r="41" spans="1:14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>
        <v>0</v>
      </c>
      <c r="I41" s="200" t="s">
        <v>48</v>
      </c>
      <c r="J41" s="201"/>
      <c r="K41" s="201"/>
      <c r="L41" s="144"/>
    </row>
    <row r="42" spans="1:14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L41</f>
        <v>0</v>
      </c>
    </row>
    <row r="43" spans="1:14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H41</f>
        <v>0</v>
      </c>
      <c r="I43" s="221" t="s">
        <v>51</v>
      </c>
      <c r="J43" s="222"/>
      <c r="K43" s="223"/>
      <c r="L43" s="144"/>
    </row>
    <row r="44" spans="1:14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H42</f>
        <v>0</v>
      </c>
      <c r="I44" s="221" t="s">
        <v>52</v>
      </c>
      <c r="J44" s="222"/>
      <c r="K44" s="223"/>
      <c r="L44" s="146"/>
    </row>
    <row r="45" spans="1:14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L43-L44</f>
        <v>0</v>
      </c>
    </row>
    <row r="46" spans="1:14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4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4" x14ac:dyDescent="0.2">
      <c r="A48" s="272"/>
      <c r="B48" s="272"/>
      <c r="C48" s="272"/>
      <c r="D48" s="272"/>
      <c r="E48" s="272"/>
      <c r="F48" s="272"/>
      <c r="G48" s="272"/>
      <c r="H48" s="272"/>
      <c r="I48" s="272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272"/>
      <c r="J49" s="242" t="s">
        <v>50</v>
      </c>
      <c r="K49" s="242"/>
      <c r="L49" s="156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272"/>
      <c r="J50" s="82"/>
      <c r="K50" s="82"/>
      <c r="L50" s="271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272"/>
      <c r="J51" s="268"/>
      <c r="K51" s="269"/>
      <c r="L51" s="271"/>
    </row>
    <row r="52" spans="1:12" x14ac:dyDescent="0.2">
      <c r="A52" s="272"/>
      <c r="B52" s="272"/>
      <c r="C52" s="272"/>
      <c r="D52" s="272"/>
      <c r="E52" s="272"/>
      <c r="F52" s="272"/>
      <c r="G52" s="272"/>
      <c r="H52" s="272"/>
      <c r="I52" s="272"/>
      <c r="J52" s="273" t="s">
        <v>53</v>
      </c>
      <c r="K52" s="273"/>
      <c r="L52" s="271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274" t="s">
        <v>60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70">
    <mergeCell ref="A54:L54"/>
    <mergeCell ref="B8:B12"/>
    <mergeCell ref="B15:B19"/>
    <mergeCell ref="A53:L53"/>
    <mergeCell ref="A41:G41"/>
    <mergeCell ref="A45:G45"/>
    <mergeCell ref="I38:K38"/>
    <mergeCell ref="I43:K43"/>
    <mergeCell ref="I44:K44"/>
    <mergeCell ref="I45:K45"/>
    <mergeCell ref="A43:G43"/>
    <mergeCell ref="A44:G44"/>
    <mergeCell ref="I42:K42"/>
    <mergeCell ref="J48:K48"/>
    <mergeCell ref="J49:K49"/>
    <mergeCell ref="I48:I52"/>
    <mergeCell ref="I46:K46"/>
    <mergeCell ref="J51:K51"/>
    <mergeCell ref="A47:L47"/>
    <mergeCell ref="A49:H49"/>
    <mergeCell ref="A46:G46"/>
    <mergeCell ref="A51:H51"/>
    <mergeCell ref="A50:H50"/>
    <mergeCell ref="L50:L52"/>
    <mergeCell ref="A52:H52"/>
    <mergeCell ref="A48:H48"/>
    <mergeCell ref="J52:K52"/>
    <mergeCell ref="A5:D5"/>
    <mergeCell ref="A13:L13"/>
    <mergeCell ref="A20:L20"/>
    <mergeCell ref="A26:L26"/>
    <mergeCell ref="A28:L28"/>
    <mergeCell ref="A6:L6"/>
    <mergeCell ref="A14:A19"/>
    <mergeCell ref="A21:C25"/>
    <mergeCell ref="A1:L1"/>
    <mergeCell ref="A3:D3"/>
    <mergeCell ref="A4:D4"/>
    <mergeCell ref="A2:D2"/>
    <mergeCell ref="J2:K2"/>
    <mergeCell ref="E2:F2"/>
    <mergeCell ref="E4:J4"/>
    <mergeCell ref="G2:I2"/>
    <mergeCell ref="E3:H3"/>
    <mergeCell ref="J3:L3"/>
    <mergeCell ref="I30:K30"/>
    <mergeCell ref="I31:K31"/>
    <mergeCell ref="A7:A12"/>
    <mergeCell ref="A27:L27"/>
    <mergeCell ref="A29:F29"/>
    <mergeCell ref="I29:L29"/>
    <mergeCell ref="G30:H35"/>
    <mergeCell ref="I32:K32"/>
    <mergeCell ref="I33:K33"/>
    <mergeCell ref="I35:K35"/>
    <mergeCell ref="A30:E31"/>
    <mergeCell ref="F30:F31"/>
    <mergeCell ref="A34:E35"/>
    <mergeCell ref="F34:F35"/>
    <mergeCell ref="I34:K34"/>
    <mergeCell ref="A42:G42"/>
    <mergeCell ref="A37:H37"/>
    <mergeCell ref="A36:L36"/>
    <mergeCell ref="I39:K39"/>
    <mergeCell ref="A38:G38"/>
    <mergeCell ref="A39:G39"/>
    <mergeCell ref="A40:G40"/>
    <mergeCell ref="I40:K40"/>
    <mergeCell ref="I41:K41"/>
    <mergeCell ref="I37:L37"/>
  </mergeCells>
  <phoneticPr fontId="0" type="noConversion"/>
  <pageMargins left="0.25" right="0.25" top="0.75" bottom="0.75" header="0.3" footer="0.3"/>
  <pageSetup scale="62" orientation="portrait" r:id="rId1"/>
  <headerFooter alignWithMargins="0">
    <oddFooter>&amp;L&amp;F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Invalid Entry!" error="Please select the Reporting County from the list" promptTitle="Reporting Entity" prompt="Please select the reporting county from the list" xr:uid="{F85F7DDD-AE17-4FF1-A399-20E6BB3FBFF7}">
          <x14:formula1>
            <xm:f>Sheet1!$A$2:$A$84</xm:f>
          </x14:formula1>
          <xm:sqref>E3:H3</xm:sqref>
        </x14:dataValidation>
        <x14:dataValidation type="list" allowBlank="1" showInputMessage="1" showErrorMessage="1" errorTitle="Invalid entry!" error="Please select the Entity Type from the list" promptTitle="Entity Type" prompt="Please select the entity type from the list" xr:uid="{2EA32CBA-5B5F-4502-A700-F05EFE4D1488}">
          <x14:formula1>
            <xm:f>Sheet1!$C$2:$C$12</xm:f>
          </x14:formula1>
          <xm:sqref>J3:L3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4"/>
  <sheetViews>
    <sheetView showGridLines="0" showZeros="0" zoomScale="80" zoomScaleNormal="80" workbookViewId="0">
      <selection activeCell="L30" sqref="L30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45930</v>
      </c>
      <c r="M2" s="38"/>
    </row>
    <row r="3" spans="1:13" x14ac:dyDescent="0.2">
      <c r="A3" s="242" t="s">
        <v>155</v>
      </c>
      <c r="B3" s="242"/>
      <c r="C3" s="242"/>
      <c r="D3" s="242"/>
      <c r="E3" s="302">
        <f>January!E3</f>
        <v>0</v>
      </c>
      <c r="F3" s="287"/>
      <c r="G3" s="287"/>
      <c r="H3" s="287"/>
      <c r="I3" s="182" t="s">
        <v>153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246"/>
      <c r="K4" s="23" t="s">
        <v>3</v>
      </c>
      <c r="L4" s="39">
        <v>9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00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3" ht="50.1" customHeight="1" thickTop="1" thickBot="1" x14ac:dyDescent="0.25">
      <c r="A7" s="288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August!H8+(September!F8-September!G8)</f>
        <v>0</v>
      </c>
      <c r="I8" s="126"/>
      <c r="J8" s="67">
        <f>August!J8+September!I8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August!H9+(September!F9-September!G9)</f>
        <v>0</v>
      </c>
      <c r="I9" s="126"/>
      <c r="J9" s="67">
        <f>August!J9+September!I9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August!H10+(September!F10-September!G10)</f>
        <v>0</v>
      </c>
      <c r="I10" s="128"/>
      <c r="J10" s="86">
        <f>August!J10+September!I10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August!H11+(September!F11-September!G11)</f>
        <v>0</v>
      </c>
      <c r="I11" s="132"/>
      <c r="J11" s="131">
        <f>August!J11+September!I11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August!H15+(September!F15-September!G15)</f>
        <v>0</v>
      </c>
      <c r="I15" s="126"/>
      <c r="J15" s="67">
        <f>August!J15+September!I15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August!H16+(September!F16-September!G16)</f>
        <v>0</v>
      </c>
      <c r="I16" s="126"/>
      <c r="J16" s="67">
        <f>August!J16+September!I16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August!H17+(September!F17-September!G17)</f>
        <v>0</v>
      </c>
      <c r="I17" s="128"/>
      <c r="J17" s="86">
        <f>August!J17+September!I17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August!H18+(September!F18-September!G18)</f>
        <v>0</v>
      </c>
      <c r="I18" s="132"/>
      <c r="J18" s="131">
        <f>August!J18+September!I18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26" t="s">
        <v>4</v>
      </c>
      <c r="E21" s="27" t="s">
        <v>5</v>
      </c>
      <c r="F21" s="28" t="s">
        <v>44</v>
      </c>
      <c r="G21" s="28" t="s">
        <v>45</v>
      </c>
      <c r="H21" s="29" t="s">
        <v>34</v>
      </c>
      <c r="I21" s="30" t="s">
        <v>63</v>
      </c>
      <c r="J21" s="31" t="s">
        <v>16</v>
      </c>
      <c r="K21" s="28" t="s">
        <v>31</v>
      </c>
      <c r="L21" s="32" t="s">
        <v>6</v>
      </c>
    </row>
    <row r="22" spans="1:12" ht="14.25" thickTop="1" thickBot="1" x14ac:dyDescent="0.25">
      <c r="A22" s="210"/>
      <c r="B22" s="261"/>
      <c r="C22" s="262"/>
      <c r="D22" s="100" t="s">
        <v>40</v>
      </c>
      <c r="E22" s="83">
        <f>January!E22</f>
        <v>0</v>
      </c>
      <c r="F22" s="58"/>
      <c r="G22" s="58"/>
      <c r="H22" s="59">
        <f>August!H22+(F22-G22)</f>
        <v>0</v>
      </c>
      <c r="I22" s="58"/>
      <c r="J22" s="60">
        <f>August!J22+September!I22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47" t="s">
        <v>49</v>
      </c>
      <c r="E23" s="84">
        <f>January!E23</f>
        <v>0</v>
      </c>
      <c r="F23" s="101"/>
      <c r="G23" s="101"/>
      <c r="H23" s="85">
        <f>August!H23+(F23-G23)</f>
        <v>0</v>
      </c>
      <c r="I23" s="101"/>
      <c r="J23" s="86">
        <f>August!J23+September!I23</f>
        <v>0</v>
      </c>
      <c r="K23" s="86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96" t="s">
        <v>59</v>
      </c>
      <c r="E24" s="84">
        <f>January!E24</f>
        <v>0</v>
      </c>
      <c r="F24" s="103"/>
      <c r="G24" s="109"/>
      <c r="H24" s="85">
        <f>August!H24+(F24-G24)</f>
        <v>0</v>
      </c>
      <c r="I24" s="103"/>
      <c r="J24" s="86">
        <f>August!J24+September!I24</f>
        <v>0</v>
      </c>
      <c r="K24" s="105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110" t="s">
        <v>7</v>
      </c>
      <c r="E25" s="111">
        <f>January!E25</f>
        <v>0</v>
      </c>
      <c r="F25" s="112">
        <f>SUM(F22:F24)</f>
        <v>0</v>
      </c>
      <c r="G25" s="113">
        <f>SUM(G22:G24)</f>
        <v>0</v>
      </c>
      <c r="H25" s="114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303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304"/>
      <c r="G31" s="219"/>
      <c r="H31" s="220"/>
      <c r="I31" s="221" t="s">
        <v>18</v>
      </c>
      <c r="J31" s="222"/>
      <c r="K31" s="223"/>
      <c r="L31" s="139">
        <f>August!L31+September!L30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August!H40+September!H39</f>
        <v>0</v>
      </c>
      <c r="I40" s="190" t="s">
        <v>30</v>
      </c>
      <c r="J40" s="190"/>
      <c r="K40" s="190"/>
      <c r="L40" s="143">
        <f>August!L40+September!L39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August!L42+September!L41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August!H43+September!H41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August!H44+September!H42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August!L45+September!L43-September!L44</f>
        <v>0</v>
      </c>
    </row>
    <row r="46" spans="1:12" ht="14.25" thickTop="1" thickBot="1" x14ac:dyDescent="0.25">
      <c r="A46" s="309" t="s">
        <v>41</v>
      </c>
      <c r="B46" s="310"/>
      <c r="C46" s="310"/>
      <c r="D46" s="310"/>
      <c r="E46" s="310"/>
      <c r="F46" s="310"/>
      <c r="G46" s="311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308"/>
      <c r="B48" s="308"/>
      <c r="C48" s="308"/>
      <c r="D48" s="308"/>
      <c r="E48" s="308"/>
      <c r="F48" s="308"/>
      <c r="G48" s="308"/>
      <c r="H48" s="308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9"/>
      <c r="K51" s="269"/>
      <c r="L51" s="35"/>
    </row>
    <row r="52" spans="1:12" x14ac:dyDescent="0.2">
      <c r="A52" s="308"/>
      <c r="B52" s="308"/>
      <c r="C52" s="308"/>
      <c r="D52" s="308"/>
      <c r="E52" s="308"/>
      <c r="F52" s="308"/>
      <c r="G52" s="308"/>
      <c r="H52" s="308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274" t="s">
        <v>58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7">
    <mergeCell ref="A54:L54"/>
    <mergeCell ref="B8:B12"/>
    <mergeCell ref="B15:B19"/>
    <mergeCell ref="J51:K51"/>
    <mergeCell ref="A53:L53"/>
    <mergeCell ref="I34:L34"/>
    <mergeCell ref="A48:H48"/>
    <mergeCell ref="A49:H49"/>
    <mergeCell ref="A50:H50"/>
    <mergeCell ref="A51:H51"/>
    <mergeCell ref="A52:H52"/>
    <mergeCell ref="I38:K38"/>
    <mergeCell ref="A37:H37"/>
    <mergeCell ref="I37:L37"/>
    <mergeCell ref="A30:E31"/>
    <mergeCell ref="F30:F31"/>
    <mergeCell ref="J49:K49"/>
    <mergeCell ref="J52:K52"/>
    <mergeCell ref="A4:D4"/>
    <mergeCell ref="A6:L6"/>
    <mergeCell ref="A5:D5"/>
    <mergeCell ref="E4:J4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1:K41"/>
    <mergeCell ref="I35:K35"/>
    <mergeCell ref="I31:K31"/>
    <mergeCell ref="A40:G40"/>
    <mergeCell ref="I40:K40"/>
    <mergeCell ref="A36:L36"/>
    <mergeCell ref="A41:G41"/>
    <mergeCell ref="I39:K39"/>
    <mergeCell ref="A38:G38"/>
    <mergeCell ref="A39:G39"/>
    <mergeCell ref="A34:E35"/>
    <mergeCell ref="F34:F35"/>
    <mergeCell ref="A42:G42"/>
    <mergeCell ref="I42:K42"/>
    <mergeCell ref="A43:G43"/>
    <mergeCell ref="A44:G44"/>
    <mergeCell ref="A46:G46"/>
    <mergeCell ref="I46:K46"/>
    <mergeCell ref="J48:K48"/>
    <mergeCell ref="A45:G45"/>
    <mergeCell ref="I43:K43"/>
    <mergeCell ref="I44:K44"/>
    <mergeCell ref="I45:K45"/>
    <mergeCell ref="A47:L4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4"/>
  <sheetViews>
    <sheetView showGridLines="0" showZeros="0" zoomScale="80" zoomScaleNormal="80" workbookViewId="0">
      <selection activeCell="L30" sqref="L30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45961</v>
      </c>
      <c r="M2" s="38"/>
    </row>
    <row r="3" spans="1:13" x14ac:dyDescent="0.2">
      <c r="A3" s="242" t="s">
        <v>154</v>
      </c>
      <c r="B3" s="242"/>
      <c r="C3" s="242"/>
      <c r="D3" s="242"/>
      <c r="E3" s="302">
        <f>January!E3</f>
        <v>0</v>
      </c>
      <c r="F3" s="287"/>
      <c r="G3" s="287"/>
      <c r="H3" s="287"/>
      <c r="I3" s="182" t="s">
        <v>153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246"/>
      <c r="K4" s="23" t="s">
        <v>3</v>
      </c>
      <c r="L4" s="39">
        <v>10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00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3" ht="50.1" customHeight="1" thickTop="1" thickBot="1" x14ac:dyDescent="0.25">
      <c r="A7" s="288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September!H8+(October!F8-October!G8)</f>
        <v>0</v>
      </c>
      <c r="I8" s="126"/>
      <c r="J8" s="67">
        <f>September!J8+October!I8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September!H9+(October!F9-October!G9)</f>
        <v>0</v>
      </c>
      <c r="I9" s="126"/>
      <c r="J9" s="67">
        <f>September!J9+October!I9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September!H10+(October!F10-October!G10)</f>
        <v>0</v>
      </c>
      <c r="I10" s="128"/>
      <c r="J10" s="86">
        <f>September!J10+October!I10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September!H11+(October!F11-October!G11)</f>
        <v>0</v>
      </c>
      <c r="I11" s="132"/>
      <c r="J11" s="131">
        <f>September!J11+October!I11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September!H15+(October!F15-October!G15)</f>
        <v>0</v>
      </c>
      <c r="I15" s="126"/>
      <c r="J15" s="67">
        <f>September!J15+October!I15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September!H16+(October!F16-October!G16)</f>
        <v>0</v>
      </c>
      <c r="I16" s="126"/>
      <c r="J16" s="67">
        <f>September!J16+October!I16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September!H17+(October!F17-October!G17)</f>
        <v>0</v>
      </c>
      <c r="I17" s="128"/>
      <c r="J17" s="86">
        <f>September!J17+October!I17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September!H18+(October!F18-October!G18)</f>
        <v>0</v>
      </c>
      <c r="I18" s="132"/>
      <c r="J18" s="131">
        <f>September!J18+October!I18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26" t="s">
        <v>4</v>
      </c>
      <c r="E21" s="27" t="s">
        <v>5</v>
      </c>
      <c r="F21" s="28" t="s">
        <v>44</v>
      </c>
      <c r="G21" s="28" t="s">
        <v>45</v>
      </c>
      <c r="H21" s="29" t="s">
        <v>34</v>
      </c>
      <c r="I21" s="30" t="s">
        <v>63</v>
      </c>
      <c r="J21" s="31" t="s">
        <v>16</v>
      </c>
      <c r="K21" s="28" t="s">
        <v>31</v>
      </c>
      <c r="L21" s="32" t="s">
        <v>6</v>
      </c>
    </row>
    <row r="22" spans="1:12" ht="14.25" thickTop="1" thickBot="1" x14ac:dyDescent="0.25">
      <c r="A22" s="210"/>
      <c r="B22" s="261"/>
      <c r="C22" s="262"/>
      <c r="D22" s="100" t="s">
        <v>40</v>
      </c>
      <c r="E22" s="83">
        <f>January!E22</f>
        <v>0</v>
      </c>
      <c r="F22" s="58"/>
      <c r="G22" s="58"/>
      <c r="H22" s="59">
        <f>September!H22+(F22-G22)</f>
        <v>0</v>
      </c>
      <c r="I22" s="58"/>
      <c r="J22" s="60">
        <f>September!J22+October!I22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47" t="s">
        <v>49</v>
      </c>
      <c r="E23" s="84">
        <f>January!E23</f>
        <v>0</v>
      </c>
      <c r="F23" s="101"/>
      <c r="G23" s="101"/>
      <c r="H23" s="85">
        <f>September!H23+(F23-G23)</f>
        <v>0</v>
      </c>
      <c r="I23" s="101"/>
      <c r="J23" s="86">
        <f>September!J23+October!I23</f>
        <v>0</v>
      </c>
      <c r="K23" s="86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49" t="s">
        <v>59</v>
      </c>
      <c r="E24" s="102">
        <f>January!E24</f>
        <v>0</v>
      </c>
      <c r="F24" s="103"/>
      <c r="G24" s="103"/>
      <c r="H24" s="104">
        <f>September!H24+(F24-G24)</f>
        <v>0</v>
      </c>
      <c r="I24" s="103"/>
      <c r="J24" s="105">
        <f>September!J24+October!I24</f>
        <v>0</v>
      </c>
      <c r="K24" s="105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106" t="s">
        <v>7</v>
      </c>
      <c r="E25" s="79">
        <f>January!E25</f>
        <v>0</v>
      </c>
      <c r="F25" s="78">
        <f>SUM(F22:F24)</f>
        <v>0</v>
      </c>
      <c r="G25" s="78">
        <f>SUM(G22:G24)</f>
        <v>0</v>
      </c>
      <c r="H25" s="107">
        <f>SUM(H22:H24)</f>
        <v>0</v>
      </c>
      <c r="I25" s="79">
        <f>SUM(I22:I24)</f>
        <v>0</v>
      </c>
      <c r="J25" s="108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303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304"/>
      <c r="G31" s="219"/>
      <c r="H31" s="220"/>
      <c r="I31" s="221" t="s">
        <v>18</v>
      </c>
      <c r="J31" s="222"/>
      <c r="K31" s="223"/>
      <c r="L31" s="139">
        <f>September!L31+October!L30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September!H40+October!H39</f>
        <v>0</v>
      </c>
      <c r="I40" s="190" t="s">
        <v>30</v>
      </c>
      <c r="J40" s="190"/>
      <c r="K40" s="190"/>
      <c r="L40" s="143">
        <f>September!L40+October!L39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September!L42+October!L41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September!H43+October!H41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September!H44+October!H42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September!L45+October!L43-October!L44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272"/>
      <c r="B48" s="272"/>
      <c r="C48" s="272"/>
      <c r="D48" s="272"/>
      <c r="E48" s="272"/>
      <c r="F48" s="272"/>
      <c r="G48" s="272"/>
      <c r="H48" s="272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9"/>
      <c r="K51" s="269"/>
      <c r="L51" s="35"/>
    </row>
    <row r="52" spans="1:12" x14ac:dyDescent="0.2">
      <c r="A52" s="272"/>
      <c r="B52" s="272"/>
      <c r="C52" s="272"/>
      <c r="D52" s="272"/>
      <c r="E52" s="272"/>
      <c r="F52" s="272"/>
      <c r="G52" s="272"/>
      <c r="H52" s="272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274" t="s">
        <v>58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7">
    <mergeCell ref="A54:L54"/>
    <mergeCell ref="B8:B12"/>
    <mergeCell ref="B15:B19"/>
    <mergeCell ref="J51:K51"/>
    <mergeCell ref="A53:L53"/>
    <mergeCell ref="I34:L34"/>
    <mergeCell ref="A48:H48"/>
    <mergeCell ref="A49:H49"/>
    <mergeCell ref="A50:H50"/>
    <mergeCell ref="A51:H51"/>
    <mergeCell ref="A52:H52"/>
    <mergeCell ref="I38:K38"/>
    <mergeCell ref="A37:H37"/>
    <mergeCell ref="I37:L37"/>
    <mergeCell ref="A30:E31"/>
    <mergeCell ref="F30:F31"/>
    <mergeCell ref="J49:K49"/>
    <mergeCell ref="J52:K52"/>
    <mergeCell ref="A4:D4"/>
    <mergeCell ref="A6:L6"/>
    <mergeCell ref="A5:D5"/>
    <mergeCell ref="E4:J4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1:K41"/>
    <mergeCell ref="I35:K35"/>
    <mergeCell ref="I31:K31"/>
    <mergeCell ref="A40:G40"/>
    <mergeCell ref="I40:K40"/>
    <mergeCell ref="A36:L36"/>
    <mergeCell ref="A41:G41"/>
    <mergeCell ref="I39:K39"/>
    <mergeCell ref="A38:G38"/>
    <mergeCell ref="A39:G39"/>
    <mergeCell ref="A34:E35"/>
    <mergeCell ref="F34:F35"/>
    <mergeCell ref="A42:G42"/>
    <mergeCell ref="I42:K42"/>
    <mergeCell ref="A43:G43"/>
    <mergeCell ref="A44:G44"/>
    <mergeCell ref="A46:G46"/>
    <mergeCell ref="I46:K46"/>
    <mergeCell ref="J48:K48"/>
    <mergeCell ref="A45:G45"/>
    <mergeCell ref="I43:K43"/>
    <mergeCell ref="I44:K44"/>
    <mergeCell ref="I45:K45"/>
    <mergeCell ref="A47:L4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4"/>
  <sheetViews>
    <sheetView showGridLines="0" showZeros="0" zoomScale="80" zoomScaleNormal="80" workbookViewId="0">
      <selection activeCell="F34" sqref="F34:F35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45991</v>
      </c>
      <c r="M2" s="38"/>
    </row>
    <row r="3" spans="1:13" x14ac:dyDescent="0.2">
      <c r="A3" s="242" t="s">
        <v>154</v>
      </c>
      <c r="B3" s="242"/>
      <c r="C3" s="242"/>
      <c r="D3" s="242"/>
      <c r="E3" s="302">
        <f>January!E3</f>
        <v>0</v>
      </c>
      <c r="F3" s="287"/>
      <c r="G3" s="287"/>
      <c r="H3" s="287"/>
      <c r="I3" s="182" t="s">
        <v>152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82"/>
      <c r="K4" s="23" t="s">
        <v>3</v>
      </c>
      <c r="L4" s="39">
        <v>11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00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3" ht="50.1" customHeight="1" thickTop="1" thickBot="1" x14ac:dyDescent="0.25">
      <c r="A7" s="288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October!H8+(November!F8-November!G8)</f>
        <v>0</v>
      </c>
      <c r="I8" s="126"/>
      <c r="J8" s="67">
        <f>October!J8+November!I8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October!H9+(November!F9-November!G9)</f>
        <v>0</v>
      </c>
      <c r="I9" s="126"/>
      <c r="J9" s="67">
        <f>October!J9+November!I9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October!H10+(November!F10-November!G10)</f>
        <v>0</v>
      </c>
      <c r="I10" s="128"/>
      <c r="J10" s="86">
        <f>October!J10+November!I10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October!H11+(November!F11-November!G11)</f>
        <v>0</v>
      </c>
      <c r="I11" s="132"/>
      <c r="J11" s="131">
        <f>October!J11+November!I11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1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October!H15+(November!F15-November!G15)</f>
        <v>0</v>
      </c>
      <c r="I15" s="126"/>
      <c r="J15" s="67">
        <f>October!J15+November!I15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October!H16+(November!F16-November!G16)</f>
        <v>0</v>
      </c>
      <c r="I16" s="126"/>
      <c r="J16" s="67">
        <f>October!J16+November!I16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October!H17+(November!F17-November!G17)</f>
        <v>0</v>
      </c>
      <c r="I17" s="128"/>
      <c r="J17" s="86">
        <f>October!J17+November!I17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October!H18+(November!F18-November!G18)</f>
        <v>0</v>
      </c>
      <c r="I18" s="132"/>
      <c r="J18" s="131">
        <f>October!J18+November!I18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26" t="s">
        <v>4</v>
      </c>
      <c r="E21" s="27" t="s">
        <v>5</v>
      </c>
      <c r="F21" s="28" t="s">
        <v>44</v>
      </c>
      <c r="G21" s="28" t="s">
        <v>45</v>
      </c>
      <c r="H21" s="29" t="s">
        <v>34</v>
      </c>
      <c r="I21" s="30" t="s">
        <v>63</v>
      </c>
      <c r="J21" s="31" t="s">
        <v>16</v>
      </c>
      <c r="K21" s="28" t="s">
        <v>31</v>
      </c>
      <c r="L21" s="32" t="s">
        <v>6</v>
      </c>
    </row>
    <row r="22" spans="1:12" ht="14.25" thickTop="1" thickBot="1" x14ac:dyDescent="0.25">
      <c r="A22" s="210"/>
      <c r="B22" s="261"/>
      <c r="C22" s="262"/>
      <c r="D22" s="100" t="s">
        <v>40</v>
      </c>
      <c r="E22" s="83">
        <f>January!E22</f>
        <v>0</v>
      </c>
      <c r="F22" s="58"/>
      <c r="G22" s="58"/>
      <c r="H22" s="59">
        <f>October!H22+(F22-G22)</f>
        <v>0</v>
      </c>
      <c r="I22" s="58"/>
      <c r="J22" s="60">
        <f>October!J22+November!I22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47" t="s">
        <v>49</v>
      </c>
      <c r="E23" s="84">
        <f>January!E23</f>
        <v>0</v>
      </c>
      <c r="F23" s="101"/>
      <c r="G23" s="101"/>
      <c r="H23" s="85">
        <f>October!H23+(F23-G23)</f>
        <v>0</v>
      </c>
      <c r="I23" s="101"/>
      <c r="J23" s="86">
        <f>October!J23+November!I23</f>
        <v>0</v>
      </c>
      <c r="K23" s="86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49" t="s">
        <v>59</v>
      </c>
      <c r="E24" s="102">
        <f>January!E24</f>
        <v>0</v>
      </c>
      <c r="F24" s="103"/>
      <c r="G24" s="103"/>
      <c r="H24" s="104">
        <f>October!H24+(F24-G24)</f>
        <v>0</v>
      </c>
      <c r="I24" s="103"/>
      <c r="J24" s="105">
        <f>October!J24+November!I24</f>
        <v>0</v>
      </c>
      <c r="K24" s="105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106" t="s">
        <v>7</v>
      </c>
      <c r="E25" s="79">
        <f>January!E25</f>
        <v>0</v>
      </c>
      <c r="F25" s="78">
        <f>SUM(F22:F24)</f>
        <v>0</v>
      </c>
      <c r="G25" s="78">
        <f>SUM(G22:G24)</f>
        <v>0</v>
      </c>
      <c r="H25" s="107">
        <f>SUM(H22:H24)</f>
        <v>0</v>
      </c>
      <c r="I25" s="79">
        <f>SUM(I22:I24)</f>
        <v>0</v>
      </c>
      <c r="J25" s="108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303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304"/>
      <c r="G31" s="219"/>
      <c r="H31" s="220"/>
      <c r="I31" s="221" t="s">
        <v>18</v>
      </c>
      <c r="J31" s="222"/>
      <c r="K31" s="223"/>
      <c r="L31" s="139">
        <f>October!L31+November!L30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October!H40+November!H39</f>
        <v>0</v>
      </c>
      <c r="I40" s="190" t="s">
        <v>30</v>
      </c>
      <c r="J40" s="190"/>
      <c r="K40" s="190"/>
      <c r="L40" s="143">
        <f>October!L40+November!L39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October!L42+November!L41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October!H43+November!H41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October!H44+November!H42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October!L45+November!L43-November!L44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308"/>
      <c r="B48" s="308"/>
      <c r="C48" s="308"/>
      <c r="D48" s="308"/>
      <c r="E48" s="308"/>
      <c r="F48" s="308"/>
      <c r="G48" s="308"/>
      <c r="H48" s="308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9"/>
      <c r="K51" s="269"/>
      <c r="L51" s="35"/>
    </row>
    <row r="52" spans="1:12" x14ac:dyDescent="0.2">
      <c r="A52" s="308"/>
      <c r="B52" s="308"/>
      <c r="C52" s="308"/>
      <c r="D52" s="308"/>
      <c r="E52" s="308"/>
      <c r="F52" s="308"/>
      <c r="G52" s="308"/>
      <c r="H52" s="308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274" t="s">
        <v>58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7">
    <mergeCell ref="A54:L54"/>
    <mergeCell ref="B8:B12"/>
    <mergeCell ref="B15:B19"/>
    <mergeCell ref="J51:K51"/>
    <mergeCell ref="A53:L53"/>
    <mergeCell ref="I34:L34"/>
    <mergeCell ref="A48:H48"/>
    <mergeCell ref="A49:H49"/>
    <mergeCell ref="A50:H50"/>
    <mergeCell ref="A51:H51"/>
    <mergeCell ref="A52:H52"/>
    <mergeCell ref="I38:K38"/>
    <mergeCell ref="A37:H37"/>
    <mergeCell ref="I37:L37"/>
    <mergeCell ref="A30:E31"/>
    <mergeCell ref="F30:F31"/>
    <mergeCell ref="J49:K49"/>
    <mergeCell ref="J52:K52"/>
    <mergeCell ref="A4:D4"/>
    <mergeCell ref="A6:L6"/>
    <mergeCell ref="E4:I4"/>
    <mergeCell ref="A5:D5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1:K41"/>
    <mergeCell ref="I35:K35"/>
    <mergeCell ref="I31:K31"/>
    <mergeCell ref="A40:G40"/>
    <mergeCell ref="I40:K40"/>
    <mergeCell ref="A36:L36"/>
    <mergeCell ref="A41:G41"/>
    <mergeCell ref="I39:K39"/>
    <mergeCell ref="A38:G38"/>
    <mergeCell ref="A39:G39"/>
    <mergeCell ref="A34:E35"/>
    <mergeCell ref="F34:F35"/>
    <mergeCell ref="A42:G42"/>
    <mergeCell ref="I42:K42"/>
    <mergeCell ref="A43:G43"/>
    <mergeCell ref="A44:G44"/>
    <mergeCell ref="I43:K43"/>
    <mergeCell ref="I44:K44"/>
    <mergeCell ref="A46:G46"/>
    <mergeCell ref="I46:K46"/>
    <mergeCell ref="J48:K48"/>
    <mergeCell ref="A45:G45"/>
    <mergeCell ref="A47:L47"/>
    <mergeCell ref="I45:K4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4"/>
  <sheetViews>
    <sheetView showGridLines="0" showZeros="0" zoomScale="80" zoomScaleNormal="80" workbookViewId="0">
      <selection activeCell="L30" sqref="L30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46022</v>
      </c>
      <c r="M2" s="38"/>
    </row>
    <row r="3" spans="1:13" x14ac:dyDescent="0.2">
      <c r="A3" s="242" t="s">
        <v>155</v>
      </c>
      <c r="B3" s="242"/>
      <c r="C3" s="242"/>
      <c r="D3" s="242"/>
      <c r="E3" s="302">
        <f>January!E3</f>
        <v>0</v>
      </c>
      <c r="F3" s="287"/>
      <c r="G3" s="287"/>
      <c r="H3" s="287"/>
      <c r="I3" s="182" t="s">
        <v>152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246"/>
      <c r="K4" s="23" t="s">
        <v>3</v>
      </c>
      <c r="L4" s="39">
        <v>12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13" t="s">
        <v>43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44"/>
    </row>
    <row r="7" spans="1:13" ht="50.1" customHeight="1" thickTop="1" thickBot="1" x14ac:dyDescent="0.25">
      <c r="A7" s="312" t="s">
        <v>38</v>
      </c>
      <c r="B7" s="148">
        <f>January!B7</f>
        <v>0</v>
      </c>
      <c r="C7" s="8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312"/>
      <c r="B8" s="277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November!H8+(December!F8-December!G8)</f>
        <v>0</v>
      </c>
      <c r="I8" s="126"/>
      <c r="J8" s="67">
        <f>November!J8+December!I8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312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November!H9+(December!F9-December!G9)</f>
        <v>0</v>
      </c>
      <c r="I9" s="126"/>
      <c r="J9" s="67">
        <f>November!J9+December!I9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312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November!H10+(December!F10-December!G10)</f>
        <v>0</v>
      </c>
      <c r="I10" s="128"/>
      <c r="J10" s="86">
        <f>November!J10+December!I10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314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November!H11+(December!F11-December!G11)</f>
        <v>0</v>
      </c>
      <c r="I11" s="132"/>
      <c r="J11" s="131">
        <f>November!J11+December!I11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314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312" t="s">
        <v>8</v>
      </c>
      <c r="B14" s="148">
        <f>January!B14</f>
        <v>0</v>
      </c>
      <c r="C14" s="8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312"/>
      <c r="B15" s="277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November!H15+(December!F15-December!G15)</f>
        <v>0</v>
      </c>
      <c r="I15" s="126"/>
      <c r="J15" s="67">
        <f>November!J15+December!I15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312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November!H16+(December!F16-December!G16)</f>
        <v>0</v>
      </c>
      <c r="I16" s="126"/>
      <c r="J16" s="67">
        <f>November!J16+December!I16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312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November!H17+(December!F17-December!G17)</f>
        <v>0</v>
      </c>
      <c r="I17" s="128"/>
      <c r="J17" s="86">
        <f>November!J17+December!I17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312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November!H18+(December!F18-December!G18)</f>
        <v>0</v>
      </c>
      <c r="I18" s="132"/>
      <c r="J18" s="131">
        <f>November!J18+December!I18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312"/>
      <c r="B19" s="278"/>
      <c r="C19" s="119">
        <f>January!C19</f>
        <v>0</v>
      </c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26" t="s">
        <v>4</v>
      </c>
      <c r="E21" s="27" t="s">
        <v>5</v>
      </c>
      <c r="F21" s="28" t="s">
        <v>44</v>
      </c>
      <c r="G21" s="28" t="s">
        <v>45</v>
      </c>
      <c r="H21" s="29" t="s">
        <v>34</v>
      </c>
      <c r="I21" s="30" t="s">
        <v>63</v>
      </c>
      <c r="J21" s="31" t="s">
        <v>16</v>
      </c>
      <c r="K21" s="28" t="s">
        <v>31</v>
      </c>
      <c r="L21" s="32" t="s">
        <v>6</v>
      </c>
    </row>
    <row r="22" spans="1:12" ht="14.25" thickTop="1" thickBot="1" x14ac:dyDescent="0.25">
      <c r="A22" s="210"/>
      <c r="B22" s="261"/>
      <c r="C22" s="262"/>
      <c r="D22" s="100" t="s">
        <v>40</v>
      </c>
      <c r="E22" s="83">
        <f>January!E22</f>
        <v>0</v>
      </c>
      <c r="F22" s="58"/>
      <c r="G22" s="58"/>
      <c r="H22" s="59">
        <f>November!H22+(F22-G22)</f>
        <v>0</v>
      </c>
      <c r="I22" s="58"/>
      <c r="J22" s="60">
        <f>November!J22+December!I22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47" t="s">
        <v>49</v>
      </c>
      <c r="E23" s="84">
        <f>January!E23</f>
        <v>0</v>
      </c>
      <c r="F23" s="101"/>
      <c r="G23" s="101"/>
      <c r="H23" s="85">
        <f>November!H23+(F23-G23)</f>
        <v>0</v>
      </c>
      <c r="I23" s="101"/>
      <c r="J23" s="86">
        <f>November!J23+December!I23</f>
        <v>0</v>
      </c>
      <c r="K23" s="86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49" t="s">
        <v>59</v>
      </c>
      <c r="E24" s="102">
        <f>January!E24</f>
        <v>0</v>
      </c>
      <c r="F24" s="103"/>
      <c r="G24" s="103"/>
      <c r="H24" s="104">
        <f>November!H24+(F24-G24)</f>
        <v>0</v>
      </c>
      <c r="I24" s="103"/>
      <c r="J24" s="105">
        <f>November!J24+December!I24</f>
        <v>0</v>
      </c>
      <c r="K24" s="105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106" t="s">
        <v>7</v>
      </c>
      <c r="E25" s="79">
        <f>January!E25</f>
        <v>0</v>
      </c>
      <c r="F25" s="78">
        <f>SUM(F22:F24)</f>
        <v>0</v>
      </c>
      <c r="G25" s="78">
        <f>SUM(G22:G24)</f>
        <v>0</v>
      </c>
      <c r="H25" s="107">
        <f>SUM(H22:H24)</f>
        <v>0</v>
      </c>
      <c r="I25" s="79">
        <f>SUM(I22:I24)</f>
        <v>0</v>
      </c>
      <c r="J25" s="108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294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295"/>
      <c r="G31" s="219"/>
      <c r="H31" s="220"/>
      <c r="I31" s="221" t="s">
        <v>18</v>
      </c>
      <c r="J31" s="222"/>
      <c r="K31" s="223"/>
      <c r="L31" s="139">
        <f>November!L31+December!L30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November!H40+December!H39</f>
        <v>0</v>
      </c>
      <c r="I40" s="190" t="s">
        <v>30</v>
      </c>
      <c r="J40" s="190"/>
      <c r="K40" s="190"/>
      <c r="L40" s="143">
        <f>November!L40+December!L39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November!L42+December!L41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November!H43+December!H41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November!H44+December!H42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November!L45+December!L43-December!L44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272"/>
      <c r="B48" s="272"/>
      <c r="C48" s="272"/>
      <c r="D48" s="272"/>
      <c r="E48" s="272"/>
      <c r="F48" s="272"/>
      <c r="G48" s="272"/>
      <c r="H48" s="272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9"/>
      <c r="K51" s="269"/>
      <c r="L51" s="35"/>
    </row>
    <row r="52" spans="1:12" x14ac:dyDescent="0.2">
      <c r="A52" s="272"/>
      <c r="B52" s="272"/>
      <c r="C52" s="272"/>
      <c r="D52" s="272"/>
      <c r="E52" s="272"/>
      <c r="F52" s="272"/>
      <c r="G52" s="272"/>
      <c r="H52" s="272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315" t="s">
        <v>58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7">
    <mergeCell ref="A54:L54"/>
    <mergeCell ref="B15:B19"/>
    <mergeCell ref="B8:B12"/>
    <mergeCell ref="I44:K44"/>
    <mergeCell ref="I45:K45"/>
    <mergeCell ref="A48:H48"/>
    <mergeCell ref="A52:H52"/>
    <mergeCell ref="I34:L34"/>
    <mergeCell ref="J49:K49"/>
    <mergeCell ref="J52:K52"/>
    <mergeCell ref="A42:G42"/>
    <mergeCell ref="I42:K42"/>
    <mergeCell ref="A43:G43"/>
    <mergeCell ref="A44:G44"/>
    <mergeCell ref="A46:G46"/>
    <mergeCell ref="I46:K46"/>
    <mergeCell ref="A49:H49"/>
    <mergeCell ref="A50:H50"/>
    <mergeCell ref="A53:L53"/>
    <mergeCell ref="E4:J4"/>
    <mergeCell ref="A5:D5"/>
    <mergeCell ref="A13:L13"/>
    <mergeCell ref="A20:L20"/>
    <mergeCell ref="A26:L26"/>
    <mergeCell ref="A28:L28"/>
    <mergeCell ref="A36:L36"/>
    <mergeCell ref="A41:G41"/>
    <mergeCell ref="A45:G45"/>
    <mergeCell ref="A47:L47"/>
    <mergeCell ref="A4:D4"/>
    <mergeCell ref="A6:L6"/>
    <mergeCell ref="A7:A12"/>
    <mergeCell ref="A14:A19"/>
    <mergeCell ref="I32:K32"/>
    <mergeCell ref="I33:K33"/>
    <mergeCell ref="I29:L29"/>
    <mergeCell ref="I30:K30"/>
    <mergeCell ref="A29:F29"/>
    <mergeCell ref="A21:C25"/>
    <mergeCell ref="G30:H35"/>
    <mergeCell ref="A30:E31"/>
    <mergeCell ref="F30:F31"/>
    <mergeCell ref="A34:E35"/>
    <mergeCell ref="F34:F35"/>
    <mergeCell ref="A1:L1"/>
    <mergeCell ref="A2:D2"/>
    <mergeCell ref="E2:F2"/>
    <mergeCell ref="J2:K2"/>
    <mergeCell ref="A3:D3"/>
    <mergeCell ref="E3:H3"/>
    <mergeCell ref="J3:L3"/>
    <mergeCell ref="A51:H51"/>
    <mergeCell ref="J51:K51"/>
    <mergeCell ref="I43:K43"/>
    <mergeCell ref="A27:L27"/>
    <mergeCell ref="I41:K41"/>
    <mergeCell ref="I35:K35"/>
    <mergeCell ref="I31:K31"/>
    <mergeCell ref="A40:G40"/>
    <mergeCell ref="I40:K40"/>
    <mergeCell ref="I38:K38"/>
    <mergeCell ref="A37:H37"/>
    <mergeCell ref="I37:L37"/>
    <mergeCell ref="A38:G38"/>
    <mergeCell ref="A39:G39"/>
    <mergeCell ref="I39:K39"/>
    <mergeCell ref="J48:K4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4"/>
  <sheetViews>
    <sheetView showGridLines="0" showZeros="0" zoomScale="80" zoomScaleNormal="80" workbookViewId="0">
      <selection activeCell="H39" sqref="H39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4" width="10.28515625" style="25" bestFit="1" customWidth="1"/>
    <col min="15" max="16384" width="9.140625" style="25"/>
  </cols>
  <sheetData>
    <row r="1" spans="1:14" ht="14.25" thickTop="1" thickBot="1" x14ac:dyDescent="0.25">
      <c r="A1" s="316" t="s">
        <v>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8"/>
      <c r="M1" s="35"/>
    </row>
    <row r="2" spans="1:14" ht="13.5" thickTop="1" x14ac:dyDescent="0.2">
      <c r="A2" s="244" t="s">
        <v>1</v>
      </c>
      <c r="B2" s="244"/>
      <c r="C2" s="244"/>
      <c r="D2" s="244"/>
      <c r="E2" s="319"/>
      <c r="F2" s="319"/>
      <c r="G2" s="36"/>
      <c r="H2" s="36"/>
      <c r="I2" s="37"/>
      <c r="J2" s="244" t="s">
        <v>2</v>
      </c>
      <c r="K2" s="244"/>
      <c r="L2" s="33" t="s">
        <v>171</v>
      </c>
      <c r="M2" s="38"/>
    </row>
    <row r="3" spans="1:14" x14ac:dyDescent="0.2">
      <c r="A3" s="242" t="s">
        <v>154</v>
      </c>
      <c r="B3" s="242"/>
      <c r="C3" s="242"/>
      <c r="D3" s="242"/>
      <c r="E3" s="302">
        <f>January!E3</f>
        <v>0</v>
      </c>
      <c r="F3" s="287"/>
      <c r="G3" s="287"/>
      <c r="H3" s="287"/>
      <c r="I3" s="182" t="s">
        <v>152</v>
      </c>
      <c r="J3" s="302">
        <f>January!J3</f>
        <v>0</v>
      </c>
      <c r="K3" s="287"/>
      <c r="L3" s="287"/>
      <c r="M3" s="35"/>
    </row>
    <row r="4" spans="1:14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246"/>
      <c r="K4" s="23" t="s">
        <v>3</v>
      </c>
      <c r="L4" s="39">
        <v>13</v>
      </c>
    </row>
    <row r="5" spans="1:14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4" ht="19.5" thickTop="1" thickBot="1" x14ac:dyDescent="0.25">
      <c r="A6" s="320" t="s">
        <v>43</v>
      </c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44"/>
    </row>
    <row r="7" spans="1:14" ht="50.1" customHeight="1" thickTop="1" thickBot="1" x14ac:dyDescent="0.25">
      <c r="A7" s="312" t="s">
        <v>38</v>
      </c>
      <c r="B7" s="148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6" t="s">
        <v>6</v>
      </c>
      <c r="N7" s="95"/>
    </row>
    <row r="8" spans="1:14" ht="16.5" thickTop="1" thickBot="1" x14ac:dyDescent="0.25">
      <c r="A8" s="312"/>
      <c r="B8" s="277" t="s">
        <v>54</v>
      </c>
      <c r="C8" s="149">
        <f>January!C8</f>
        <v>0</v>
      </c>
      <c r="D8" s="45" t="s">
        <v>66</v>
      </c>
      <c r="E8" s="87">
        <f>January!E8</f>
        <v>0</v>
      </c>
      <c r="F8" s="126"/>
      <c r="G8" s="126"/>
      <c r="H8" s="67">
        <f>December!H8+(F8-G8)</f>
        <v>0</v>
      </c>
      <c r="I8" s="126"/>
      <c r="J8" s="67">
        <f>December!J8+I8</f>
        <v>0</v>
      </c>
      <c r="K8" s="127">
        <f>E8+H8-J8</f>
        <v>0</v>
      </c>
      <c r="L8" s="48">
        <f>IFERROR(J8/(E8+H8),0)</f>
        <v>0</v>
      </c>
    </row>
    <row r="9" spans="1:14" ht="16.5" thickTop="1" thickBot="1" x14ac:dyDescent="0.25">
      <c r="A9" s="312"/>
      <c r="B9" s="277"/>
      <c r="C9" s="149">
        <f>January!C9</f>
        <v>0</v>
      </c>
      <c r="D9" s="45" t="s">
        <v>61</v>
      </c>
      <c r="E9" s="87">
        <f>January!E9</f>
        <v>0</v>
      </c>
      <c r="F9" s="126"/>
      <c r="G9" s="126"/>
      <c r="H9" s="67">
        <f>December!H9+(F9-G9)</f>
        <v>0</v>
      </c>
      <c r="I9" s="126"/>
      <c r="J9" s="67">
        <f>December!J9+I9</f>
        <v>0</v>
      </c>
      <c r="K9" s="127">
        <f>E9+H9-J9</f>
        <v>0</v>
      </c>
      <c r="L9" s="46">
        <f>IFERROR(J9/(E9+H9),0)</f>
        <v>0</v>
      </c>
    </row>
    <row r="10" spans="1:14" ht="16.5" thickTop="1" thickBot="1" x14ac:dyDescent="0.25">
      <c r="A10" s="312"/>
      <c r="B10" s="277"/>
      <c r="C10" s="150">
        <f>January!C10</f>
        <v>0</v>
      </c>
      <c r="D10" s="47" t="s">
        <v>62</v>
      </c>
      <c r="E10" s="84">
        <f>January!E10</f>
        <v>0</v>
      </c>
      <c r="F10" s="128"/>
      <c r="G10" s="128"/>
      <c r="H10" s="86">
        <f>December!H10+(F10-G10)</f>
        <v>0</v>
      </c>
      <c r="I10" s="128"/>
      <c r="J10" s="86">
        <f>December!J10+I10</f>
        <v>0</v>
      </c>
      <c r="K10" s="129">
        <f>E10+H10-J10</f>
        <v>0</v>
      </c>
      <c r="L10" s="48">
        <f>IFERROR(J10/(E10+H10),0)</f>
        <v>0</v>
      </c>
    </row>
    <row r="11" spans="1:14" ht="16.5" thickTop="1" thickBot="1" x14ac:dyDescent="0.25">
      <c r="A11" s="314"/>
      <c r="B11" s="277"/>
      <c r="C11" s="151">
        <f>January!C11</f>
        <v>0</v>
      </c>
      <c r="D11" s="96" t="s">
        <v>64</v>
      </c>
      <c r="E11" s="130">
        <f>January!E11</f>
        <v>0</v>
      </c>
      <c r="F11" s="109"/>
      <c r="G11" s="109"/>
      <c r="H11" s="131">
        <f>December!H11+(F11-G11)</f>
        <v>0</v>
      </c>
      <c r="I11" s="132"/>
      <c r="J11" s="131">
        <f>December!J11+I11</f>
        <v>0</v>
      </c>
      <c r="K11" s="133">
        <f>E11+H11-J11</f>
        <v>0</v>
      </c>
      <c r="L11" s="48">
        <f>IFERROR(J11/(E11+H11),0)</f>
        <v>0</v>
      </c>
    </row>
    <row r="12" spans="1:14" ht="14.25" thickTop="1" thickBot="1" x14ac:dyDescent="0.25">
      <c r="A12" s="314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13">
        <f t="shared" si="0"/>
        <v>0</v>
      </c>
      <c r="K12" s="113">
        <f t="shared" si="0"/>
        <v>0</v>
      </c>
      <c r="L12" s="48">
        <f>IFERROR(J12/(E12+H12),0)</f>
        <v>0</v>
      </c>
    </row>
    <row r="13" spans="1:14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4" ht="50.1" customHeight="1" thickTop="1" thickBot="1" x14ac:dyDescent="0.25">
      <c r="A14" s="312" t="s">
        <v>8</v>
      </c>
      <c r="B14" s="148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6" t="s">
        <v>6</v>
      </c>
    </row>
    <row r="15" spans="1:14" ht="16.5" thickTop="1" thickBot="1" x14ac:dyDescent="0.25">
      <c r="A15" s="312"/>
      <c r="B15" s="277" t="s">
        <v>54</v>
      </c>
      <c r="C15" s="152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December!H15+(F15-G15)</f>
        <v>0</v>
      </c>
      <c r="I15" s="126"/>
      <c r="J15" s="67">
        <f>December!J15+I15</f>
        <v>0</v>
      </c>
      <c r="K15" s="127">
        <f>E15+H15-J15</f>
        <v>0</v>
      </c>
      <c r="L15" s="54">
        <f>IFERROR(J15/(E15+H15),0)</f>
        <v>0</v>
      </c>
    </row>
    <row r="16" spans="1:14" ht="16.5" thickTop="1" thickBot="1" x14ac:dyDescent="0.25">
      <c r="A16" s="312"/>
      <c r="B16" s="277"/>
      <c r="C16" s="152">
        <f>January!C16</f>
        <v>0</v>
      </c>
      <c r="D16" s="97" t="s">
        <v>61</v>
      </c>
      <c r="E16" s="87">
        <f>January!E16</f>
        <v>0</v>
      </c>
      <c r="F16" s="64"/>
      <c r="G16" s="64"/>
      <c r="H16" s="67">
        <f>December!H16+(F16-G16)</f>
        <v>0</v>
      </c>
      <c r="I16" s="126"/>
      <c r="J16" s="67">
        <f>December!J16+I16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312"/>
      <c r="B17" s="277"/>
      <c r="C17" s="153">
        <f>January!C17</f>
        <v>0</v>
      </c>
      <c r="D17" s="98" t="s">
        <v>62</v>
      </c>
      <c r="E17" s="84">
        <f>January!E17</f>
        <v>0</v>
      </c>
      <c r="F17" s="101"/>
      <c r="G17" s="101"/>
      <c r="H17" s="86">
        <f>December!H17+(F17-G17)</f>
        <v>0</v>
      </c>
      <c r="I17" s="128"/>
      <c r="J17" s="86">
        <f>December!J17+I17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312"/>
      <c r="B18" s="277"/>
      <c r="C18" s="154">
        <f>January!C18</f>
        <v>0</v>
      </c>
      <c r="D18" s="99" t="s">
        <v>64</v>
      </c>
      <c r="E18" s="130">
        <f>January!E18</f>
        <v>0</v>
      </c>
      <c r="F18" s="109"/>
      <c r="G18" s="109"/>
      <c r="H18" s="131">
        <f>December!H18+(F18-G18)</f>
        <v>0</v>
      </c>
      <c r="I18" s="132"/>
      <c r="J18" s="131">
        <f>December!J18+I18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31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4.25" thickTop="1" thickBot="1" x14ac:dyDescent="0.25">
      <c r="A22" s="210"/>
      <c r="B22" s="261"/>
      <c r="C22" s="262"/>
      <c r="D22" s="56" t="s">
        <v>40</v>
      </c>
      <c r="E22" s="83">
        <f>January!E22</f>
        <v>0</v>
      </c>
      <c r="F22" s="58"/>
      <c r="G22" s="58"/>
      <c r="H22" s="59">
        <f>December!H22+(F22-G22)</f>
        <v>0</v>
      </c>
      <c r="I22" s="58"/>
      <c r="J22" s="60">
        <f>December!J22+I22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62" t="s">
        <v>49</v>
      </c>
      <c r="E23" s="84">
        <f>January!E23</f>
        <v>0</v>
      </c>
      <c r="F23" s="64"/>
      <c r="G23" s="64"/>
      <c r="H23" s="85">
        <f>December!H23+(F23-G23)</f>
        <v>0</v>
      </c>
      <c r="I23" s="66"/>
      <c r="J23" s="86">
        <f>December!J23+I23</f>
        <v>0</v>
      </c>
      <c r="K23" s="67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69" t="s">
        <v>59</v>
      </c>
      <c r="E24" s="87">
        <f>January!E24</f>
        <v>0</v>
      </c>
      <c r="F24" s="71"/>
      <c r="G24" s="72"/>
      <c r="H24" s="65">
        <f>December!H24+(F24-G24)</f>
        <v>0</v>
      </c>
      <c r="I24" s="72"/>
      <c r="J24" s="67">
        <f>December!J24+I24</f>
        <v>0</v>
      </c>
      <c r="K24" s="74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294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295"/>
      <c r="G31" s="219"/>
      <c r="H31" s="220"/>
      <c r="I31" s="221" t="s">
        <v>18</v>
      </c>
      <c r="J31" s="222"/>
      <c r="K31" s="223"/>
      <c r="L31" s="139">
        <f>December!L31+L30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4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4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December!H40+H39</f>
        <v>0</v>
      </c>
      <c r="I40" s="190" t="s">
        <v>30</v>
      </c>
      <c r="J40" s="190"/>
      <c r="K40" s="190"/>
      <c r="L40" s="143">
        <f>December!L40+L39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December!L42+L41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December!H43+H41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December!H44+H42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December!L45+L43-L44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272"/>
      <c r="B48" s="272"/>
      <c r="C48" s="272"/>
      <c r="D48" s="272"/>
      <c r="E48" s="272"/>
      <c r="F48" s="272"/>
      <c r="G48" s="272"/>
      <c r="H48" s="272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8"/>
      <c r="K51" s="269"/>
      <c r="L51" s="35"/>
    </row>
    <row r="52" spans="1:12" x14ac:dyDescent="0.2">
      <c r="A52" s="272"/>
      <c r="B52" s="272"/>
      <c r="C52" s="272"/>
      <c r="D52" s="272"/>
      <c r="E52" s="272"/>
      <c r="F52" s="272"/>
      <c r="G52" s="272"/>
      <c r="H52" s="272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315" t="s">
        <v>60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7">
    <mergeCell ref="A54:L54"/>
    <mergeCell ref="B8:B12"/>
    <mergeCell ref="B15:B19"/>
    <mergeCell ref="J51:K51"/>
    <mergeCell ref="A53:L53"/>
    <mergeCell ref="I34:L34"/>
    <mergeCell ref="A48:H48"/>
    <mergeCell ref="A49:H49"/>
    <mergeCell ref="A50:H50"/>
    <mergeCell ref="A51:H51"/>
    <mergeCell ref="A52:H52"/>
    <mergeCell ref="I38:K38"/>
    <mergeCell ref="A37:H37"/>
    <mergeCell ref="I37:L37"/>
    <mergeCell ref="A30:E31"/>
    <mergeCell ref="F30:F31"/>
    <mergeCell ref="J49:K49"/>
    <mergeCell ref="J52:K52"/>
    <mergeCell ref="A4:D4"/>
    <mergeCell ref="A6:L6"/>
    <mergeCell ref="E4:J4"/>
    <mergeCell ref="A5:D5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1:K41"/>
    <mergeCell ref="I35:K35"/>
    <mergeCell ref="I31:K31"/>
    <mergeCell ref="A40:G40"/>
    <mergeCell ref="I40:K40"/>
    <mergeCell ref="A36:L36"/>
    <mergeCell ref="A41:G41"/>
    <mergeCell ref="I39:K39"/>
    <mergeCell ref="A38:G38"/>
    <mergeCell ref="A39:G39"/>
    <mergeCell ref="A34:E35"/>
    <mergeCell ref="F34:F35"/>
    <mergeCell ref="A42:G42"/>
    <mergeCell ref="I42:K42"/>
    <mergeCell ref="A43:G43"/>
    <mergeCell ref="A44:G44"/>
    <mergeCell ref="A46:G46"/>
    <mergeCell ref="I46:K46"/>
    <mergeCell ref="J48:K48"/>
    <mergeCell ref="A45:G45"/>
    <mergeCell ref="I43:K43"/>
    <mergeCell ref="I44:K44"/>
    <mergeCell ref="I45:K45"/>
    <mergeCell ref="A47:L47"/>
  </mergeCells>
  <pageMargins left="0.25" right="0.25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3807-2D62-4201-9374-14E182CC789F}">
  <dimension ref="A1:C84"/>
  <sheetViews>
    <sheetView workbookViewId="0">
      <selection activeCell="A35" sqref="A35"/>
    </sheetView>
  </sheetViews>
  <sheetFormatPr defaultRowHeight="12.75" x14ac:dyDescent="0.2"/>
  <cols>
    <col min="1" max="2" width="26.5703125" style="169" customWidth="1"/>
    <col min="3" max="3" width="23.140625" customWidth="1"/>
  </cols>
  <sheetData>
    <row r="1" spans="1:3" x14ac:dyDescent="0.2">
      <c r="A1" s="176" t="s">
        <v>146</v>
      </c>
      <c r="B1" s="173"/>
      <c r="C1" s="170" t="s">
        <v>147</v>
      </c>
    </row>
    <row r="2" spans="1:3" x14ac:dyDescent="0.2">
      <c r="A2" s="177" t="s">
        <v>68</v>
      </c>
      <c r="B2" s="174"/>
      <c r="C2" s="171" t="s">
        <v>148</v>
      </c>
    </row>
    <row r="3" spans="1:3" x14ac:dyDescent="0.2">
      <c r="A3" s="177" t="s">
        <v>69</v>
      </c>
      <c r="B3" s="174"/>
      <c r="C3" s="172" t="s">
        <v>149</v>
      </c>
    </row>
    <row r="4" spans="1:3" x14ac:dyDescent="0.2">
      <c r="A4" s="177" t="s">
        <v>70</v>
      </c>
      <c r="B4" s="174"/>
      <c r="C4" s="171" t="s">
        <v>150</v>
      </c>
    </row>
    <row r="5" spans="1:3" x14ac:dyDescent="0.2">
      <c r="A5" s="177" t="s">
        <v>71</v>
      </c>
      <c r="B5" s="174"/>
      <c r="C5" s="171" t="s">
        <v>162</v>
      </c>
    </row>
    <row r="6" spans="1:3" x14ac:dyDescent="0.2">
      <c r="A6" s="177" t="s">
        <v>72</v>
      </c>
      <c r="B6" s="174"/>
      <c r="C6" s="171" t="s">
        <v>163</v>
      </c>
    </row>
    <row r="7" spans="1:3" x14ac:dyDescent="0.2">
      <c r="A7" s="177" t="s">
        <v>73</v>
      </c>
      <c r="B7" s="174"/>
      <c r="C7" s="171" t="s">
        <v>156</v>
      </c>
    </row>
    <row r="8" spans="1:3" x14ac:dyDescent="0.2">
      <c r="A8" s="177" t="s">
        <v>74</v>
      </c>
      <c r="B8" s="174"/>
      <c r="C8" s="171" t="s">
        <v>157</v>
      </c>
    </row>
    <row r="9" spans="1:3" x14ac:dyDescent="0.2">
      <c r="A9" s="177" t="s">
        <v>75</v>
      </c>
      <c r="B9" s="174"/>
      <c r="C9" s="172" t="s">
        <v>158</v>
      </c>
    </row>
    <row r="10" spans="1:3" x14ac:dyDescent="0.2">
      <c r="A10" s="177" t="s">
        <v>76</v>
      </c>
      <c r="B10" s="175"/>
      <c r="C10" s="172" t="s">
        <v>159</v>
      </c>
    </row>
    <row r="11" spans="1:3" x14ac:dyDescent="0.2">
      <c r="A11" s="177" t="s">
        <v>77</v>
      </c>
      <c r="B11" s="175"/>
      <c r="C11" s="172" t="s">
        <v>160</v>
      </c>
    </row>
    <row r="12" spans="1:3" x14ac:dyDescent="0.2">
      <c r="A12" s="177" t="s">
        <v>78</v>
      </c>
      <c r="B12" s="175"/>
      <c r="C12" s="172" t="s">
        <v>161</v>
      </c>
    </row>
    <row r="13" spans="1:3" x14ac:dyDescent="0.2">
      <c r="A13" s="177" t="s">
        <v>164</v>
      </c>
      <c r="B13" s="175"/>
    </row>
    <row r="14" spans="1:3" x14ac:dyDescent="0.2">
      <c r="A14" s="177" t="s">
        <v>79</v>
      </c>
      <c r="B14" s="175"/>
    </row>
    <row r="15" spans="1:3" x14ac:dyDescent="0.2">
      <c r="A15" s="177" t="s">
        <v>80</v>
      </c>
      <c r="B15" s="175"/>
    </row>
    <row r="16" spans="1:3" x14ac:dyDescent="0.2">
      <c r="A16" s="177" t="s">
        <v>81</v>
      </c>
      <c r="B16" s="175"/>
    </row>
    <row r="17" spans="1:2" x14ac:dyDescent="0.2">
      <c r="A17" s="177" t="s">
        <v>82</v>
      </c>
      <c r="B17" s="175"/>
    </row>
    <row r="18" spans="1:2" x14ac:dyDescent="0.2">
      <c r="A18" s="177" t="s">
        <v>83</v>
      </c>
      <c r="B18" s="175"/>
    </row>
    <row r="19" spans="1:2" x14ac:dyDescent="0.2">
      <c r="A19" s="177" t="s">
        <v>84</v>
      </c>
      <c r="B19" s="175"/>
    </row>
    <row r="20" spans="1:2" x14ac:dyDescent="0.2">
      <c r="A20" s="177" t="s">
        <v>85</v>
      </c>
      <c r="B20" s="175"/>
    </row>
    <row r="21" spans="1:2" x14ac:dyDescent="0.2">
      <c r="A21" s="177" t="s">
        <v>86</v>
      </c>
      <c r="B21" s="175"/>
    </row>
    <row r="22" spans="1:2" x14ac:dyDescent="0.2">
      <c r="A22" s="177" t="s">
        <v>87</v>
      </c>
      <c r="B22" s="175"/>
    </row>
    <row r="23" spans="1:2" x14ac:dyDescent="0.2">
      <c r="A23" s="177" t="s">
        <v>88</v>
      </c>
      <c r="B23" s="175"/>
    </row>
    <row r="24" spans="1:2" x14ac:dyDescent="0.2">
      <c r="A24" s="177" t="s">
        <v>89</v>
      </c>
      <c r="B24" s="175"/>
    </row>
    <row r="25" spans="1:2" x14ac:dyDescent="0.2">
      <c r="A25" s="177" t="s">
        <v>90</v>
      </c>
      <c r="B25" s="175"/>
    </row>
    <row r="26" spans="1:2" x14ac:dyDescent="0.2">
      <c r="A26" s="177" t="s">
        <v>91</v>
      </c>
      <c r="B26" s="175"/>
    </row>
    <row r="27" spans="1:2" x14ac:dyDescent="0.2">
      <c r="A27" s="177" t="s">
        <v>92</v>
      </c>
      <c r="B27" s="175"/>
    </row>
    <row r="28" spans="1:2" x14ac:dyDescent="0.2">
      <c r="A28" s="177" t="s">
        <v>93</v>
      </c>
      <c r="B28" s="175"/>
    </row>
    <row r="29" spans="1:2" x14ac:dyDescent="0.2">
      <c r="A29" s="177" t="s">
        <v>94</v>
      </c>
      <c r="B29" s="175"/>
    </row>
    <row r="30" spans="1:2" x14ac:dyDescent="0.2">
      <c r="A30" s="177" t="s">
        <v>95</v>
      </c>
      <c r="B30" s="175"/>
    </row>
    <row r="31" spans="1:2" x14ac:dyDescent="0.2">
      <c r="A31" s="177" t="s">
        <v>96</v>
      </c>
      <c r="B31" s="175"/>
    </row>
    <row r="32" spans="1:2" x14ac:dyDescent="0.2">
      <c r="A32" s="177" t="s">
        <v>97</v>
      </c>
      <c r="B32" s="175"/>
    </row>
    <row r="33" spans="1:2" x14ac:dyDescent="0.2">
      <c r="A33" s="177" t="s">
        <v>98</v>
      </c>
      <c r="B33" s="175"/>
    </row>
    <row r="34" spans="1:2" x14ac:dyDescent="0.2">
      <c r="A34" s="177" t="s">
        <v>99</v>
      </c>
      <c r="B34" s="175"/>
    </row>
    <row r="35" spans="1:2" x14ac:dyDescent="0.2">
      <c r="A35" s="177" t="s">
        <v>100</v>
      </c>
      <c r="B35" s="175"/>
    </row>
    <row r="36" spans="1:2" x14ac:dyDescent="0.2">
      <c r="A36" s="177" t="s">
        <v>101</v>
      </c>
      <c r="B36" s="175"/>
    </row>
    <row r="37" spans="1:2" x14ac:dyDescent="0.2">
      <c r="A37" s="177" t="s">
        <v>102</v>
      </c>
      <c r="B37" s="175"/>
    </row>
    <row r="38" spans="1:2" x14ac:dyDescent="0.2">
      <c r="A38" s="177" t="s">
        <v>103</v>
      </c>
      <c r="B38" s="175"/>
    </row>
    <row r="39" spans="1:2" x14ac:dyDescent="0.2">
      <c r="A39" s="177" t="s">
        <v>104</v>
      </c>
      <c r="B39" s="175"/>
    </row>
    <row r="40" spans="1:2" x14ac:dyDescent="0.2">
      <c r="A40" s="177" t="s">
        <v>105</v>
      </c>
      <c r="B40" s="175"/>
    </row>
    <row r="41" spans="1:2" x14ac:dyDescent="0.2">
      <c r="A41" s="177" t="s">
        <v>106</v>
      </c>
      <c r="B41" s="175"/>
    </row>
    <row r="42" spans="1:2" x14ac:dyDescent="0.2">
      <c r="A42" s="177" t="s">
        <v>107</v>
      </c>
      <c r="B42" s="175"/>
    </row>
    <row r="43" spans="1:2" x14ac:dyDescent="0.2">
      <c r="A43" s="177" t="s">
        <v>165</v>
      </c>
      <c r="B43" s="175"/>
    </row>
    <row r="44" spans="1:2" x14ac:dyDescent="0.2">
      <c r="A44" s="177" t="s">
        <v>108</v>
      </c>
      <c r="B44" s="175"/>
    </row>
    <row r="45" spans="1:2" x14ac:dyDescent="0.2">
      <c r="A45" s="177" t="s">
        <v>109</v>
      </c>
      <c r="B45" s="175"/>
    </row>
    <row r="46" spans="1:2" x14ac:dyDescent="0.2">
      <c r="A46" s="177" t="s">
        <v>110</v>
      </c>
      <c r="B46" s="175"/>
    </row>
    <row r="47" spans="1:2" x14ac:dyDescent="0.2">
      <c r="A47" s="177" t="s">
        <v>111</v>
      </c>
      <c r="B47" s="175"/>
    </row>
    <row r="48" spans="1:2" x14ac:dyDescent="0.2">
      <c r="A48" s="177" t="s">
        <v>112</v>
      </c>
      <c r="B48" s="175"/>
    </row>
    <row r="49" spans="1:2" x14ac:dyDescent="0.2">
      <c r="A49" s="177" t="s">
        <v>113</v>
      </c>
      <c r="B49" s="175"/>
    </row>
    <row r="50" spans="1:2" x14ac:dyDescent="0.2">
      <c r="A50" s="177" t="s">
        <v>114</v>
      </c>
      <c r="B50" s="175"/>
    </row>
    <row r="51" spans="1:2" x14ac:dyDescent="0.2">
      <c r="A51" s="177" t="s">
        <v>166</v>
      </c>
      <c r="B51" s="175"/>
    </row>
    <row r="52" spans="1:2" x14ac:dyDescent="0.2">
      <c r="A52" s="177" t="s">
        <v>115</v>
      </c>
      <c r="B52" s="175"/>
    </row>
    <row r="53" spans="1:2" x14ac:dyDescent="0.2">
      <c r="A53" s="177" t="s">
        <v>116</v>
      </c>
      <c r="B53" s="175"/>
    </row>
    <row r="54" spans="1:2" x14ac:dyDescent="0.2">
      <c r="A54" s="177" t="s">
        <v>117</v>
      </c>
      <c r="B54" s="175"/>
    </row>
    <row r="55" spans="1:2" x14ac:dyDescent="0.2">
      <c r="A55" s="177" t="s">
        <v>118</v>
      </c>
      <c r="B55" s="175"/>
    </row>
    <row r="56" spans="1:2" x14ac:dyDescent="0.2">
      <c r="A56" s="177" t="s">
        <v>167</v>
      </c>
      <c r="B56" s="175"/>
    </row>
    <row r="57" spans="1:2" x14ac:dyDescent="0.2">
      <c r="A57" s="177" t="s">
        <v>119</v>
      </c>
      <c r="B57" s="175"/>
    </row>
    <row r="58" spans="1:2" x14ac:dyDescent="0.2">
      <c r="A58" s="177" t="s">
        <v>120</v>
      </c>
      <c r="B58" s="175"/>
    </row>
    <row r="59" spans="1:2" x14ac:dyDescent="0.2">
      <c r="A59" s="177" t="s">
        <v>121</v>
      </c>
      <c r="B59" s="175"/>
    </row>
    <row r="60" spans="1:2" x14ac:dyDescent="0.2">
      <c r="A60" s="177" t="s">
        <v>122</v>
      </c>
      <c r="B60" s="175"/>
    </row>
    <row r="61" spans="1:2" x14ac:dyDescent="0.2">
      <c r="A61" s="177" t="s">
        <v>168</v>
      </c>
      <c r="B61" s="175"/>
    </row>
    <row r="62" spans="1:2" x14ac:dyDescent="0.2">
      <c r="A62" s="177" t="s">
        <v>123</v>
      </c>
      <c r="B62" s="175"/>
    </row>
    <row r="63" spans="1:2" x14ac:dyDescent="0.2">
      <c r="A63" s="177" t="s">
        <v>124</v>
      </c>
      <c r="B63" s="175"/>
    </row>
    <row r="64" spans="1:2" x14ac:dyDescent="0.2">
      <c r="A64" s="177" t="s">
        <v>125</v>
      </c>
      <c r="B64" s="175"/>
    </row>
    <row r="65" spans="1:2" x14ac:dyDescent="0.2">
      <c r="A65" s="177" t="s">
        <v>126</v>
      </c>
      <c r="B65" s="175"/>
    </row>
    <row r="66" spans="1:2" x14ac:dyDescent="0.2">
      <c r="A66" s="177" t="s">
        <v>127</v>
      </c>
      <c r="B66" s="175"/>
    </row>
    <row r="67" spans="1:2" x14ac:dyDescent="0.2">
      <c r="A67" s="177" t="s">
        <v>128</v>
      </c>
      <c r="B67" s="175"/>
    </row>
    <row r="68" spans="1:2" x14ac:dyDescent="0.2">
      <c r="A68" s="177" t="s">
        <v>129</v>
      </c>
      <c r="B68" s="175"/>
    </row>
    <row r="69" spans="1:2" x14ac:dyDescent="0.2">
      <c r="A69" s="177" t="s">
        <v>130</v>
      </c>
      <c r="B69" s="175"/>
    </row>
    <row r="70" spans="1:2" x14ac:dyDescent="0.2">
      <c r="A70" s="177" t="s">
        <v>131</v>
      </c>
      <c r="B70" s="175"/>
    </row>
    <row r="71" spans="1:2" x14ac:dyDescent="0.2">
      <c r="A71" s="177" t="s">
        <v>132</v>
      </c>
      <c r="B71" s="175"/>
    </row>
    <row r="72" spans="1:2" x14ac:dyDescent="0.2">
      <c r="A72" s="177" t="s">
        <v>133</v>
      </c>
      <c r="B72" s="175"/>
    </row>
    <row r="73" spans="1:2" x14ac:dyDescent="0.2">
      <c r="A73" s="177" t="s">
        <v>134</v>
      </c>
      <c r="B73" s="175"/>
    </row>
    <row r="74" spans="1:2" x14ac:dyDescent="0.2">
      <c r="A74" s="177" t="s">
        <v>135</v>
      </c>
      <c r="B74" s="175"/>
    </row>
    <row r="75" spans="1:2" x14ac:dyDescent="0.2">
      <c r="A75" s="177" t="s">
        <v>136</v>
      </c>
      <c r="B75" s="175"/>
    </row>
    <row r="76" spans="1:2" x14ac:dyDescent="0.2">
      <c r="A76" s="177" t="s">
        <v>137</v>
      </c>
      <c r="B76" s="175"/>
    </row>
    <row r="77" spans="1:2" x14ac:dyDescent="0.2">
      <c r="A77" s="177" t="s">
        <v>138</v>
      </c>
      <c r="B77" s="175"/>
    </row>
    <row r="78" spans="1:2" x14ac:dyDescent="0.2">
      <c r="A78" s="177" t="s">
        <v>139</v>
      </c>
      <c r="B78" s="175"/>
    </row>
    <row r="79" spans="1:2" x14ac:dyDescent="0.2">
      <c r="A79" s="177" t="s">
        <v>140</v>
      </c>
      <c r="B79" s="175"/>
    </row>
    <row r="80" spans="1:2" x14ac:dyDescent="0.2">
      <c r="A80" s="177" t="s">
        <v>141</v>
      </c>
    </row>
    <row r="81" spans="1:1" x14ac:dyDescent="0.2">
      <c r="A81" s="177" t="s">
        <v>142</v>
      </c>
    </row>
    <row r="82" spans="1:1" x14ac:dyDescent="0.2">
      <c r="A82" s="177" t="s">
        <v>143</v>
      </c>
    </row>
    <row r="83" spans="1:1" x14ac:dyDescent="0.2">
      <c r="A83" s="177" t="s">
        <v>144</v>
      </c>
    </row>
    <row r="84" spans="1:1" x14ac:dyDescent="0.2">
      <c r="A84" s="178" t="s">
        <v>145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showGridLines="0" showZeros="0" zoomScale="80" zoomScaleNormal="80" workbookViewId="0">
      <selection activeCell="L30" sqref="L30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68">
        <v>45716</v>
      </c>
      <c r="M2" s="38"/>
    </row>
    <row r="3" spans="1:13" x14ac:dyDescent="0.2">
      <c r="A3" s="242" t="s">
        <v>154</v>
      </c>
      <c r="B3" s="242"/>
      <c r="C3" s="242"/>
      <c r="D3" s="242"/>
      <c r="E3" s="286">
        <f>January!E3</f>
        <v>0</v>
      </c>
      <c r="F3" s="287"/>
      <c r="G3" s="287"/>
      <c r="H3" s="287"/>
      <c r="I3" s="181" t="s">
        <v>152</v>
      </c>
      <c r="J3" s="286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243"/>
      <c r="F4" s="243"/>
      <c r="G4" s="243"/>
      <c r="H4" s="243"/>
      <c r="I4" s="243"/>
      <c r="J4" s="82"/>
      <c r="K4" s="23" t="s">
        <v>3</v>
      </c>
      <c r="L4" s="39">
        <v>2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213" t="s">
        <v>43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5"/>
      <c r="M6" s="44"/>
    </row>
    <row r="7" spans="1:13" ht="50.1" customHeight="1" thickTop="1" thickBot="1" x14ac:dyDescent="0.25">
      <c r="A7" s="288" t="s">
        <v>38</v>
      </c>
      <c r="B7" s="158">
        <f>January!B7</f>
        <v>0</v>
      </c>
      <c r="C7" s="13" t="s">
        <v>65</v>
      </c>
      <c r="D7" s="14" t="s">
        <v>4</v>
      </c>
      <c r="E7" s="15" t="s">
        <v>5</v>
      </c>
      <c r="F7" s="16" t="s">
        <v>44</v>
      </c>
      <c r="G7" s="16" t="s">
        <v>45</v>
      </c>
      <c r="H7" s="17" t="s">
        <v>34</v>
      </c>
      <c r="I7" s="15" t="s">
        <v>63</v>
      </c>
      <c r="J7" s="18" t="s">
        <v>16</v>
      </c>
      <c r="K7" s="16" t="s">
        <v>31</v>
      </c>
      <c r="L7" s="19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January!H8+(February!F8-February!G8)</f>
        <v>0</v>
      </c>
      <c r="I8" s="126"/>
      <c r="J8" s="67">
        <f>January!J8+February!I8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45" t="s">
        <v>61</v>
      </c>
      <c r="E9" s="87">
        <f>January!E9</f>
        <v>0</v>
      </c>
      <c r="F9" s="64"/>
      <c r="G9" s="64"/>
      <c r="H9" s="67">
        <f>January!H9+(February!F9-February!G9)</f>
        <v>0</v>
      </c>
      <c r="I9" s="126"/>
      <c r="J9" s="67">
        <f>January!J9+February!I9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January!H10+(February!F10-February!G10)</f>
        <v>0</v>
      </c>
      <c r="I10" s="128"/>
      <c r="J10" s="86">
        <f>January!J10+February!I10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January!H11+(February!F11-February!G11)</f>
        <v>0</v>
      </c>
      <c r="I11" s="132"/>
      <c r="J11" s="131">
        <f>January!J11+February!I11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2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82"/>
      <c r="B13" s="82"/>
      <c r="C13" s="82"/>
      <c r="D13" s="118"/>
      <c r="E13" s="90"/>
      <c r="F13" s="90"/>
      <c r="G13" s="90"/>
      <c r="H13" s="91"/>
      <c r="I13" s="90"/>
      <c r="J13" s="91"/>
      <c r="K13" s="90"/>
      <c r="L13" s="4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January!H15+(February!F15-February!G15)</f>
        <v>0</v>
      </c>
      <c r="I15" s="126"/>
      <c r="J15" s="67">
        <f>January!J15+February!I15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January!H16+(February!F16-February!G16)</f>
        <v>0</v>
      </c>
      <c r="I16" s="126"/>
      <c r="J16" s="67">
        <f>January!J16+February!I16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January!H17+(February!F17-February!G17)</f>
        <v>0</v>
      </c>
      <c r="I17" s="128"/>
      <c r="J17" s="86">
        <f>January!J17+February!I17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January!H18+(February!F18-February!G18)</f>
        <v>0</v>
      </c>
      <c r="I18" s="132"/>
      <c r="J18" s="131">
        <f>January!J18+February!I18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23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13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6" t="s">
        <v>6</v>
      </c>
    </row>
    <row r="22" spans="1:12" ht="14.25" thickTop="1" thickBot="1" x14ac:dyDescent="0.25">
      <c r="A22" s="210"/>
      <c r="B22" s="261"/>
      <c r="C22" s="262"/>
      <c r="D22" s="56" t="s">
        <v>40</v>
      </c>
      <c r="E22" s="83">
        <f>January!E22</f>
        <v>0</v>
      </c>
      <c r="F22" s="58"/>
      <c r="G22" s="58"/>
      <c r="H22" s="59">
        <f>January!H22+(F22-G22)</f>
        <v>0</v>
      </c>
      <c r="I22" s="58"/>
      <c r="J22" s="60">
        <f>January!J22+February!I22</f>
        <v>0</v>
      </c>
      <c r="K22" s="1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62" t="s">
        <v>49</v>
      </c>
      <c r="E23" s="84">
        <f>January!E23</f>
        <v>0</v>
      </c>
      <c r="F23" s="64"/>
      <c r="G23" s="64"/>
      <c r="H23" s="85">
        <f>January!H23+(F23-G23)</f>
        <v>0</v>
      </c>
      <c r="I23" s="66"/>
      <c r="J23" s="86">
        <f>January!J23+February!I23</f>
        <v>0</v>
      </c>
      <c r="K23" s="127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69" t="s">
        <v>59</v>
      </c>
      <c r="E24" s="87">
        <f>January!E24</f>
        <v>0</v>
      </c>
      <c r="F24" s="71"/>
      <c r="G24" s="72"/>
      <c r="H24" s="65">
        <f>January!H24+(F24-G24)</f>
        <v>0</v>
      </c>
      <c r="I24" s="72"/>
      <c r="J24" s="67">
        <f>January!J24+February!I24</f>
        <v>0</v>
      </c>
      <c r="K24" s="161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112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116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294">
        <f>January!F30</f>
        <v>0</v>
      </c>
      <c r="G30" s="217"/>
      <c r="H30" s="218"/>
      <c r="I30" s="203" t="s">
        <v>32</v>
      </c>
      <c r="J30" s="204"/>
      <c r="K30" s="205"/>
      <c r="L30" s="138">
        <v>0</v>
      </c>
    </row>
    <row r="31" spans="1:12" ht="14.25" thickTop="1" thickBot="1" x14ac:dyDescent="0.25">
      <c r="A31" s="231"/>
      <c r="B31" s="232"/>
      <c r="C31" s="232"/>
      <c r="D31" s="232"/>
      <c r="E31" s="233"/>
      <c r="F31" s="295"/>
      <c r="G31" s="219"/>
      <c r="H31" s="220"/>
      <c r="I31" s="221" t="s">
        <v>18</v>
      </c>
      <c r="J31" s="222"/>
      <c r="K31" s="223"/>
      <c r="L31" s="139">
        <f>February!L30+January!L32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January!H40+February!H39</f>
        <v>0</v>
      </c>
      <c r="I40" s="190" t="s">
        <v>30</v>
      </c>
      <c r="J40" s="190"/>
      <c r="K40" s="190"/>
      <c r="L40" s="143">
        <f>January!L40+February!L39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97" t="s">
        <v>47</v>
      </c>
      <c r="B42" s="281"/>
      <c r="C42" s="281"/>
      <c r="D42" s="281"/>
      <c r="E42" s="281"/>
      <c r="F42" s="281"/>
      <c r="G42" s="282"/>
      <c r="H42" s="138"/>
      <c r="I42" s="201" t="s">
        <v>27</v>
      </c>
      <c r="J42" s="201"/>
      <c r="K42" s="201"/>
      <c r="L42" s="145">
        <f>January!L42+February!L41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January!H43+February!H41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January!H44+February!H42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January!L45+February!L43-February!L44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272"/>
      <c r="B48" s="272"/>
      <c r="C48" s="272"/>
      <c r="D48" s="272"/>
      <c r="E48" s="272"/>
      <c r="F48" s="272"/>
      <c r="G48" s="272"/>
      <c r="H48" s="272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35"/>
      <c r="K51" s="35"/>
      <c r="L51" s="35"/>
    </row>
    <row r="52" spans="1:12" x14ac:dyDescent="0.2">
      <c r="A52" s="272"/>
      <c r="B52" s="272"/>
      <c r="C52" s="272"/>
      <c r="D52" s="272"/>
      <c r="E52" s="272"/>
      <c r="F52" s="272"/>
      <c r="G52" s="272"/>
      <c r="H52" s="272"/>
      <c r="J52" s="269"/>
      <c r="K52" s="269"/>
    </row>
    <row r="53" spans="1:12" x14ac:dyDescent="0.2">
      <c r="A53" s="272"/>
      <c r="B53" s="272"/>
      <c r="C53" s="272"/>
      <c r="D53" s="272"/>
      <c r="E53" s="272"/>
      <c r="F53" s="272"/>
      <c r="G53" s="272"/>
      <c r="H53" s="272"/>
      <c r="J53" s="273" t="s">
        <v>53</v>
      </c>
      <c r="K53" s="273"/>
      <c r="L53" s="94"/>
    </row>
    <row r="54" spans="1:12" x14ac:dyDescent="0.2">
      <c r="A54" s="296" t="s">
        <v>33</v>
      </c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</row>
    <row r="55" spans="1:12" ht="80.099999999999994" customHeight="1" x14ac:dyDescent="0.2">
      <c r="A55" s="274" t="s">
        <v>60</v>
      </c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6"/>
    </row>
  </sheetData>
  <sheetProtection sheet="1" selectLockedCells="1"/>
  <mergeCells count="65">
    <mergeCell ref="A36:L36"/>
    <mergeCell ref="I34:L34"/>
    <mergeCell ref="I32:K32"/>
    <mergeCell ref="I33:K33"/>
    <mergeCell ref="I35:K35"/>
    <mergeCell ref="F34:F35"/>
    <mergeCell ref="A47:L47"/>
    <mergeCell ref="A42:G42"/>
    <mergeCell ref="I42:K42"/>
    <mergeCell ref="A43:G43"/>
    <mergeCell ref="A44:G44"/>
    <mergeCell ref="A46:G46"/>
    <mergeCell ref="I46:K46"/>
    <mergeCell ref="A45:G45"/>
    <mergeCell ref="I44:K44"/>
    <mergeCell ref="I45:K45"/>
    <mergeCell ref="I43:K43"/>
    <mergeCell ref="A55:L55"/>
    <mergeCell ref="J48:K48"/>
    <mergeCell ref="J49:K49"/>
    <mergeCell ref="A49:H49"/>
    <mergeCell ref="A53:H53"/>
    <mergeCell ref="A54:L54"/>
    <mergeCell ref="A50:H50"/>
    <mergeCell ref="A51:H51"/>
    <mergeCell ref="J53:K53"/>
    <mergeCell ref="J52:K52"/>
    <mergeCell ref="A52:H52"/>
    <mergeCell ref="A48:H48"/>
    <mergeCell ref="I37:L37"/>
    <mergeCell ref="I39:K39"/>
    <mergeCell ref="I41:K41"/>
    <mergeCell ref="I40:K40"/>
    <mergeCell ref="I38:K38"/>
    <mergeCell ref="A7:A12"/>
    <mergeCell ref="A29:F29"/>
    <mergeCell ref="I29:L29"/>
    <mergeCell ref="I30:K30"/>
    <mergeCell ref="A14:A19"/>
    <mergeCell ref="A27:L27"/>
    <mergeCell ref="A26:L26"/>
    <mergeCell ref="A20:L20"/>
    <mergeCell ref="B8:B12"/>
    <mergeCell ref="B15:B19"/>
    <mergeCell ref="F30:F31"/>
    <mergeCell ref="G30:H35"/>
    <mergeCell ref="A21:C25"/>
    <mergeCell ref="A30:E31"/>
    <mergeCell ref="I31:K31"/>
    <mergeCell ref="A34:E35"/>
    <mergeCell ref="A6:L6"/>
    <mergeCell ref="A1:L1"/>
    <mergeCell ref="A2:D2"/>
    <mergeCell ref="E2:F2"/>
    <mergeCell ref="J2:K2"/>
    <mergeCell ref="A3:D3"/>
    <mergeCell ref="A5:D5"/>
    <mergeCell ref="A4:I4"/>
    <mergeCell ref="E3:H3"/>
    <mergeCell ref="J3:L3"/>
    <mergeCell ref="A41:G41"/>
    <mergeCell ref="A40:G40"/>
    <mergeCell ref="A39:G39"/>
    <mergeCell ref="A38:G38"/>
    <mergeCell ref="A37:H37"/>
  </mergeCells>
  <pageMargins left="0.25" right="0.25" top="0.75" bottom="0.75" header="0.3" footer="0.3"/>
  <pageSetup scale="62" orientation="portrait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showGridLines="0" showZeros="0" zoomScale="80" zoomScaleNormal="80" workbookViewId="0">
      <selection activeCell="F30" sqref="F30:F31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45747</v>
      </c>
      <c r="M2" s="38"/>
    </row>
    <row r="3" spans="1:13" x14ac:dyDescent="0.2">
      <c r="A3" s="242" t="s">
        <v>155</v>
      </c>
      <c r="B3" s="242"/>
      <c r="C3" s="242"/>
      <c r="D3" s="242"/>
      <c r="E3" s="301">
        <f>January!E3</f>
        <v>0</v>
      </c>
      <c r="F3" s="287"/>
      <c r="G3" s="287"/>
      <c r="H3" s="287"/>
      <c r="I3" s="182" t="s">
        <v>152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82"/>
      <c r="F4" s="82"/>
      <c r="G4" s="82"/>
      <c r="H4" s="82"/>
      <c r="I4" s="82"/>
      <c r="J4" s="82"/>
      <c r="K4" s="23" t="s">
        <v>3</v>
      </c>
      <c r="L4" s="39">
        <v>3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00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3" ht="50.1" customHeight="1" thickTop="1" thickBot="1" x14ac:dyDescent="0.25">
      <c r="A7" s="288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February!H8+(March!F8-March!G8)</f>
        <v>0</v>
      </c>
      <c r="I8" s="126"/>
      <c r="J8" s="67">
        <f>February!J8+March!I8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February!H9+(March!F9-March!G9)</f>
        <v>0</v>
      </c>
      <c r="I9" s="126"/>
      <c r="J9" s="67">
        <f>February!J9+March!I9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February!H10+(March!F10-March!G10)</f>
        <v>0</v>
      </c>
      <c r="I10" s="128"/>
      <c r="J10" s="86">
        <f>February!J10+March!I10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February!H11+(March!F11-March!G11)</f>
        <v>0</v>
      </c>
      <c r="I11" s="132"/>
      <c r="J11" s="131">
        <f>February!J11+March!I11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February!H15+(March!F15-March!G15)</f>
        <v>0</v>
      </c>
      <c r="I15" s="126"/>
      <c r="J15" s="67">
        <f>February!J15+March!I15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February!H16+(March!F16-March!G16)</f>
        <v>0</v>
      </c>
      <c r="I16" s="126"/>
      <c r="J16" s="67">
        <f>February!J16+March!I16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February!H17+(March!F17-March!G17)</f>
        <v>0</v>
      </c>
      <c r="I17" s="128"/>
      <c r="J17" s="86">
        <f>February!J17+March!I17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February!H18+(March!F18-March!G18)</f>
        <v>0</v>
      </c>
      <c r="I18" s="132"/>
      <c r="J18" s="131">
        <f>February!J18+March!I18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4.25" thickTop="1" thickBot="1" x14ac:dyDescent="0.25">
      <c r="A22" s="210"/>
      <c r="B22" s="261"/>
      <c r="C22" s="262"/>
      <c r="D22" s="56" t="s">
        <v>40</v>
      </c>
      <c r="E22" s="83">
        <f>January!E22</f>
        <v>0</v>
      </c>
      <c r="F22" s="58"/>
      <c r="G22" s="58"/>
      <c r="H22" s="59">
        <f>February!H22+(F22-G22)</f>
        <v>0</v>
      </c>
      <c r="I22" s="58"/>
      <c r="J22" s="60">
        <f>February!J22+March!I22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62" t="s">
        <v>49</v>
      </c>
      <c r="E23" s="84">
        <f>January!E23</f>
        <v>0</v>
      </c>
      <c r="F23" s="64"/>
      <c r="G23" s="64"/>
      <c r="H23" s="85">
        <f>February!H23+(F23-G23)</f>
        <v>0</v>
      </c>
      <c r="I23" s="66"/>
      <c r="J23" s="86">
        <f>February!J23+March!I23</f>
        <v>0</v>
      </c>
      <c r="K23" s="67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69" t="s">
        <v>59</v>
      </c>
      <c r="E24" s="87">
        <f>January!E24</f>
        <v>0</v>
      </c>
      <c r="F24" s="71"/>
      <c r="G24" s="72"/>
      <c r="H24" s="65">
        <f>February!H24+(F24-G24)</f>
        <v>0</v>
      </c>
      <c r="I24" s="72"/>
      <c r="J24" s="67">
        <f>February!J24+March!I24</f>
        <v>0</v>
      </c>
      <c r="K24" s="74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303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304"/>
      <c r="G31" s="219"/>
      <c r="H31" s="220"/>
      <c r="I31" s="221" t="s">
        <v>18</v>
      </c>
      <c r="J31" s="222"/>
      <c r="K31" s="223"/>
      <c r="L31" s="139">
        <f>February!L31+March!L30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February!H40+March!H39</f>
        <v>0</v>
      </c>
      <c r="I40" s="190" t="s">
        <v>30</v>
      </c>
      <c r="J40" s="190"/>
      <c r="K40" s="190"/>
      <c r="L40" s="143">
        <f>February!L40+March!L39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February!L42+March!L41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February!H43+March!H41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February!H44+March!H42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February!L45+March!L43-March!L44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272"/>
      <c r="B48" s="272"/>
      <c r="C48" s="272"/>
      <c r="D48" s="272"/>
      <c r="E48" s="272"/>
      <c r="F48" s="272"/>
      <c r="G48" s="272"/>
      <c r="H48" s="272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271"/>
      <c r="J50" s="271"/>
      <c r="K50" s="271"/>
      <c r="L50" s="271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8"/>
      <c r="K51" s="269"/>
      <c r="L51" s="35"/>
    </row>
    <row r="52" spans="1:12" x14ac:dyDescent="0.2">
      <c r="A52" s="272"/>
      <c r="B52" s="272"/>
      <c r="C52" s="272"/>
      <c r="D52" s="272"/>
      <c r="E52" s="272"/>
      <c r="F52" s="272"/>
      <c r="G52" s="272"/>
      <c r="H52" s="272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274" t="s">
        <v>60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7">
    <mergeCell ref="A54:L54"/>
    <mergeCell ref="B8:B12"/>
    <mergeCell ref="B15:B19"/>
    <mergeCell ref="A53:L53"/>
    <mergeCell ref="A20:L20"/>
    <mergeCell ref="A13:L13"/>
    <mergeCell ref="I50:L50"/>
    <mergeCell ref="I34:L34"/>
    <mergeCell ref="I41:K41"/>
    <mergeCell ref="I35:K35"/>
    <mergeCell ref="I31:K31"/>
    <mergeCell ref="A40:G40"/>
    <mergeCell ref="I40:K40"/>
    <mergeCell ref="A51:H51"/>
    <mergeCell ref="A30:E31"/>
    <mergeCell ref="F30:F31"/>
    <mergeCell ref="A4:D4"/>
    <mergeCell ref="A6:L6"/>
    <mergeCell ref="A7:A12"/>
    <mergeCell ref="A1:L1"/>
    <mergeCell ref="A2:D2"/>
    <mergeCell ref="E2:F2"/>
    <mergeCell ref="J2:K2"/>
    <mergeCell ref="A3:D3"/>
    <mergeCell ref="E3:H3"/>
    <mergeCell ref="J3:L3"/>
    <mergeCell ref="A14:A19"/>
    <mergeCell ref="A5:D5"/>
    <mergeCell ref="A21:C25"/>
    <mergeCell ref="A37:H37"/>
    <mergeCell ref="I37:L37"/>
    <mergeCell ref="A26:L26"/>
    <mergeCell ref="A28:L28"/>
    <mergeCell ref="I32:K32"/>
    <mergeCell ref="I33:K33"/>
    <mergeCell ref="I29:L29"/>
    <mergeCell ref="I30:K30"/>
    <mergeCell ref="A29:F29"/>
    <mergeCell ref="A27:L27"/>
    <mergeCell ref="A36:L36"/>
    <mergeCell ref="G30:H35"/>
    <mergeCell ref="A34:E35"/>
    <mergeCell ref="J52:K52"/>
    <mergeCell ref="A42:G42"/>
    <mergeCell ref="I42:K42"/>
    <mergeCell ref="A43:G43"/>
    <mergeCell ref="A44:G44"/>
    <mergeCell ref="A46:G46"/>
    <mergeCell ref="I46:K46"/>
    <mergeCell ref="J48:K48"/>
    <mergeCell ref="A45:G45"/>
    <mergeCell ref="I43:K43"/>
    <mergeCell ref="I44:K44"/>
    <mergeCell ref="I45:K45"/>
    <mergeCell ref="J51:K51"/>
    <mergeCell ref="A52:H52"/>
    <mergeCell ref="A48:H48"/>
    <mergeCell ref="A47:L47"/>
    <mergeCell ref="F34:F35"/>
    <mergeCell ref="I38:K38"/>
    <mergeCell ref="A38:G38"/>
    <mergeCell ref="A49:H49"/>
    <mergeCell ref="A50:H50"/>
    <mergeCell ref="A39:G39"/>
    <mergeCell ref="I39:K39"/>
    <mergeCell ref="J49:K49"/>
    <mergeCell ref="A41:G4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4"/>
  <sheetViews>
    <sheetView showGridLines="0" showZeros="0" zoomScale="80" zoomScaleNormal="80" workbookViewId="0">
      <selection activeCell="F30" sqref="F30:F31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45777</v>
      </c>
      <c r="M2" s="38"/>
    </row>
    <row r="3" spans="1:13" x14ac:dyDescent="0.2">
      <c r="A3" s="242" t="s">
        <v>154</v>
      </c>
      <c r="B3" s="242"/>
      <c r="C3" s="242"/>
      <c r="D3" s="242"/>
      <c r="E3" s="302">
        <f>January!E3</f>
        <v>0</v>
      </c>
      <c r="F3" s="287"/>
      <c r="G3" s="287"/>
      <c r="H3" s="287"/>
      <c r="I3" s="182" t="s">
        <v>152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246"/>
      <c r="K4" s="23" t="s">
        <v>3</v>
      </c>
      <c r="L4" s="39">
        <v>4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00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3" ht="50.1" customHeight="1" thickTop="1" thickBot="1" x14ac:dyDescent="0.25">
      <c r="A7" s="288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March!H8+(April!F8-April!G8)</f>
        <v>0</v>
      </c>
      <c r="I8" s="126"/>
      <c r="J8" s="67">
        <f>March!J8+April!I8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March!H9+(April!F9-April!G9)</f>
        <v>0</v>
      </c>
      <c r="I9" s="126"/>
      <c r="J9" s="67">
        <f>March!J9+April!I9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March!H10+(April!F10-April!G10)</f>
        <v>0</v>
      </c>
      <c r="I10" s="128"/>
      <c r="J10" s="86">
        <f>March!J10+April!I10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March!H11+(April!F11-April!G11)</f>
        <v>0</v>
      </c>
      <c r="I11" s="132"/>
      <c r="J11" s="131">
        <f>March!J11+April!I11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March!H15+(April!F15-April!G15)</f>
        <v>0</v>
      </c>
      <c r="I15" s="126"/>
      <c r="J15" s="67">
        <f>March!J15+April!I15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March!H16+(April!F16-April!G16)</f>
        <v>0</v>
      </c>
      <c r="I16" s="126"/>
      <c r="J16" s="67">
        <f>March!J16+April!I16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March!H17+(April!F17-April!G17)</f>
        <v>0</v>
      </c>
      <c r="I17" s="128"/>
      <c r="J17" s="86">
        <f>March!J17+April!I17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March!H18+(April!F18-April!G18)</f>
        <v>0</v>
      </c>
      <c r="I18" s="132"/>
      <c r="J18" s="131">
        <f>March!J18+April!I18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305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4.25" thickTop="1" thickBot="1" x14ac:dyDescent="0.25">
      <c r="A22" s="210"/>
      <c r="B22" s="261"/>
      <c r="C22" s="306"/>
      <c r="D22" s="56" t="s">
        <v>40</v>
      </c>
      <c r="E22" s="83">
        <f>January!E22</f>
        <v>0</v>
      </c>
      <c r="F22" s="58"/>
      <c r="G22" s="58"/>
      <c r="H22" s="59">
        <f>March!H22+(F22-G22)</f>
        <v>0</v>
      </c>
      <c r="I22" s="57"/>
      <c r="J22" s="60">
        <f>March!J22+April!I22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306"/>
      <c r="D23" s="62" t="s">
        <v>49</v>
      </c>
      <c r="E23" s="84">
        <f>January!E23</f>
        <v>0</v>
      </c>
      <c r="F23" s="64"/>
      <c r="G23" s="64"/>
      <c r="H23" s="85">
        <f>March!H23+(F23-G23)</f>
        <v>0</v>
      </c>
      <c r="I23" s="66"/>
      <c r="J23" s="86">
        <f>March!J23+April!I23</f>
        <v>0</v>
      </c>
      <c r="K23" s="67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306"/>
      <c r="D24" s="69" t="s">
        <v>59</v>
      </c>
      <c r="E24" s="87">
        <f>January!E24</f>
        <v>0</v>
      </c>
      <c r="F24" s="71"/>
      <c r="G24" s="72"/>
      <c r="H24" s="65">
        <f>March!H24+(F24-G24)</f>
        <v>0</v>
      </c>
      <c r="I24" s="72"/>
      <c r="J24" s="67">
        <f>March!J24+April!I24</f>
        <v>0</v>
      </c>
      <c r="K24" s="74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307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8"/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303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304"/>
      <c r="G31" s="219"/>
      <c r="H31" s="220"/>
      <c r="I31" s="221" t="s">
        <v>18</v>
      </c>
      <c r="J31" s="222"/>
      <c r="K31" s="223"/>
      <c r="L31" s="139">
        <f>March!L31+April!L30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March!H40+April!H39</f>
        <v>0</v>
      </c>
      <c r="I40" s="190" t="s">
        <v>30</v>
      </c>
      <c r="J40" s="190"/>
      <c r="K40" s="190"/>
      <c r="L40" s="143">
        <f>March!L40+April!L39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March!L42+April!L41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March!H43+April!H41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March!H44+April!H42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March!L45+April!L43-April!L44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272"/>
      <c r="B48" s="272"/>
      <c r="C48" s="272"/>
      <c r="D48" s="272"/>
      <c r="E48" s="272"/>
      <c r="F48" s="272"/>
      <c r="G48" s="272"/>
      <c r="H48" s="272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9"/>
      <c r="K51" s="269"/>
      <c r="L51" s="35"/>
    </row>
    <row r="52" spans="1:12" x14ac:dyDescent="0.2">
      <c r="A52" s="272"/>
      <c r="B52" s="272"/>
      <c r="C52" s="272"/>
      <c r="D52" s="272"/>
      <c r="E52" s="272"/>
      <c r="F52" s="272"/>
      <c r="G52" s="272"/>
      <c r="H52" s="272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274" t="s">
        <v>58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7">
    <mergeCell ref="A54:L54"/>
    <mergeCell ref="B8:B12"/>
    <mergeCell ref="B15:B19"/>
    <mergeCell ref="A50:H50"/>
    <mergeCell ref="A51:H51"/>
    <mergeCell ref="A53:L53"/>
    <mergeCell ref="A48:H48"/>
    <mergeCell ref="A52:H52"/>
    <mergeCell ref="J49:K49"/>
    <mergeCell ref="J52:K52"/>
    <mergeCell ref="J48:K48"/>
    <mergeCell ref="J51:K51"/>
    <mergeCell ref="A28:L28"/>
    <mergeCell ref="A26:L26"/>
    <mergeCell ref="A30:E31"/>
    <mergeCell ref="F30:F31"/>
    <mergeCell ref="A21:C25"/>
    <mergeCell ref="A49:H49"/>
    <mergeCell ref="I34:L34"/>
    <mergeCell ref="I32:K32"/>
    <mergeCell ref="I33:K33"/>
    <mergeCell ref="I29:L29"/>
    <mergeCell ref="I30:K30"/>
    <mergeCell ref="A29:F29"/>
    <mergeCell ref="I37:L37"/>
    <mergeCell ref="A38:G38"/>
    <mergeCell ref="A39:G39"/>
    <mergeCell ref="I39:K39"/>
    <mergeCell ref="A47:L47"/>
    <mergeCell ref="A42:G42"/>
    <mergeCell ref="I42:K42"/>
    <mergeCell ref="G30:H35"/>
    <mergeCell ref="A27:L27"/>
    <mergeCell ref="I41:K41"/>
    <mergeCell ref="I35:K35"/>
    <mergeCell ref="I31:K31"/>
    <mergeCell ref="A40:G40"/>
    <mergeCell ref="I40:K40"/>
    <mergeCell ref="A41:G41"/>
    <mergeCell ref="I38:K38"/>
    <mergeCell ref="A36:L36"/>
    <mergeCell ref="A37:H37"/>
    <mergeCell ref="A34:E35"/>
    <mergeCell ref="F34:F35"/>
    <mergeCell ref="A1:L1"/>
    <mergeCell ref="A2:D2"/>
    <mergeCell ref="E2:F2"/>
    <mergeCell ref="J2:K2"/>
    <mergeCell ref="A3:D3"/>
    <mergeCell ref="J3:L3"/>
    <mergeCell ref="E3:H3"/>
    <mergeCell ref="I46:K46"/>
    <mergeCell ref="A45:G45"/>
    <mergeCell ref="I43:K43"/>
    <mergeCell ref="I44:K44"/>
    <mergeCell ref="I45:K45"/>
    <mergeCell ref="A43:G43"/>
    <mergeCell ref="A44:G44"/>
    <mergeCell ref="A46:G46"/>
    <mergeCell ref="A20:L20"/>
    <mergeCell ref="A4:D4"/>
    <mergeCell ref="A6:L6"/>
    <mergeCell ref="A5:D5"/>
    <mergeCell ref="E4:J4"/>
    <mergeCell ref="A7:A12"/>
    <mergeCell ref="A13:L13"/>
    <mergeCell ref="A14:A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4"/>
  <sheetViews>
    <sheetView showGridLines="0" showZeros="0" zoomScale="80" zoomScaleNormal="80" workbookViewId="0">
      <selection activeCell="F34" sqref="F34:F35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45808</v>
      </c>
      <c r="M2" s="38"/>
    </row>
    <row r="3" spans="1:13" x14ac:dyDescent="0.2">
      <c r="A3" s="242" t="s">
        <v>154</v>
      </c>
      <c r="B3" s="242"/>
      <c r="C3" s="242"/>
      <c r="D3" s="242"/>
      <c r="E3" s="302">
        <f>January!E3</f>
        <v>0</v>
      </c>
      <c r="F3" s="287"/>
      <c r="G3" s="287"/>
      <c r="H3" s="287"/>
      <c r="I3" s="182" t="s">
        <v>152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246"/>
      <c r="K4" s="23" t="s">
        <v>3</v>
      </c>
      <c r="L4" s="39">
        <v>5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00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3" ht="50.1" customHeight="1" thickTop="1" thickBot="1" x14ac:dyDescent="0.25">
      <c r="A7" s="288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April!H8+(May!F8-May!G8)</f>
        <v>0</v>
      </c>
      <c r="I8" s="126"/>
      <c r="J8" s="67">
        <f>April!J8+May!I8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April!H9+(May!F9-May!G9)</f>
        <v>0</v>
      </c>
      <c r="I9" s="126"/>
      <c r="J9" s="67">
        <f>April!J9+May!I9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April!H10+(May!F10-May!G10)</f>
        <v>0</v>
      </c>
      <c r="I10" s="128"/>
      <c r="J10" s="86">
        <f>April!J10+May!I10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April!H11+(May!F11-May!G11)</f>
        <v>0</v>
      </c>
      <c r="I11" s="132"/>
      <c r="J11" s="131">
        <f>April!J11+May!I11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April!H15+(May!F15-May!G15)</f>
        <v>0</v>
      </c>
      <c r="I15" s="126"/>
      <c r="J15" s="67">
        <f>April!J15+May!I15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April!H16+(May!F16-May!G16)</f>
        <v>0</v>
      </c>
      <c r="I16" s="126"/>
      <c r="J16" s="67">
        <f>April!J16+May!I16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April!H17+(May!F17-May!G17)</f>
        <v>0</v>
      </c>
      <c r="I17" s="128"/>
      <c r="J17" s="86">
        <f>April!J17+May!I17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April!H18+(May!F18-May!G18)</f>
        <v>0</v>
      </c>
      <c r="I18" s="132"/>
      <c r="J18" s="131">
        <f>April!J18+May!I18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4.25" thickTop="1" thickBot="1" x14ac:dyDescent="0.25">
      <c r="A22" s="210"/>
      <c r="B22" s="261"/>
      <c r="C22" s="262"/>
      <c r="D22" s="100" t="s">
        <v>40</v>
      </c>
      <c r="E22" s="83">
        <f>January!E22</f>
        <v>0</v>
      </c>
      <c r="F22" s="58"/>
      <c r="G22" s="58"/>
      <c r="H22" s="59">
        <f>April!H22+(F22-G22)</f>
        <v>0</v>
      </c>
      <c r="I22" s="58"/>
      <c r="J22" s="60">
        <f>April!J22+May!I22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47" t="s">
        <v>49</v>
      </c>
      <c r="E23" s="84">
        <f>January!E23</f>
        <v>0</v>
      </c>
      <c r="F23" s="101"/>
      <c r="G23" s="101"/>
      <c r="H23" s="85">
        <f>April!H23+(F23-G23)</f>
        <v>0</v>
      </c>
      <c r="I23" s="101"/>
      <c r="J23" s="86">
        <f>April!J23+May!I23</f>
        <v>0</v>
      </c>
      <c r="K23" s="86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49" t="s">
        <v>59</v>
      </c>
      <c r="E24" s="102">
        <f>January!E24</f>
        <v>0</v>
      </c>
      <c r="F24" s="103"/>
      <c r="G24" s="103"/>
      <c r="H24" s="104">
        <f>April!H24+(F24-G24)</f>
        <v>0</v>
      </c>
      <c r="I24" s="103"/>
      <c r="J24" s="105">
        <f>April!J24+May!I24</f>
        <v>0</v>
      </c>
      <c r="K24" s="105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76" t="s">
        <v>7</v>
      </c>
      <c r="E25" s="83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115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303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304"/>
      <c r="G31" s="219"/>
      <c r="H31" s="220"/>
      <c r="I31" s="221" t="s">
        <v>18</v>
      </c>
      <c r="J31" s="222"/>
      <c r="K31" s="223"/>
      <c r="L31" s="139">
        <f>April!L31+May!L30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April!H40+May!H39</f>
        <v>0</v>
      </c>
      <c r="I40" s="190" t="s">
        <v>30</v>
      </c>
      <c r="J40" s="190"/>
      <c r="K40" s="190"/>
      <c r="L40" s="143">
        <f>April!L40+May!L39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April!L42+May!L41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April!H43+May!H41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April!H44+May!H42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April!L45+May!L43-May!L44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272"/>
      <c r="B48" s="272"/>
      <c r="C48" s="272"/>
      <c r="D48" s="272"/>
      <c r="E48" s="272"/>
      <c r="F48" s="272"/>
      <c r="G48" s="272"/>
      <c r="H48" s="272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9"/>
      <c r="K51" s="269"/>
      <c r="L51" s="35"/>
    </row>
    <row r="52" spans="1:12" x14ac:dyDescent="0.2">
      <c r="A52" s="272"/>
      <c r="B52" s="272"/>
      <c r="C52" s="272"/>
      <c r="D52" s="272"/>
      <c r="E52" s="272"/>
      <c r="F52" s="272"/>
      <c r="G52" s="272"/>
      <c r="H52" s="272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274" t="s">
        <v>58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7">
    <mergeCell ref="A54:L54"/>
    <mergeCell ref="J52:K52"/>
    <mergeCell ref="A42:G42"/>
    <mergeCell ref="I42:K42"/>
    <mergeCell ref="A43:G43"/>
    <mergeCell ref="A44:G44"/>
    <mergeCell ref="A46:G46"/>
    <mergeCell ref="I46:K46"/>
    <mergeCell ref="J48:K48"/>
    <mergeCell ref="I43:K43"/>
    <mergeCell ref="I44:K44"/>
    <mergeCell ref="I45:K45"/>
    <mergeCell ref="A53:L53"/>
    <mergeCell ref="A52:H52"/>
    <mergeCell ref="J51:K51"/>
    <mergeCell ref="J49:K49"/>
    <mergeCell ref="A36:L36"/>
    <mergeCell ref="A41:G41"/>
    <mergeCell ref="I32:K32"/>
    <mergeCell ref="I33:K33"/>
    <mergeCell ref="I30:K30"/>
    <mergeCell ref="G30:H35"/>
    <mergeCell ref="I34:L34"/>
    <mergeCell ref="A4:D4"/>
    <mergeCell ref="A6:L6"/>
    <mergeCell ref="A5:D5"/>
    <mergeCell ref="E4:J4"/>
    <mergeCell ref="A13:L13"/>
    <mergeCell ref="B8:B12"/>
    <mergeCell ref="A7:A12"/>
    <mergeCell ref="A1:L1"/>
    <mergeCell ref="A2:D2"/>
    <mergeCell ref="E2:F2"/>
    <mergeCell ref="J2:K2"/>
    <mergeCell ref="A3:D3"/>
    <mergeCell ref="E3:H3"/>
    <mergeCell ref="J3:L3"/>
    <mergeCell ref="A14:A19"/>
    <mergeCell ref="A21:C25"/>
    <mergeCell ref="B15:B19"/>
    <mergeCell ref="A27:L27"/>
    <mergeCell ref="A34:E35"/>
    <mergeCell ref="F34:F35"/>
    <mergeCell ref="I29:L29"/>
    <mergeCell ref="A20:L20"/>
    <mergeCell ref="A30:E31"/>
    <mergeCell ref="F30:F31"/>
    <mergeCell ref="A26:L26"/>
    <mergeCell ref="A28:L28"/>
    <mergeCell ref="I35:K35"/>
    <mergeCell ref="I31:K31"/>
    <mergeCell ref="A29:F29"/>
    <mergeCell ref="A50:H50"/>
    <mergeCell ref="A51:H51"/>
    <mergeCell ref="A48:H48"/>
    <mergeCell ref="I38:K38"/>
    <mergeCell ref="A37:H37"/>
    <mergeCell ref="I37:L37"/>
    <mergeCell ref="A38:G38"/>
    <mergeCell ref="A39:G39"/>
    <mergeCell ref="A45:G45"/>
    <mergeCell ref="A49:H49"/>
    <mergeCell ref="I39:K39"/>
    <mergeCell ref="A47:L47"/>
    <mergeCell ref="I41:K41"/>
    <mergeCell ref="A40:G40"/>
    <mergeCell ref="I40:K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4"/>
  <sheetViews>
    <sheetView showGridLines="0" showZeros="0" zoomScale="80" zoomScaleNormal="80" workbookViewId="0">
      <selection activeCell="F34" sqref="F34:F35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45838</v>
      </c>
      <c r="M2" s="38"/>
    </row>
    <row r="3" spans="1:13" x14ac:dyDescent="0.2">
      <c r="A3" s="242" t="s">
        <v>154</v>
      </c>
      <c r="B3" s="242"/>
      <c r="C3" s="242"/>
      <c r="D3" s="242"/>
      <c r="E3" s="302">
        <f>January!E3</f>
        <v>0</v>
      </c>
      <c r="F3" s="287"/>
      <c r="G3" s="287"/>
      <c r="H3" s="287"/>
      <c r="I3" s="182" t="s">
        <v>152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246"/>
      <c r="K4" s="23" t="s">
        <v>3</v>
      </c>
      <c r="L4" s="39">
        <v>6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00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3" ht="50.1" customHeight="1" thickTop="1" thickBot="1" x14ac:dyDescent="0.25">
      <c r="A7" s="288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May!H8+(June!F8-June!G8)</f>
        <v>0</v>
      </c>
      <c r="I8" s="126"/>
      <c r="J8" s="67">
        <f>May!J8+June!I8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May!H9+(June!F9-June!G9)</f>
        <v>0</v>
      </c>
      <c r="I9" s="126"/>
      <c r="J9" s="67">
        <f>May!J9+June!I9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May!H10+(June!F10-June!G10)</f>
        <v>0</v>
      </c>
      <c r="I10" s="128"/>
      <c r="J10" s="86">
        <f>May!J10+June!I10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May!H11+(June!F11-June!G11)</f>
        <v>0</v>
      </c>
      <c r="I11" s="132"/>
      <c r="J11" s="131">
        <f>May!J11+June!I11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May!H15+(June!F15-June!G15)</f>
        <v>0</v>
      </c>
      <c r="I15" s="126"/>
      <c r="J15" s="67">
        <f>May!J15+June!I15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May!H16+(June!F16-June!G16)</f>
        <v>0</v>
      </c>
      <c r="I16" s="126"/>
      <c r="J16" s="67">
        <f>May!J16+June!I16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May!H17+(June!F17-June!G17)</f>
        <v>0</v>
      </c>
      <c r="I17" s="128"/>
      <c r="J17" s="86">
        <f>May!J17+June!I17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May!H18+(June!F18-June!G18)</f>
        <v>0</v>
      </c>
      <c r="I18" s="132"/>
      <c r="J18" s="131">
        <f>May!J18+June!I18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4.25" thickTop="1" thickBot="1" x14ac:dyDescent="0.25">
      <c r="A22" s="210"/>
      <c r="B22" s="261"/>
      <c r="C22" s="262"/>
      <c r="D22" s="100" t="s">
        <v>40</v>
      </c>
      <c r="E22" s="83">
        <f>January!E22</f>
        <v>0</v>
      </c>
      <c r="F22" s="58"/>
      <c r="G22" s="58"/>
      <c r="H22" s="59">
        <f>May!H22+(F22-G22)</f>
        <v>0</v>
      </c>
      <c r="I22" s="58"/>
      <c r="J22" s="60">
        <f>May!J22+June!I22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47" t="s">
        <v>49</v>
      </c>
      <c r="E23" s="84">
        <f>January!E23</f>
        <v>0</v>
      </c>
      <c r="F23" s="101"/>
      <c r="G23" s="101"/>
      <c r="H23" s="85">
        <f>May!H23+(F23-G23)</f>
        <v>0</v>
      </c>
      <c r="I23" s="101"/>
      <c r="J23" s="86">
        <f>May!J23+June!I23</f>
        <v>0</v>
      </c>
      <c r="K23" s="86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96" t="s">
        <v>59</v>
      </c>
      <c r="E24" s="84">
        <f>January!E24</f>
        <v>0</v>
      </c>
      <c r="F24" s="103"/>
      <c r="G24" s="103"/>
      <c r="H24" s="85">
        <f>May!H24+(F24-G24)</f>
        <v>0</v>
      </c>
      <c r="I24" s="103"/>
      <c r="J24" s="86">
        <f>May!J24+June!I24</f>
        <v>0</v>
      </c>
      <c r="K24" s="105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110" t="s">
        <v>7</v>
      </c>
      <c r="E25" s="111">
        <f>January!E25</f>
        <v>0</v>
      </c>
      <c r="F25" s="78">
        <f>SUM(F22:F24)</f>
        <v>0</v>
      </c>
      <c r="G25" s="78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303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304"/>
      <c r="G31" s="219"/>
      <c r="H31" s="220"/>
      <c r="I31" s="221" t="s">
        <v>18</v>
      </c>
      <c r="J31" s="222"/>
      <c r="K31" s="223"/>
      <c r="L31" s="139">
        <f>May!L31+June!L30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May!H40+June!H39</f>
        <v>0</v>
      </c>
      <c r="I40" s="190" t="s">
        <v>30</v>
      </c>
      <c r="J40" s="190"/>
      <c r="K40" s="190"/>
      <c r="L40" s="143">
        <f>May!L40+June!L39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May!L42+June!L41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May!H43+June!H41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May!H44+June!H42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May!L45+June!L43-June!L44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272"/>
      <c r="B48" s="272"/>
      <c r="C48" s="272"/>
      <c r="D48" s="272"/>
      <c r="E48" s="272"/>
      <c r="F48" s="272"/>
      <c r="G48" s="272"/>
      <c r="H48" s="272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9"/>
      <c r="K51" s="269"/>
      <c r="L51" s="35"/>
    </row>
    <row r="52" spans="1:12" x14ac:dyDescent="0.2">
      <c r="A52" s="272"/>
      <c r="B52" s="272"/>
      <c r="C52" s="272"/>
      <c r="D52" s="272"/>
      <c r="E52" s="272"/>
      <c r="F52" s="272"/>
      <c r="G52" s="272"/>
      <c r="H52" s="272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274" t="s">
        <v>58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7">
    <mergeCell ref="A54:L54"/>
    <mergeCell ref="B8:B12"/>
    <mergeCell ref="B15:B19"/>
    <mergeCell ref="J51:K51"/>
    <mergeCell ref="A53:L53"/>
    <mergeCell ref="I34:L34"/>
    <mergeCell ref="A49:H49"/>
    <mergeCell ref="A48:H48"/>
    <mergeCell ref="A50:H50"/>
    <mergeCell ref="A51:H51"/>
    <mergeCell ref="A52:H52"/>
    <mergeCell ref="I38:K38"/>
    <mergeCell ref="A37:H37"/>
    <mergeCell ref="I37:L37"/>
    <mergeCell ref="A30:E31"/>
    <mergeCell ref="F30:F31"/>
    <mergeCell ref="J49:K49"/>
    <mergeCell ref="J52:K52"/>
    <mergeCell ref="A4:D4"/>
    <mergeCell ref="A6:L6"/>
    <mergeCell ref="A5:D5"/>
    <mergeCell ref="E4:J4"/>
    <mergeCell ref="A13:L13"/>
    <mergeCell ref="A20:L20"/>
    <mergeCell ref="A7:A12"/>
    <mergeCell ref="A14:A19"/>
    <mergeCell ref="I32:K32"/>
    <mergeCell ref="I33:K33"/>
    <mergeCell ref="I29:L29"/>
    <mergeCell ref="A21:C25"/>
    <mergeCell ref="G30:H35"/>
    <mergeCell ref="I30:K30"/>
    <mergeCell ref="A29:F29"/>
    <mergeCell ref="A1:L1"/>
    <mergeCell ref="A2:D2"/>
    <mergeCell ref="E2:F2"/>
    <mergeCell ref="J2:K2"/>
    <mergeCell ref="A3:D3"/>
    <mergeCell ref="A27:L27"/>
    <mergeCell ref="A26:L26"/>
    <mergeCell ref="A28:L28"/>
    <mergeCell ref="E3:H3"/>
    <mergeCell ref="J3:L3"/>
    <mergeCell ref="I41:K41"/>
    <mergeCell ref="I35:K35"/>
    <mergeCell ref="I31:K31"/>
    <mergeCell ref="A40:G40"/>
    <mergeCell ref="I40:K40"/>
    <mergeCell ref="A36:L36"/>
    <mergeCell ref="A41:G41"/>
    <mergeCell ref="I39:K39"/>
    <mergeCell ref="A38:G38"/>
    <mergeCell ref="A39:G39"/>
    <mergeCell ref="A34:E35"/>
    <mergeCell ref="F34:F35"/>
    <mergeCell ref="A42:G42"/>
    <mergeCell ref="I42:K42"/>
    <mergeCell ref="A43:G43"/>
    <mergeCell ref="A44:G44"/>
    <mergeCell ref="A46:G46"/>
    <mergeCell ref="I46:K46"/>
    <mergeCell ref="J48:K48"/>
    <mergeCell ref="A45:G45"/>
    <mergeCell ref="I43:K43"/>
    <mergeCell ref="I44:K44"/>
    <mergeCell ref="I45:K45"/>
    <mergeCell ref="A47:L4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4"/>
  <sheetViews>
    <sheetView showGridLines="0" showZeros="0" zoomScale="80" zoomScaleNormal="80" workbookViewId="0">
      <selection activeCell="F34" sqref="F34:F35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45869</v>
      </c>
      <c r="M2" s="38"/>
    </row>
    <row r="3" spans="1:13" x14ac:dyDescent="0.2">
      <c r="A3" s="242" t="s">
        <v>154</v>
      </c>
      <c r="B3" s="242"/>
      <c r="C3" s="242"/>
      <c r="D3" s="242"/>
      <c r="E3" s="302">
        <f>January!E3</f>
        <v>0</v>
      </c>
      <c r="F3" s="287"/>
      <c r="G3" s="287"/>
      <c r="H3" s="287"/>
      <c r="I3" s="183" t="s">
        <v>152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246"/>
      <c r="F4" s="246"/>
      <c r="G4" s="246"/>
      <c r="H4" s="246"/>
      <c r="I4" s="246"/>
      <c r="J4" s="82"/>
      <c r="K4" s="23" t="s">
        <v>3</v>
      </c>
      <c r="L4" s="39">
        <v>7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00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3" ht="50.1" customHeight="1" thickTop="1" thickBot="1" x14ac:dyDescent="0.25">
      <c r="A7" s="288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June!H8+(July!F8-July!G8)</f>
        <v>0</v>
      </c>
      <c r="I8" s="126"/>
      <c r="J8" s="67">
        <f>June!J8+July!I8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June!H9+(July!F9-July!G9)</f>
        <v>0</v>
      </c>
      <c r="I9" s="126"/>
      <c r="J9" s="67">
        <f>June!J9+July!I9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June!H10+(July!F10-July!G10)</f>
        <v>0</v>
      </c>
      <c r="I10" s="128"/>
      <c r="J10" s="86">
        <f>June!J10+July!I10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June!H11+(July!F11-July!G11)</f>
        <v>0</v>
      </c>
      <c r="I11" s="132"/>
      <c r="J11" s="131">
        <f>June!J11+July!I11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June!H15+(July!F15-July!G15)</f>
        <v>0</v>
      </c>
      <c r="I15" s="126"/>
      <c r="J15" s="67">
        <f>June!J15+July!I15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June!H16+(July!F16-July!G16)</f>
        <v>0</v>
      </c>
      <c r="I16" s="126"/>
      <c r="J16" s="67">
        <f>June!J16+July!I16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June!H17+(July!F17-July!G17)</f>
        <v>0</v>
      </c>
      <c r="I17" s="128"/>
      <c r="J17" s="86">
        <f>June!J17+July!I17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June!H18+(July!F18-July!G18)</f>
        <v>0</v>
      </c>
      <c r="I18" s="132"/>
      <c r="J18" s="131">
        <f>June!J18+July!I18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4.25" thickTop="1" thickBot="1" x14ac:dyDescent="0.25">
      <c r="A22" s="210"/>
      <c r="B22" s="261"/>
      <c r="C22" s="262"/>
      <c r="D22" s="100" t="s">
        <v>40</v>
      </c>
      <c r="E22" s="83">
        <f>January!E22</f>
        <v>0</v>
      </c>
      <c r="F22" s="58"/>
      <c r="G22" s="58"/>
      <c r="H22" s="59">
        <f>June!H22+(F22-G22)</f>
        <v>0</v>
      </c>
      <c r="I22" s="58"/>
      <c r="J22" s="60">
        <f>June!J22+July!I22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47" t="s">
        <v>49</v>
      </c>
      <c r="E23" s="84">
        <f>January!E23</f>
        <v>0</v>
      </c>
      <c r="F23" s="101"/>
      <c r="G23" s="101"/>
      <c r="H23" s="85">
        <f>June!H23+(F23-G23)</f>
        <v>0</v>
      </c>
      <c r="I23" s="101"/>
      <c r="J23" s="86">
        <f>June!J23+July!I23</f>
        <v>0</v>
      </c>
      <c r="K23" s="86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96" t="s">
        <v>59</v>
      </c>
      <c r="E24" s="84">
        <f>January!E24</f>
        <v>0</v>
      </c>
      <c r="F24" s="103"/>
      <c r="G24" s="103"/>
      <c r="H24" s="85">
        <f>June!H24+(F24-G24)</f>
        <v>0</v>
      </c>
      <c r="I24" s="103"/>
      <c r="J24" s="86">
        <f>June!J24+July!I24</f>
        <v>0</v>
      </c>
      <c r="K24" s="105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110" t="s">
        <v>7</v>
      </c>
      <c r="E25" s="111">
        <f>January!E25</f>
        <v>0</v>
      </c>
      <c r="F25" s="78">
        <f>SUM(F22:F24)</f>
        <v>0</v>
      </c>
      <c r="G25" s="78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303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304"/>
      <c r="G31" s="219"/>
      <c r="H31" s="220"/>
      <c r="I31" s="221" t="s">
        <v>18</v>
      </c>
      <c r="J31" s="222"/>
      <c r="K31" s="223"/>
      <c r="L31" s="139">
        <f>June!L31+July!L30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June!H40+July!H39</f>
        <v>0</v>
      </c>
      <c r="I40" s="190" t="s">
        <v>30</v>
      </c>
      <c r="J40" s="190"/>
      <c r="K40" s="190"/>
      <c r="L40" s="143">
        <f>June!L40+July!L39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June!L42+July!L41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June!H43+July!H41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June!H44+July!H42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June!L45+July!L43-July!L44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308"/>
      <c r="B48" s="308"/>
      <c r="C48" s="308"/>
      <c r="D48" s="308"/>
      <c r="E48" s="308"/>
      <c r="F48" s="308"/>
      <c r="G48" s="308"/>
      <c r="H48" s="308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9"/>
      <c r="K51" s="269"/>
      <c r="L51" s="35"/>
    </row>
    <row r="52" spans="1:12" x14ac:dyDescent="0.2">
      <c r="A52" s="308"/>
      <c r="B52" s="308"/>
      <c r="C52" s="308"/>
      <c r="D52" s="308"/>
      <c r="E52" s="308"/>
      <c r="F52" s="308"/>
      <c r="G52" s="308"/>
      <c r="H52" s="308"/>
      <c r="J52" s="273" t="s">
        <v>53</v>
      </c>
      <c r="K52" s="273"/>
    </row>
    <row r="53" spans="1:12" x14ac:dyDescent="0.2">
      <c r="A53" s="34" t="s">
        <v>33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1:12" ht="80.099999999999994" customHeight="1" x14ac:dyDescent="0.2">
      <c r="A54" s="274" t="s">
        <v>58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6">
    <mergeCell ref="A54:L54"/>
    <mergeCell ref="B8:B12"/>
    <mergeCell ref="B15:B19"/>
    <mergeCell ref="J51:K51"/>
    <mergeCell ref="I34:L34"/>
    <mergeCell ref="A48:H48"/>
    <mergeCell ref="A49:H49"/>
    <mergeCell ref="A50:H50"/>
    <mergeCell ref="A51:H51"/>
    <mergeCell ref="A52:H52"/>
    <mergeCell ref="I38:K38"/>
    <mergeCell ref="A37:H37"/>
    <mergeCell ref="I37:L37"/>
    <mergeCell ref="A30:E31"/>
    <mergeCell ref="F30:F31"/>
    <mergeCell ref="J49:K49"/>
    <mergeCell ref="J52:K52"/>
    <mergeCell ref="I41:K41"/>
    <mergeCell ref="A41:G41"/>
    <mergeCell ref="A42:G42"/>
    <mergeCell ref="I42:K42"/>
    <mergeCell ref="A43:G43"/>
    <mergeCell ref="A44:G44"/>
    <mergeCell ref="A46:G46"/>
    <mergeCell ref="I46:K46"/>
    <mergeCell ref="J48:K48"/>
    <mergeCell ref="A45:G45"/>
    <mergeCell ref="I43:K43"/>
    <mergeCell ref="I44:K44"/>
    <mergeCell ref="I45:K45"/>
    <mergeCell ref="A47:L47"/>
    <mergeCell ref="A4:D4"/>
    <mergeCell ref="A6:L6"/>
    <mergeCell ref="A5:D5"/>
    <mergeCell ref="E4:I4"/>
    <mergeCell ref="A13:L13"/>
    <mergeCell ref="A20:L20"/>
    <mergeCell ref="A7:A12"/>
    <mergeCell ref="A14:A19"/>
    <mergeCell ref="I32:K32"/>
    <mergeCell ref="I33:K33"/>
    <mergeCell ref="I29:L29"/>
    <mergeCell ref="I30:K30"/>
    <mergeCell ref="A29:F29"/>
    <mergeCell ref="A27:L27"/>
    <mergeCell ref="A26:L26"/>
    <mergeCell ref="A28:L28"/>
    <mergeCell ref="G30:H35"/>
    <mergeCell ref="A21:C25"/>
    <mergeCell ref="I35:K35"/>
    <mergeCell ref="I31:K31"/>
    <mergeCell ref="A34:E35"/>
    <mergeCell ref="A1:L1"/>
    <mergeCell ref="A2:D2"/>
    <mergeCell ref="E2:F2"/>
    <mergeCell ref="J2:K2"/>
    <mergeCell ref="A3:D3"/>
    <mergeCell ref="E3:H3"/>
    <mergeCell ref="J3:L3"/>
    <mergeCell ref="F34:F35"/>
    <mergeCell ref="A40:G40"/>
    <mergeCell ref="I40:K40"/>
    <mergeCell ref="A36:L36"/>
    <mergeCell ref="A38:G38"/>
    <mergeCell ref="A39:G39"/>
    <mergeCell ref="I39:K3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4"/>
  <sheetViews>
    <sheetView showGridLines="0" showZeros="0" zoomScale="80" zoomScaleNormal="80" workbookViewId="0">
      <selection activeCell="F34" sqref="F34:F35"/>
    </sheetView>
  </sheetViews>
  <sheetFormatPr defaultRowHeight="12.75" x14ac:dyDescent="0.2"/>
  <cols>
    <col min="1" max="1" width="6.5703125" style="25" customWidth="1"/>
    <col min="2" max="2" width="5.140625" style="25" customWidth="1"/>
    <col min="3" max="3" width="11.7109375" style="25" customWidth="1"/>
    <col min="4" max="12" width="15.7109375" style="25" customWidth="1"/>
    <col min="13" max="13" width="9" style="25" customWidth="1"/>
    <col min="14" max="16384" width="9.140625" style="25"/>
  </cols>
  <sheetData>
    <row r="1" spans="1:13" ht="14.25" thickTop="1" thickBot="1" x14ac:dyDescent="0.2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/>
      <c r="M1" s="35"/>
    </row>
    <row r="2" spans="1:13" ht="13.5" thickTop="1" x14ac:dyDescent="0.2">
      <c r="A2" s="244" t="s">
        <v>1</v>
      </c>
      <c r="B2" s="244"/>
      <c r="C2" s="244"/>
      <c r="D2" s="244"/>
      <c r="E2" s="245"/>
      <c r="F2" s="245"/>
      <c r="G2" s="36"/>
      <c r="H2" s="36"/>
      <c r="I2" s="37"/>
      <c r="J2" s="244" t="s">
        <v>2</v>
      </c>
      <c r="K2" s="244"/>
      <c r="L2" s="1">
        <v>45900</v>
      </c>
      <c r="M2" s="38"/>
    </row>
    <row r="3" spans="1:13" x14ac:dyDescent="0.2">
      <c r="A3" s="242" t="s">
        <v>154</v>
      </c>
      <c r="B3" s="242"/>
      <c r="C3" s="242"/>
      <c r="D3" s="242"/>
      <c r="E3" s="302">
        <f>January!E3</f>
        <v>0</v>
      </c>
      <c r="F3" s="287"/>
      <c r="G3" s="287"/>
      <c r="H3" s="287"/>
      <c r="I3" s="182" t="s">
        <v>153</v>
      </c>
      <c r="J3" s="302">
        <f>January!J3</f>
        <v>0</v>
      </c>
      <c r="K3" s="287"/>
      <c r="L3" s="287"/>
      <c r="M3" s="35"/>
    </row>
    <row r="4" spans="1:13" x14ac:dyDescent="0.2">
      <c r="A4" s="243" t="s">
        <v>15</v>
      </c>
      <c r="B4" s="243"/>
      <c r="C4" s="243"/>
      <c r="D4" s="243"/>
      <c r="E4" s="82"/>
      <c r="F4" s="82"/>
      <c r="G4" s="82"/>
      <c r="H4" s="82"/>
      <c r="I4" s="82"/>
      <c r="J4" s="82"/>
      <c r="K4" s="23" t="s">
        <v>3</v>
      </c>
      <c r="L4" s="39">
        <v>8</v>
      </c>
    </row>
    <row r="5" spans="1:13" ht="13.5" thickBot="1" x14ac:dyDescent="0.25">
      <c r="A5" s="250" t="s">
        <v>14</v>
      </c>
      <c r="B5" s="250"/>
      <c r="C5" s="250"/>
      <c r="D5" s="250"/>
      <c r="E5" s="41">
        <f>IFERROR(E12/(E12+E19+E25),0)</f>
        <v>0</v>
      </c>
      <c r="F5" s="41"/>
      <c r="G5" s="41"/>
      <c r="H5" s="41"/>
      <c r="I5" s="42" t="s">
        <v>13</v>
      </c>
      <c r="J5" s="41">
        <f>IFERROR(E19/(E12+E19+E25),0)</f>
        <v>0</v>
      </c>
      <c r="K5" s="42" t="s">
        <v>21</v>
      </c>
      <c r="L5" s="43">
        <f>IFERROR(E25/(E12+E19+E25),0)</f>
        <v>0</v>
      </c>
      <c r="M5" s="35"/>
    </row>
    <row r="6" spans="1:13" ht="19.5" thickTop="1" thickBot="1" x14ac:dyDescent="0.25">
      <c r="A6" s="300" t="s">
        <v>43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7"/>
      <c r="M6" s="44"/>
    </row>
    <row r="7" spans="1:13" ht="50.1" customHeight="1" thickTop="1" thickBot="1" x14ac:dyDescent="0.25">
      <c r="A7" s="288" t="s">
        <v>38</v>
      </c>
      <c r="B7" s="159">
        <f>January!B7</f>
        <v>0</v>
      </c>
      <c r="C7" s="2" t="s">
        <v>65</v>
      </c>
      <c r="D7" s="3" t="s">
        <v>4</v>
      </c>
      <c r="E7" s="4" t="s">
        <v>5</v>
      </c>
      <c r="F7" s="5" t="s">
        <v>44</v>
      </c>
      <c r="G7" s="5" t="s">
        <v>45</v>
      </c>
      <c r="H7" s="20" t="s">
        <v>34</v>
      </c>
      <c r="I7" s="4" t="s">
        <v>63</v>
      </c>
      <c r="J7" s="24" t="s">
        <v>16</v>
      </c>
      <c r="K7" s="5" t="s">
        <v>31</v>
      </c>
      <c r="L7" s="22" t="s">
        <v>6</v>
      </c>
    </row>
    <row r="8" spans="1:13" ht="16.5" thickTop="1" thickBot="1" x14ac:dyDescent="0.25">
      <c r="A8" s="289"/>
      <c r="B8" s="293" t="s">
        <v>54</v>
      </c>
      <c r="C8" s="149">
        <f>January!C8</f>
        <v>0</v>
      </c>
      <c r="D8" s="45" t="s">
        <v>66</v>
      </c>
      <c r="E8" s="87">
        <f>January!E8</f>
        <v>0</v>
      </c>
      <c r="F8" s="64"/>
      <c r="G8" s="64"/>
      <c r="H8" s="67">
        <f>July!H8+(August!F8-August!G8)</f>
        <v>0</v>
      </c>
      <c r="I8" s="126"/>
      <c r="J8" s="67">
        <f>July!J8+August!I8</f>
        <v>0</v>
      </c>
      <c r="K8" s="127">
        <f>E8+H8-J8</f>
        <v>0</v>
      </c>
      <c r="L8" s="48">
        <f>IFERROR(J8/(E8+H8),0)</f>
        <v>0</v>
      </c>
    </row>
    <row r="9" spans="1:13" ht="16.5" thickTop="1" thickBot="1" x14ac:dyDescent="0.25">
      <c r="A9" s="289"/>
      <c r="B9" s="277"/>
      <c r="C9" s="149">
        <f>January!C9</f>
        <v>0</v>
      </c>
      <c r="D9" s="52" t="s">
        <v>61</v>
      </c>
      <c r="E9" s="87">
        <f>January!E9</f>
        <v>0</v>
      </c>
      <c r="F9" s="64"/>
      <c r="G9" s="64"/>
      <c r="H9" s="67">
        <f>July!H9+(August!F9-August!G9)</f>
        <v>0</v>
      </c>
      <c r="I9" s="126"/>
      <c r="J9" s="67">
        <f>July!J9+August!I9</f>
        <v>0</v>
      </c>
      <c r="K9" s="127">
        <f>E9+H9-J9</f>
        <v>0</v>
      </c>
      <c r="L9" s="46">
        <f>IFERROR(J9/(E9+H9),0)</f>
        <v>0</v>
      </c>
    </row>
    <row r="10" spans="1:13" ht="16.5" thickTop="1" thickBot="1" x14ac:dyDescent="0.25">
      <c r="A10" s="289"/>
      <c r="B10" s="277"/>
      <c r="C10" s="150">
        <f>January!C10</f>
        <v>0</v>
      </c>
      <c r="D10" s="53" t="s">
        <v>62</v>
      </c>
      <c r="E10" s="84">
        <f>January!E10</f>
        <v>0</v>
      </c>
      <c r="F10" s="101"/>
      <c r="G10" s="101"/>
      <c r="H10" s="86">
        <f>July!H10+(August!F10-August!G10)</f>
        <v>0</v>
      </c>
      <c r="I10" s="128"/>
      <c r="J10" s="86">
        <f>July!J10+August!I10</f>
        <v>0</v>
      </c>
      <c r="K10" s="129">
        <f>E10+H10-J10</f>
        <v>0</v>
      </c>
      <c r="L10" s="48">
        <f>IFERROR(J10/(E10+H10),0)</f>
        <v>0</v>
      </c>
    </row>
    <row r="11" spans="1:13" ht="16.5" thickTop="1" thickBot="1" x14ac:dyDescent="0.25">
      <c r="A11" s="290"/>
      <c r="B11" s="277"/>
      <c r="C11" s="151">
        <f>January!C11</f>
        <v>0</v>
      </c>
      <c r="D11" s="55" t="s">
        <v>64</v>
      </c>
      <c r="E11" s="130">
        <f>January!E11</f>
        <v>0</v>
      </c>
      <c r="F11" s="109"/>
      <c r="G11" s="109"/>
      <c r="H11" s="131">
        <f>July!H11+(August!F11-August!G11)</f>
        <v>0</v>
      </c>
      <c r="I11" s="132"/>
      <c r="J11" s="131">
        <f>July!J11+August!I11</f>
        <v>0</v>
      </c>
      <c r="K11" s="133">
        <f>E11+H11-J11</f>
        <v>0</v>
      </c>
      <c r="L11" s="48">
        <f>IFERROR(J11/(E11+H11),0)</f>
        <v>0</v>
      </c>
    </row>
    <row r="12" spans="1:13" ht="14.25" thickTop="1" thickBot="1" x14ac:dyDescent="0.25">
      <c r="A12" s="291"/>
      <c r="B12" s="278"/>
      <c r="C12" s="120"/>
      <c r="D12" s="117" t="s">
        <v>7</v>
      </c>
      <c r="E12" s="134">
        <f>January!E12</f>
        <v>0</v>
      </c>
      <c r="F12" s="113">
        <f t="shared" ref="F12:K12" si="0">SUM(F8:F11)</f>
        <v>0</v>
      </c>
      <c r="G12" s="113">
        <f t="shared" si="0"/>
        <v>0</v>
      </c>
      <c r="H12" s="135">
        <f t="shared" si="0"/>
        <v>0</v>
      </c>
      <c r="I12" s="113">
        <f t="shared" si="0"/>
        <v>0</v>
      </c>
      <c r="J12" s="136">
        <f t="shared" si="0"/>
        <v>0</v>
      </c>
      <c r="K12" s="113">
        <f t="shared" si="0"/>
        <v>0</v>
      </c>
      <c r="L12" s="48">
        <f>IFERROR(J12/(E12+H12),0)</f>
        <v>0</v>
      </c>
    </row>
    <row r="13" spans="1:13" ht="14.25" thickTop="1" thickBot="1" x14ac:dyDescent="0.25">
      <c r="A13" s="251"/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</row>
    <row r="14" spans="1:13" ht="50.1" customHeight="1" thickTop="1" thickBot="1" x14ac:dyDescent="0.25">
      <c r="A14" s="288" t="s">
        <v>8</v>
      </c>
      <c r="B14" s="159">
        <f>January!B14</f>
        <v>0</v>
      </c>
      <c r="C14" s="2" t="s">
        <v>65</v>
      </c>
      <c r="D14" s="3" t="s">
        <v>4</v>
      </c>
      <c r="E14" s="7" t="s">
        <v>5</v>
      </c>
      <c r="F14" s="5" t="s">
        <v>44</v>
      </c>
      <c r="G14" s="5" t="s">
        <v>45</v>
      </c>
      <c r="H14" s="20" t="s">
        <v>34</v>
      </c>
      <c r="I14" s="7" t="s">
        <v>63</v>
      </c>
      <c r="J14" s="21" t="s">
        <v>16</v>
      </c>
      <c r="K14" s="5" t="s">
        <v>31</v>
      </c>
      <c r="L14" s="22" t="s">
        <v>6</v>
      </c>
    </row>
    <row r="15" spans="1:13" ht="16.5" thickTop="1" thickBot="1" x14ac:dyDescent="0.25">
      <c r="A15" s="289"/>
      <c r="B15" s="293" t="s">
        <v>54</v>
      </c>
      <c r="C15" s="149">
        <f>January!C15</f>
        <v>0</v>
      </c>
      <c r="D15" s="45" t="s">
        <v>66</v>
      </c>
      <c r="E15" s="87">
        <f>January!E15</f>
        <v>0</v>
      </c>
      <c r="F15" s="64"/>
      <c r="G15" s="64"/>
      <c r="H15" s="67">
        <f>July!H15+(August!F15-August!G15)</f>
        <v>0</v>
      </c>
      <c r="I15" s="126"/>
      <c r="J15" s="67">
        <f>July!J15+August!I15</f>
        <v>0</v>
      </c>
      <c r="K15" s="127">
        <f>E15+H15-J15</f>
        <v>0</v>
      </c>
      <c r="L15" s="54">
        <f>IFERROR(J15/(E15+H15),0)</f>
        <v>0</v>
      </c>
    </row>
    <row r="16" spans="1:13" ht="16.5" thickTop="1" thickBot="1" x14ac:dyDescent="0.25">
      <c r="A16" s="289"/>
      <c r="B16" s="277"/>
      <c r="C16" s="149">
        <f>January!C16</f>
        <v>0</v>
      </c>
      <c r="D16" s="52" t="s">
        <v>61</v>
      </c>
      <c r="E16" s="87">
        <f>January!E16</f>
        <v>0</v>
      </c>
      <c r="F16" s="64"/>
      <c r="G16" s="64"/>
      <c r="H16" s="67">
        <f>July!H16+(August!F16-August!G16)</f>
        <v>0</v>
      </c>
      <c r="I16" s="126"/>
      <c r="J16" s="67">
        <f>July!J16+August!I16</f>
        <v>0</v>
      </c>
      <c r="K16" s="127">
        <f>E16+H16-J16</f>
        <v>0</v>
      </c>
      <c r="L16" s="51">
        <f>IFERROR(J16/(E16+H16),0)</f>
        <v>0</v>
      </c>
    </row>
    <row r="17" spans="1:12" ht="16.5" thickTop="1" thickBot="1" x14ac:dyDescent="0.25">
      <c r="A17" s="289"/>
      <c r="B17" s="277"/>
      <c r="C17" s="150">
        <f>January!C17</f>
        <v>0</v>
      </c>
      <c r="D17" s="53" t="s">
        <v>62</v>
      </c>
      <c r="E17" s="84">
        <f>January!E17</f>
        <v>0</v>
      </c>
      <c r="F17" s="101"/>
      <c r="G17" s="101"/>
      <c r="H17" s="86">
        <f>July!H17+(August!F17-August!G17)</f>
        <v>0</v>
      </c>
      <c r="I17" s="128"/>
      <c r="J17" s="86">
        <f>July!J17+August!I17</f>
        <v>0</v>
      </c>
      <c r="K17" s="129">
        <f>E17+H17-J17</f>
        <v>0</v>
      </c>
      <c r="L17" s="54">
        <f>IFERROR(J17/(E17+H17),0)</f>
        <v>0</v>
      </c>
    </row>
    <row r="18" spans="1:12" ht="16.5" thickTop="1" thickBot="1" x14ac:dyDescent="0.25">
      <c r="A18" s="289"/>
      <c r="B18" s="277"/>
      <c r="C18" s="151">
        <f>January!C18</f>
        <v>0</v>
      </c>
      <c r="D18" s="55" t="s">
        <v>64</v>
      </c>
      <c r="E18" s="130">
        <f>January!E18</f>
        <v>0</v>
      </c>
      <c r="F18" s="109"/>
      <c r="G18" s="109"/>
      <c r="H18" s="131">
        <f>July!H18+(August!F18-August!G18)</f>
        <v>0</v>
      </c>
      <c r="I18" s="132"/>
      <c r="J18" s="131">
        <f>July!J18+August!I18</f>
        <v>0</v>
      </c>
      <c r="K18" s="133">
        <f>E18+H18-J18</f>
        <v>0</v>
      </c>
      <c r="L18" s="54">
        <f>IFERROR(J18/(E18+H18),0)</f>
        <v>0</v>
      </c>
    </row>
    <row r="19" spans="1:12" ht="16.5" thickTop="1" thickBot="1" x14ac:dyDescent="0.25">
      <c r="A19" s="292"/>
      <c r="B19" s="278"/>
      <c r="C19" s="119"/>
      <c r="D19" s="117" t="s">
        <v>7</v>
      </c>
      <c r="E19" s="134">
        <f>January!E19</f>
        <v>0</v>
      </c>
      <c r="F19" s="113">
        <f t="shared" ref="F19:K19" si="1">SUM(F15:F18)</f>
        <v>0</v>
      </c>
      <c r="G19" s="113">
        <f t="shared" si="1"/>
        <v>0</v>
      </c>
      <c r="H19" s="135">
        <f t="shared" si="1"/>
        <v>0</v>
      </c>
      <c r="I19" s="113">
        <f t="shared" si="1"/>
        <v>0</v>
      </c>
      <c r="J19" s="136">
        <f t="shared" si="1"/>
        <v>0</v>
      </c>
      <c r="K19" s="113">
        <f t="shared" si="1"/>
        <v>0</v>
      </c>
      <c r="L19" s="48">
        <f>IFERROR(J19/(E19+H19),0)</f>
        <v>0</v>
      </c>
    </row>
    <row r="20" spans="1:12" ht="14.25" thickTop="1" thickBot="1" x14ac:dyDescent="0.25">
      <c r="A20" s="252"/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39.75" customHeight="1" thickTop="1" thickBot="1" x14ac:dyDescent="0.25">
      <c r="A21" s="209" t="s">
        <v>22</v>
      </c>
      <c r="B21" s="259"/>
      <c r="C21" s="260"/>
      <c r="D21" s="9" t="s">
        <v>4</v>
      </c>
      <c r="E21" s="10" t="s">
        <v>5</v>
      </c>
      <c r="F21" s="5" t="s">
        <v>44</v>
      </c>
      <c r="G21" s="5" t="s">
        <v>45</v>
      </c>
      <c r="H21" s="20" t="s">
        <v>34</v>
      </c>
      <c r="I21" s="11" t="s">
        <v>63</v>
      </c>
      <c r="J21" s="21" t="s">
        <v>16</v>
      </c>
      <c r="K21" s="5" t="s">
        <v>31</v>
      </c>
      <c r="L21" s="12" t="s">
        <v>6</v>
      </c>
    </row>
    <row r="22" spans="1:12" ht="14.25" thickTop="1" thickBot="1" x14ac:dyDescent="0.25">
      <c r="A22" s="210"/>
      <c r="B22" s="261"/>
      <c r="C22" s="262"/>
      <c r="D22" s="100" t="s">
        <v>40</v>
      </c>
      <c r="E22" s="83">
        <f>January!E22</f>
        <v>0</v>
      </c>
      <c r="F22" s="58"/>
      <c r="G22" s="58"/>
      <c r="H22" s="59">
        <f>July!H22+(F22-G22)</f>
        <v>0</v>
      </c>
      <c r="I22" s="58"/>
      <c r="J22" s="60">
        <f>July!J22+August!I22</f>
        <v>0</v>
      </c>
      <c r="K22" s="60">
        <f>E22+H22-J22</f>
        <v>0</v>
      </c>
      <c r="L22" s="162">
        <f>IFERROR(J22/(E22+H22),0)</f>
        <v>0</v>
      </c>
    </row>
    <row r="23" spans="1:12" ht="14.25" thickTop="1" thickBot="1" x14ac:dyDescent="0.25">
      <c r="A23" s="210"/>
      <c r="B23" s="261"/>
      <c r="C23" s="262"/>
      <c r="D23" s="47" t="s">
        <v>49</v>
      </c>
      <c r="E23" s="84">
        <f>January!E23</f>
        <v>0</v>
      </c>
      <c r="F23" s="101"/>
      <c r="G23" s="101"/>
      <c r="H23" s="85">
        <f>July!H23+(F23-G23)</f>
        <v>0</v>
      </c>
      <c r="I23" s="101"/>
      <c r="J23" s="86">
        <f>July!J23+August!I23</f>
        <v>0</v>
      </c>
      <c r="K23" s="86">
        <f>E23+H23-J23</f>
        <v>0</v>
      </c>
      <c r="L23" s="162">
        <f>IFERROR(J23/(E23+H23),0)</f>
        <v>0</v>
      </c>
    </row>
    <row r="24" spans="1:12" ht="14.25" thickTop="1" thickBot="1" x14ac:dyDescent="0.25">
      <c r="A24" s="210"/>
      <c r="B24" s="261"/>
      <c r="C24" s="262"/>
      <c r="D24" s="96" t="s">
        <v>59</v>
      </c>
      <c r="E24" s="84">
        <f>January!E24</f>
        <v>0</v>
      </c>
      <c r="F24" s="103"/>
      <c r="G24" s="103"/>
      <c r="H24" s="85">
        <f>July!H24+(F24-G24)</f>
        <v>0</v>
      </c>
      <c r="I24" s="103"/>
      <c r="J24" s="86">
        <f>July!J24+August!I24</f>
        <v>0</v>
      </c>
      <c r="K24" s="105">
        <f>E24+H24-J24</f>
        <v>0</v>
      </c>
      <c r="L24" s="162">
        <f>IFERROR(J24/(E24+H24),0)</f>
        <v>0</v>
      </c>
    </row>
    <row r="25" spans="1:12" ht="14.25" thickTop="1" thickBot="1" x14ac:dyDescent="0.25">
      <c r="A25" s="258"/>
      <c r="B25" s="263"/>
      <c r="C25" s="264"/>
      <c r="D25" s="76" t="s">
        <v>7</v>
      </c>
      <c r="E25" s="111">
        <f>January!E25</f>
        <v>0</v>
      </c>
      <c r="F25" s="78">
        <f>SUM(F22:F24)</f>
        <v>0</v>
      </c>
      <c r="G25" s="74">
        <f>SUM(G22:G24)</f>
        <v>0</v>
      </c>
      <c r="H25" s="88">
        <f>SUM(H22:H24)</f>
        <v>0</v>
      </c>
      <c r="I25" s="79">
        <f>SUM(I22:I24)</f>
        <v>0</v>
      </c>
      <c r="J25" s="89">
        <f>SUM(J22:J24)</f>
        <v>0</v>
      </c>
      <c r="K25" s="78">
        <f>E25+H25-J25</f>
        <v>0</v>
      </c>
      <c r="L25" s="54">
        <f>IFERROR(J25/(E25+H25),0)</f>
        <v>0</v>
      </c>
    </row>
    <row r="26" spans="1:12" ht="14.25" thickTop="1" thickBot="1" x14ac:dyDescent="0.25">
      <c r="A26" s="253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9.5" thickTop="1" thickBot="1" x14ac:dyDescent="0.25">
      <c r="A27" s="213" t="s">
        <v>42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5"/>
    </row>
    <row r="28" spans="1:12" s="80" customFormat="1" ht="19.5" thickTop="1" thickBot="1" x14ac:dyDescent="0.25">
      <c r="A28" s="254"/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</row>
    <row r="29" spans="1:12" ht="16.5" thickTop="1" thickBot="1" x14ac:dyDescent="0.25">
      <c r="A29" s="187" t="s">
        <v>67</v>
      </c>
      <c r="B29" s="188"/>
      <c r="C29" s="188"/>
      <c r="D29" s="188"/>
      <c r="E29" s="188"/>
      <c r="F29" s="188"/>
      <c r="G29" s="81"/>
      <c r="H29" s="81"/>
      <c r="I29" s="188" t="s">
        <v>55</v>
      </c>
      <c r="J29" s="188"/>
      <c r="K29" s="188"/>
      <c r="L29" s="216"/>
    </row>
    <row r="30" spans="1:12" ht="14.25" thickTop="1" thickBot="1" x14ac:dyDescent="0.25">
      <c r="A30" s="228" t="s">
        <v>170</v>
      </c>
      <c r="B30" s="229"/>
      <c r="C30" s="229"/>
      <c r="D30" s="229"/>
      <c r="E30" s="230"/>
      <c r="F30" s="303">
        <f>January!F30</f>
        <v>0</v>
      </c>
      <c r="G30" s="217"/>
      <c r="H30" s="218"/>
      <c r="I30" s="203" t="s">
        <v>32</v>
      </c>
      <c r="J30" s="204"/>
      <c r="K30" s="205"/>
      <c r="L30" s="138"/>
    </row>
    <row r="31" spans="1:12" ht="14.25" thickTop="1" thickBot="1" x14ac:dyDescent="0.25">
      <c r="A31" s="231"/>
      <c r="B31" s="232"/>
      <c r="C31" s="232"/>
      <c r="D31" s="232"/>
      <c r="E31" s="233"/>
      <c r="F31" s="304"/>
      <c r="G31" s="219"/>
      <c r="H31" s="220"/>
      <c r="I31" s="221" t="s">
        <v>18</v>
      </c>
      <c r="J31" s="222"/>
      <c r="K31" s="223"/>
      <c r="L31" s="139">
        <f>July!L31+August!L30</f>
        <v>0</v>
      </c>
    </row>
    <row r="32" spans="1:12" ht="14.25" thickTop="1" thickBot="1" x14ac:dyDescent="0.25">
      <c r="G32" s="219"/>
      <c r="H32" s="220"/>
      <c r="I32" s="224" t="s">
        <v>57</v>
      </c>
      <c r="J32" s="204"/>
      <c r="K32" s="205"/>
      <c r="L32" s="113">
        <f>H12</f>
        <v>0</v>
      </c>
    </row>
    <row r="33" spans="1:12" ht="14.25" thickTop="1" thickBot="1" x14ac:dyDescent="0.25">
      <c r="G33" s="219"/>
      <c r="H33" s="220"/>
      <c r="I33" s="236" t="s">
        <v>9</v>
      </c>
      <c r="J33" s="237"/>
      <c r="K33" s="238"/>
      <c r="L33" s="113">
        <f>J12</f>
        <v>0</v>
      </c>
    </row>
    <row r="34" spans="1:12" ht="14.25" thickTop="1" thickBot="1" x14ac:dyDescent="0.25">
      <c r="A34" s="323"/>
      <c r="B34" s="323"/>
      <c r="C34" s="323"/>
      <c r="D34" s="323"/>
      <c r="E34" s="323"/>
      <c r="F34" s="322"/>
      <c r="G34" s="219"/>
      <c r="H34" s="220"/>
      <c r="I34" s="297"/>
      <c r="J34" s="298"/>
      <c r="K34" s="298"/>
      <c r="L34" s="299"/>
    </row>
    <row r="35" spans="1:12" ht="14.25" thickTop="1" thickBot="1" x14ac:dyDescent="0.25">
      <c r="A35" s="323"/>
      <c r="B35" s="323"/>
      <c r="C35" s="323"/>
      <c r="D35" s="323"/>
      <c r="E35" s="323"/>
      <c r="F35" s="322"/>
      <c r="G35" s="219"/>
      <c r="H35" s="220"/>
      <c r="I35" s="225" t="s">
        <v>19</v>
      </c>
      <c r="J35" s="226"/>
      <c r="K35" s="227"/>
      <c r="L35" s="137">
        <f>L31+L32-L33</f>
        <v>0</v>
      </c>
    </row>
    <row r="36" spans="1:12" ht="14.25" thickTop="1" thickBot="1" x14ac:dyDescent="0.25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</row>
    <row r="37" spans="1:12" ht="16.5" thickTop="1" thickBot="1" x14ac:dyDescent="0.25">
      <c r="A37" s="187" t="s">
        <v>10</v>
      </c>
      <c r="B37" s="188"/>
      <c r="C37" s="188"/>
      <c r="D37" s="188"/>
      <c r="E37" s="188"/>
      <c r="F37" s="188"/>
      <c r="G37" s="188"/>
      <c r="H37" s="188"/>
      <c r="I37" s="188" t="s">
        <v>39</v>
      </c>
      <c r="J37" s="188"/>
      <c r="K37" s="188"/>
      <c r="L37" s="202"/>
    </row>
    <row r="38" spans="1:12" ht="14.25" thickTop="1" thickBot="1" x14ac:dyDescent="0.25">
      <c r="A38" s="191" t="s">
        <v>11</v>
      </c>
      <c r="B38" s="192"/>
      <c r="C38" s="192"/>
      <c r="D38" s="192"/>
      <c r="E38" s="192"/>
      <c r="F38" s="192"/>
      <c r="G38" s="193"/>
      <c r="H38" s="140">
        <f>January!H38</f>
        <v>0</v>
      </c>
      <c r="I38" s="221" t="s">
        <v>28</v>
      </c>
      <c r="J38" s="222"/>
      <c r="K38" s="223"/>
      <c r="L38" s="139">
        <f>January!L38</f>
        <v>0</v>
      </c>
    </row>
    <row r="39" spans="1:12" ht="14.25" thickTop="1" thickBot="1" x14ac:dyDescent="0.25">
      <c r="A39" s="194" t="s">
        <v>20</v>
      </c>
      <c r="B39" s="195"/>
      <c r="C39" s="195"/>
      <c r="D39" s="195"/>
      <c r="E39" s="195"/>
      <c r="F39" s="195"/>
      <c r="G39" s="196"/>
      <c r="H39" s="138"/>
      <c r="I39" s="190" t="s">
        <v>29</v>
      </c>
      <c r="J39" s="190"/>
      <c r="K39" s="190"/>
      <c r="L39" s="142"/>
    </row>
    <row r="40" spans="1:12" ht="14.25" thickTop="1" thickBot="1" x14ac:dyDescent="0.25">
      <c r="A40" s="197" t="s">
        <v>12</v>
      </c>
      <c r="B40" s="198"/>
      <c r="C40" s="198"/>
      <c r="D40" s="198"/>
      <c r="E40" s="198"/>
      <c r="F40" s="198"/>
      <c r="G40" s="199"/>
      <c r="H40" s="139">
        <f>July!H40+August!H39</f>
        <v>0</v>
      </c>
      <c r="I40" s="190" t="s">
        <v>30</v>
      </c>
      <c r="J40" s="190"/>
      <c r="K40" s="190"/>
      <c r="L40" s="143">
        <f>July!L40+August!L39</f>
        <v>0</v>
      </c>
    </row>
    <row r="41" spans="1:12" ht="14.25" thickTop="1" thickBot="1" x14ac:dyDescent="0.25">
      <c r="A41" s="280" t="s">
        <v>46</v>
      </c>
      <c r="B41" s="281"/>
      <c r="C41" s="281"/>
      <c r="D41" s="281"/>
      <c r="E41" s="281"/>
      <c r="F41" s="281"/>
      <c r="G41" s="282"/>
      <c r="H41" s="141"/>
      <c r="I41" s="200" t="s">
        <v>48</v>
      </c>
      <c r="J41" s="201"/>
      <c r="K41" s="201"/>
      <c r="L41" s="144"/>
    </row>
    <row r="42" spans="1:12" ht="14.25" thickTop="1" thickBot="1" x14ac:dyDescent="0.25">
      <c r="A42" s="184" t="s">
        <v>47</v>
      </c>
      <c r="B42" s="185"/>
      <c r="C42" s="185"/>
      <c r="D42" s="185"/>
      <c r="E42" s="185"/>
      <c r="F42" s="185"/>
      <c r="G42" s="186"/>
      <c r="H42" s="138"/>
      <c r="I42" s="201" t="s">
        <v>27</v>
      </c>
      <c r="J42" s="201"/>
      <c r="K42" s="201"/>
      <c r="L42" s="145">
        <f>July!L42+August!L41</f>
        <v>0</v>
      </c>
    </row>
    <row r="43" spans="1:12" ht="14.25" thickTop="1" thickBot="1" x14ac:dyDescent="0.25">
      <c r="A43" s="197" t="s">
        <v>35</v>
      </c>
      <c r="B43" s="198"/>
      <c r="C43" s="198"/>
      <c r="D43" s="198"/>
      <c r="E43" s="198"/>
      <c r="F43" s="198"/>
      <c r="G43" s="199"/>
      <c r="H43" s="139">
        <f>July!H43+August!H41</f>
        <v>0</v>
      </c>
      <c r="I43" s="221" t="s">
        <v>51</v>
      </c>
      <c r="J43" s="222"/>
      <c r="K43" s="223"/>
      <c r="L43" s="144"/>
    </row>
    <row r="44" spans="1:12" ht="14.25" thickTop="1" thickBot="1" x14ac:dyDescent="0.25">
      <c r="A44" s="280" t="s">
        <v>36</v>
      </c>
      <c r="B44" s="281"/>
      <c r="C44" s="281"/>
      <c r="D44" s="281"/>
      <c r="E44" s="281"/>
      <c r="F44" s="281"/>
      <c r="G44" s="282"/>
      <c r="H44" s="139">
        <f>July!H44+August!H42</f>
        <v>0</v>
      </c>
      <c r="I44" s="221" t="s">
        <v>52</v>
      </c>
      <c r="J44" s="222"/>
      <c r="K44" s="223"/>
      <c r="L44" s="146"/>
    </row>
    <row r="45" spans="1:12" ht="14.25" thickTop="1" thickBot="1" x14ac:dyDescent="0.25">
      <c r="A45" s="283" t="s">
        <v>56</v>
      </c>
      <c r="B45" s="284"/>
      <c r="C45" s="284"/>
      <c r="D45" s="284"/>
      <c r="E45" s="284"/>
      <c r="F45" s="284"/>
      <c r="G45" s="285"/>
      <c r="H45" s="134">
        <f>J19</f>
        <v>0</v>
      </c>
      <c r="I45" s="221" t="s">
        <v>37</v>
      </c>
      <c r="J45" s="222"/>
      <c r="K45" s="223"/>
      <c r="L45" s="145">
        <f>July!L45+August!L43-August!L44</f>
        <v>0</v>
      </c>
    </row>
    <row r="46" spans="1:12" ht="14.25" thickTop="1" thickBot="1" x14ac:dyDescent="0.25">
      <c r="A46" s="265" t="s">
        <v>41</v>
      </c>
      <c r="B46" s="266"/>
      <c r="C46" s="266"/>
      <c r="D46" s="266"/>
      <c r="E46" s="266"/>
      <c r="F46" s="266"/>
      <c r="G46" s="267"/>
      <c r="H46" s="137">
        <f>H38+H40+H43-H44-H45</f>
        <v>0</v>
      </c>
      <c r="I46" s="265" t="s">
        <v>17</v>
      </c>
      <c r="J46" s="266"/>
      <c r="K46" s="267"/>
      <c r="L46" s="147">
        <f>L38+L40-L42+L45</f>
        <v>0</v>
      </c>
    </row>
    <row r="47" spans="1:12" ht="13.5" thickTop="1" x14ac:dyDescent="0.2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</row>
    <row r="48" spans="1:12" x14ac:dyDescent="0.2">
      <c r="A48" s="308"/>
      <c r="B48" s="308"/>
      <c r="C48" s="308"/>
      <c r="D48" s="308"/>
      <c r="E48" s="308"/>
      <c r="F48" s="308"/>
      <c r="G48" s="308"/>
      <c r="H48" s="308"/>
      <c r="J48" s="244" t="s">
        <v>23</v>
      </c>
      <c r="K48" s="244"/>
      <c r="L48" s="155">
        <f>IFERROR((H40/E19),0)</f>
        <v>0</v>
      </c>
    </row>
    <row r="49" spans="1:12" x14ac:dyDescent="0.2">
      <c r="A49" s="243" t="s">
        <v>24</v>
      </c>
      <c r="B49" s="243"/>
      <c r="C49" s="243"/>
      <c r="D49" s="243"/>
      <c r="E49" s="243"/>
      <c r="F49" s="243"/>
      <c r="G49" s="243"/>
      <c r="H49" s="243"/>
      <c r="I49" s="82"/>
      <c r="J49" s="242" t="s">
        <v>50</v>
      </c>
      <c r="K49" s="242"/>
      <c r="L49" s="155">
        <f>IFERROR((H40/J19),0)</f>
        <v>0</v>
      </c>
    </row>
    <row r="50" spans="1:12" x14ac:dyDescent="0.2">
      <c r="A50" s="243" t="s">
        <v>26</v>
      </c>
      <c r="B50" s="243"/>
      <c r="C50" s="243"/>
      <c r="D50" s="243"/>
      <c r="E50" s="243"/>
      <c r="F50" s="243"/>
      <c r="G50" s="243"/>
      <c r="H50" s="243"/>
      <c r="I50" s="82"/>
      <c r="J50" s="82"/>
      <c r="K50" s="82"/>
      <c r="L50" s="82"/>
    </row>
    <row r="51" spans="1:12" x14ac:dyDescent="0.2">
      <c r="A51" s="243" t="s">
        <v>25</v>
      </c>
      <c r="B51" s="243"/>
      <c r="C51" s="243"/>
      <c r="D51" s="243"/>
      <c r="E51" s="243"/>
      <c r="F51" s="243"/>
      <c r="G51" s="243"/>
      <c r="H51" s="243"/>
      <c r="I51" s="35"/>
      <c r="J51" s="269"/>
      <c r="K51" s="269"/>
      <c r="L51" s="35"/>
    </row>
    <row r="52" spans="1:12" x14ac:dyDescent="0.2">
      <c r="A52" s="308"/>
      <c r="B52" s="308"/>
      <c r="C52" s="308"/>
      <c r="D52" s="308"/>
      <c r="E52" s="308"/>
      <c r="F52" s="308"/>
      <c r="G52" s="308"/>
      <c r="H52" s="308"/>
      <c r="J52" s="273" t="s">
        <v>53</v>
      </c>
      <c r="K52" s="273"/>
    </row>
    <row r="53" spans="1:12" x14ac:dyDescent="0.2">
      <c r="A53" s="279" t="s">
        <v>33</v>
      </c>
      <c r="B53" s="279"/>
      <c r="C53" s="279"/>
      <c r="D53" s="279"/>
      <c r="E53" s="279"/>
      <c r="F53" s="279"/>
      <c r="G53" s="279"/>
      <c r="H53" s="279"/>
      <c r="I53" s="279"/>
      <c r="J53" s="279"/>
      <c r="K53" s="279"/>
      <c r="L53" s="279"/>
    </row>
    <row r="54" spans="1:12" ht="80.099999999999994" customHeight="1" x14ac:dyDescent="0.2">
      <c r="A54" s="274" t="s">
        <v>58</v>
      </c>
      <c r="B54" s="275"/>
      <c r="C54" s="275"/>
      <c r="D54" s="275"/>
      <c r="E54" s="275"/>
      <c r="F54" s="275"/>
      <c r="G54" s="275"/>
      <c r="H54" s="275"/>
      <c r="I54" s="275"/>
      <c r="J54" s="275"/>
      <c r="K54" s="275"/>
      <c r="L54" s="276"/>
    </row>
  </sheetData>
  <sheetProtection sheet="1" selectLockedCells="1"/>
  <mergeCells count="66">
    <mergeCell ref="A54:L54"/>
    <mergeCell ref="B8:B12"/>
    <mergeCell ref="B15:B19"/>
    <mergeCell ref="J51:K51"/>
    <mergeCell ref="A53:L53"/>
    <mergeCell ref="I34:L34"/>
    <mergeCell ref="A48:H48"/>
    <mergeCell ref="A49:H49"/>
    <mergeCell ref="A50:H50"/>
    <mergeCell ref="A51:H51"/>
    <mergeCell ref="A52:H52"/>
    <mergeCell ref="I38:K38"/>
    <mergeCell ref="A37:H37"/>
    <mergeCell ref="I37:L37"/>
    <mergeCell ref="A30:E31"/>
    <mergeCell ref="F30:F31"/>
    <mergeCell ref="J49:K49"/>
    <mergeCell ref="J52:K52"/>
    <mergeCell ref="A4:D4"/>
    <mergeCell ref="A6:L6"/>
    <mergeCell ref="A5:D5"/>
    <mergeCell ref="A13:L13"/>
    <mergeCell ref="A20:L20"/>
    <mergeCell ref="A7:A12"/>
    <mergeCell ref="A14:A19"/>
    <mergeCell ref="I32:K32"/>
    <mergeCell ref="I33:K33"/>
    <mergeCell ref="I29:L29"/>
    <mergeCell ref="I30:K30"/>
    <mergeCell ref="A21:C25"/>
    <mergeCell ref="G30:H35"/>
    <mergeCell ref="A29:F29"/>
    <mergeCell ref="A27:L27"/>
    <mergeCell ref="A1:L1"/>
    <mergeCell ref="A2:D2"/>
    <mergeCell ref="E2:F2"/>
    <mergeCell ref="J2:K2"/>
    <mergeCell ref="A3:D3"/>
    <mergeCell ref="A26:L26"/>
    <mergeCell ref="E3:H3"/>
    <mergeCell ref="J3:L3"/>
    <mergeCell ref="A28:L28"/>
    <mergeCell ref="I41:K41"/>
    <mergeCell ref="I35:K35"/>
    <mergeCell ref="I31:K31"/>
    <mergeCell ref="A40:G40"/>
    <mergeCell ref="I40:K40"/>
    <mergeCell ref="A36:L36"/>
    <mergeCell ref="A41:G41"/>
    <mergeCell ref="I39:K39"/>
    <mergeCell ref="A38:G38"/>
    <mergeCell ref="A39:G39"/>
    <mergeCell ref="A34:E35"/>
    <mergeCell ref="F34:F35"/>
    <mergeCell ref="A42:G42"/>
    <mergeCell ref="I42:K42"/>
    <mergeCell ref="A43:G43"/>
    <mergeCell ref="A44:G44"/>
    <mergeCell ref="A46:G46"/>
    <mergeCell ref="I46:K46"/>
    <mergeCell ref="J48:K48"/>
    <mergeCell ref="A45:G45"/>
    <mergeCell ref="I43:K43"/>
    <mergeCell ref="I44:K44"/>
    <mergeCell ref="I45:K45"/>
    <mergeCell ref="A47:L4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6CF92EB74A94418469AFB927D2A26E" ma:contentTypeVersion="22" ma:contentTypeDescription="Create a new document." ma:contentTypeScope="" ma:versionID="01d34753313f677f870797079daa4a18">
  <xsd:schema xmlns:xsd="http://www.w3.org/2001/XMLSchema" xmlns:xs="http://www.w3.org/2001/XMLSchema" xmlns:p="http://schemas.microsoft.com/office/2006/metadata/properties" xmlns:ns2="b7d179b9-d69d-437b-9911-c855fcf9c09b" xmlns:ns3="e0902dde-b2a5-4825-81d2-b6f059c75a3d" xmlns:ns4="ddb5066c-6899-482b-9ea0-5145f9da9989" targetNamespace="http://schemas.microsoft.com/office/2006/metadata/properties" ma:root="true" ma:fieldsID="90f46da9a966ca2d6707078e21db0dfc" ns2:_="" ns3:_="" ns4:_="">
    <xsd:import namespace="b7d179b9-d69d-437b-9911-c855fcf9c09b"/>
    <xsd:import namespace="e0902dde-b2a5-4825-81d2-b6f059c75a3d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CC" minOccurs="0"/>
                <xsd:element ref="ns2:ReportType" minOccurs="0"/>
                <xsd:element ref="ns2:Yea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179b9-d69d-437b-9911-c855fcf9c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CC" ma:index="16" nillable="true" ma:displayName="Type" ma:format="Dropdown" ma:internalName="CC">
      <xsd:simpleType>
        <xsd:restriction base="dms:Text">
          <xsd:maxLength value="255"/>
        </xsd:restriction>
      </xsd:simpleType>
    </xsd:element>
    <xsd:element name="ReportType" ma:index="17" nillable="true" ma:displayName="Report Type" ma:format="Dropdown" ma:internalName="ReportType">
      <xsd:simpleType>
        <xsd:restriction base="dms:Text">
          <xsd:maxLength value="255"/>
        </xsd:restriction>
      </xsd:simpleType>
    </xsd:element>
    <xsd:element name="Year" ma:index="18" nillable="true" ma:displayName="Year" ma:default="2022" ma:internalName="Year">
      <xsd:simpleType>
        <xsd:restriction base="dms:Number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02dde-b2a5-4825-81d2-b6f059c75a3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1045f3f-4ad6-4fef-8226-91d6f5f56645}" ma:internalName="TaxCatchAll" ma:showField="CatchAllData" ma:web="e0902dde-b2a5-4825-81d2-b6f059c75a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C xmlns="b7d179b9-d69d-437b-9911-c855fcf9c09b" xsi:nil="true"/>
    <TaxCatchAll xmlns="ddb5066c-6899-482b-9ea0-5145f9da9989" xsi:nil="true"/>
    <Year xmlns="b7d179b9-d69d-437b-9911-c855fcf9c09b">2022</Year>
    <lcf76f155ced4ddcb4097134ff3c332f xmlns="b7d179b9-d69d-437b-9911-c855fcf9c09b">
      <Terms xmlns="http://schemas.microsoft.com/office/infopath/2007/PartnerControls"/>
    </lcf76f155ced4ddcb4097134ff3c332f>
    <ReportType xmlns="b7d179b9-d69d-437b-9911-c855fcf9c09b" xsi:nil="true"/>
  </documentManagement>
</p:properties>
</file>

<file path=customXml/itemProps1.xml><?xml version="1.0" encoding="utf-8"?>
<ds:datastoreItem xmlns:ds="http://schemas.openxmlformats.org/officeDocument/2006/customXml" ds:itemID="{4C35DAFC-32DD-4F53-86DC-F5E539597FF9}"/>
</file>

<file path=customXml/itemProps2.xml><?xml version="1.0" encoding="utf-8"?>
<ds:datastoreItem xmlns:ds="http://schemas.openxmlformats.org/officeDocument/2006/customXml" ds:itemID="{63E317C1-0AD7-4056-A3B2-E608E64519A8}"/>
</file>

<file path=customXml/itemProps3.xml><?xml version="1.0" encoding="utf-8"?>
<ds:datastoreItem xmlns:ds="http://schemas.openxmlformats.org/officeDocument/2006/customXml" ds:itemID="{3470B1B7-7A5A-4D79-AB53-3553B0C75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January</vt:lpstr>
      <vt:lpstr>Sheet1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13th Statement</vt:lpstr>
      <vt:lpstr>February!Print_Area</vt:lpstr>
      <vt:lpstr>January!Print_Area</vt:lpstr>
    </vt:vector>
  </TitlesOfParts>
  <Company>Department of Corrections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Kbanschbach</dc:creator>
  <cp:lastModifiedBy>Dawson, Theresa</cp:lastModifiedBy>
  <cp:lastPrinted>2020-01-16T19:17:39Z</cp:lastPrinted>
  <dcterms:created xsi:type="dcterms:W3CDTF">2008-01-08T15:02:37Z</dcterms:created>
  <dcterms:modified xsi:type="dcterms:W3CDTF">2024-08-22T10:52:54Z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0x010100AE6CF92EB74A94418469AFB927D2A26E</vt:lpwstr>
  </property>
</Properties>
</file>