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'Sheet1'!$B$16:$B$67</definedName>
    <definedName name="_xlnm.Print_Area" localSheetId="1">'Sheet1'!$B$1:$S$72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<sst xmlns="http://schemas.openxmlformats.org/spreadsheetml/2006/main" count="166" uniqueCount="113">
  <si>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</si>
  <si>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</si>
  <si>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</si>
  <si>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</si>
  <si>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</si>
  <si>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</si>
  <si>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</si>
  <si>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</si>
  <si>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</si>
  <si>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</si>
  <si>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</si>
  <si>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</si>
  <si>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</si>
  <si>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</si>
  <si>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</si>
  <si>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</si>
  <si>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</si>
  <si>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</si>
  <si>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</si>
  <si>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</si>
  <si>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</si>
  <si>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</si>
  <si>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</si>
  <si>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</si>
  <si>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</si>
  <si>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</si>
  <si>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</si>
  <si>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</si>
  <si>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</si>
  <si>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</si>
  <si>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</si>
  <si>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</si>
  <si>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</si>
  <si>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</si>
  <si>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</si>
  <si>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</si>
  <si>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</si>
  <si>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</si>
  <si>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</si>
  <si>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</si>
  <si>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</si>
  <si>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</si>
  <si>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</si>
  <si>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</si>
  <si>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</si>
  <si>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</si>
  <si>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</si>
  <si>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</si>
  <si>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</si>
  <si>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</si>
  <si>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</si>
  <si>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</si>
  <si>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R -26832-A</t>
  </si>
  <si>
    <t>AB CB</t>
  </si>
  <si>
    <t>R -27514-B</t>
  </si>
  <si>
    <t>BA CB</t>
  </si>
  <si>
    <t>R -27795-A</t>
  </si>
  <si>
    <t>R -28177-A</t>
  </si>
  <si>
    <t>CA</t>
  </si>
  <si>
    <t>R -28214-A</t>
  </si>
  <si>
    <t xml:space="preserve">BA   </t>
  </si>
  <si>
    <t>R -28284-A</t>
  </si>
  <si>
    <t>EO</t>
  </si>
  <si>
    <t>R -28624-A</t>
  </si>
  <si>
    <t>CB ET</t>
  </si>
  <si>
    <t>R -28625-A</t>
  </si>
  <si>
    <t>R -28641-A</t>
  </si>
  <si>
    <t>R -28683-A</t>
  </si>
  <si>
    <t>BA</t>
  </si>
  <si>
    <t>RS-27328-A</t>
  </si>
  <si>
    <t>RS-28225-A</t>
  </si>
  <si>
    <t>RS-28231-A</t>
  </si>
  <si>
    <t>RS-28406-A</t>
  </si>
  <si>
    <t>RS-28590-A</t>
  </si>
  <si>
    <t>RS-28593-A</t>
  </si>
  <si>
    <t>RS-28600-A</t>
  </si>
  <si>
    <t>RS-28601-A</t>
  </si>
  <si>
    <t>RS-28602-A</t>
  </si>
  <si>
    <t>RS-28603-A</t>
  </si>
  <si>
    <t>RS-28605-A</t>
  </si>
  <si>
    <t>RS-28696-A</t>
  </si>
  <si>
    <t>B -25861-A</t>
  </si>
  <si>
    <t>DA</t>
  </si>
  <si>
    <t>B -27919-A</t>
  </si>
  <si>
    <t>B -28152-A</t>
  </si>
  <si>
    <t>B -28323-A</t>
  </si>
  <si>
    <t>B -28376-A</t>
  </si>
  <si>
    <t>DC</t>
  </si>
  <si>
    <t>B -28626-A</t>
  </si>
  <si>
    <t>B -28649-A</t>
  </si>
  <si>
    <t>EM</t>
  </si>
  <si>
    <t>M -28363-A</t>
  </si>
  <si>
    <t>M -28377-A</t>
  </si>
  <si>
    <t>M -28379-A</t>
  </si>
  <si>
    <t>M -28465-A</t>
  </si>
  <si>
    <t>M -28565-A</t>
  </si>
  <si>
    <t>EK</t>
  </si>
  <si>
    <t>M -28620-A</t>
  </si>
  <si>
    <t>CB EE</t>
  </si>
  <si>
    <t>M -28660-A</t>
  </si>
  <si>
    <t>M -28675-A</t>
  </si>
  <si>
    <t>EE 0192</t>
  </si>
  <si>
    <t>M -28694-A</t>
  </si>
  <si>
    <t>M -28737-A</t>
  </si>
  <si>
    <t>EA</t>
  </si>
  <si>
    <t>T -27603-A</t>
  </si>
  <si>
    <t>T -28243-A</t>
  </si>
  <si>
    <t>T -28244-A</t>
  </si>
  <si>
    <t>T -28340-A</t>
  </si>
  <si>
    <t>T -28544-A</t>
  </si>
  <si>
    <t>May 24,2006</t>
  </si>
  <si>
    <t>RS-28587-A</t>
  </si>
  <si>
    <t>AB EQ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</si>
</sst>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44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50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51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48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49</v>
      </c>
      <c r="C10" s="59"/>
      <c r="D10" s="59"/>
      <c r="E10" s="59"/>
      <c r="F10" s="59"/>
      <c r="G10" s="59"/>
    </row>
    <row r="12" spans="2:7" ht="18" customHeight="1">
      <c r="B12" s="50" t="s">
        <v>47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45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46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72"/>
  <sheetViews>
    <sheetView showGridLines="0" tabSelected="1" workbookViewId="0" topLeftCell="A7">
      <selection activeCell="U30" sqref="U3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34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36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 t="s">
        <v>110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33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131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13</v>
      </c>
      <c r="L17" s="25"/>
      <c r="M17" s="24"/>
      <c r="N17" s="25"/>
      <c r="O17" s="24"/>
      <c r="P17" s="25"/>
      <c r="Q17" s="24">
        <v>7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171</v>
      </c>
      <c r="D18" s="44" t="s">
        <v>54</v>
      </c>
      <c r="E18" s="44" t="s">
        <v>55</v>
      </c>
      <c r="F18" s="23"/>
      <c r="G18" s="24">
        <f aca="true" t="shared" si="0" ref="G18:G52">IF(D18="","",12.5)</f>
        <v>12.5</v>
      </c>
      <c r="H18" s="25"/>
      <c r="I18" s="24">
        <f aca="true" t="shared" si="1" ref="I18:I52">IF(D18="","",12.5)</f>
        <v>12.5</v>
      </c>
      <c r="J18" s="25"/>
      <c r="K18" s="24">
        <v>14</v>
      </c>
      <c r="L18" s="25"/>
      <c r="M18" s="24"/>
      <c r="N18" s="25"/>
      <c r="O18" s="24"/>
      <c r="P18" s="25"/>
      <c r="Q18" s="24">
        <v>5.6</v>
      </c>
      <c r="R18" s="26">
        <f aca="true" t="shared" si="2" ref="R18:R52">IF(B18="",0,F18+H18+J18+L18+N18+P18)</f>
        <v>0</v>
      </c>
      <c r="S18" s="24">
        <f aca="true" t="shared" si="3" ref="S18:S52">IF(R18=0,"",F18*G18+H18*I18+J18*K18+L18*M18+N18*O18+P18*Q18)</f>
      </c>
    </row>
    <row r="19" spans="1:19" ht="15.75">
      <c r="A19" s="11">
        <v>3</v>
      </c>
      <c r="B19" s="23"/>
      <c r="C19" s="44">
        <v>191</v>
      </c>
      <c r="D19" s="44" t="s">
        <v>56</v>
      </c>
      <c r="E19" s="44" t="s">
        <v>55</v>
      </c>
      <c r="F19" s="23"/>
      <c r="G19" s="24">
        <f t="shared" si="0"/>
        <v>12.5</v>
      </c>
      <c r="H19" s="25"/>
      <c r="I19" s="24">
        <f t="shared" si="1"/>
        <v>12.5</v>
      </c>
      <c r="J19" s="25"/>
      <c r="K19" s="24">
        <v>5.8</v>
      </c>
      <c r="L19" s="25"/>
      <c r="M19" s="24"/>
      <c r="N19" s="25"/>
      <c r="O19" s="24"/>
      <c r="P19" s="25"/>
      <c r="Q19" s="24"/>
      <c r="R19" s="26">
        <f t="shared" si="2"/>
        <v>0</v>
      </c>
      <c r="S19" s="24">
        <f t="shared" si="3"/>
      </c>
    </row>
    <row r="20" spans="1:19" ht="15.75">
      <c r="A20" s="11">
        <v>4</v>
      </c>
      <c r="B20" s="23"/>
      <c r="C20" s="44">
        <v>231</v>
      </c>
      <c r="D20" s="44" t="s">
        <v>57</v>
      </c>
      <c r="E20" s="44" t="s">
        <v>58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29.4</v>
      </c>
      <c r="L20" s="25"/>
      <c r="M20" s="24">
        <v>30.2</v>
      </c>
      <c r="N20" s="25"/>
      <c r="O20" s="24"/>
      <c r="P20" s="25"/>
      <c r="Q20" s="24">
        <v>29</v>
      </c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4">
        <v>251</v>
      </c>
      <c r="D21" s="44" t="s">
        <v>59</v>
      </c>
      <c r="E21" s="44" t="s">
        <v>60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4">
        <v>271</v>
      </c>
      <c r="D22" s="44" t="s">
        <v>61</v>
      </c>
      <c r="E22" s="44" t="s">
        <v>62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3.8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4">
        <v>351</v>
      </c>
      <c r="D23" s="44" t="s">
        <v>63</v>
      </c>
      <c r="E23" s="44" t="s">
        <v>64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1</v>
      </c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4">
        <v>361</v>
      </c>
      <c r="D24" s="44" t="s">
        <v>65</v>
      </c>
      <c r="E24" s="44" t="s">
        <v>53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>
        <v>29.8</v>
      </c>
      <c r="L24" s="25"/>
      <c r="M24" s="24"/>
      <c r="N24" s="25"/>
      <c r="O24" s="24">
        <v>6.4</v>
      </c>
      <c r="P24" s="25"/>
      <c r="Q24" s="24">
        <v>12.6</v>
      </c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4">
        <v>391</v>
      </c>
      <c r="D25" s="44" t="s">
        <v>66</v>
      </c>
      <c r="E25" s="44" t="s">
        <v>112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>IF(R25=0,"",F25*G25+H25*I25+J25*K25+L25*M25+N25*O25+P25*Q25)</f>
      </c>
    </row>
    <row r="26" spans="1:19" ht="15.75">
      <c r="A26" s="11">
        <v>10</v>
      </c>
      <c r="B26" s="23"/>
      <c r="C26" s="44">
        <v>411</v>
      </c>
      <c r="D26" s="44" t="s">
        <v>67</v>
      </c>
      <c r="E26" s="44" t="s">
        <v>68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>
        <v>0.6</v>
      </c>
      <c r="L26" s="25"/>
      <c r="M26" s="24"/>
      <c r="N26" s="25"/>
      <c r="O26" s="24"/>
      <c r="P26" s="25"/>
      <c r="Q26" s="24"/>
      <c r="R26" s="26">
        <f t="shared" si="2"/>
        <v>0</v>
      </c>
      <c r="S26" s="24">
        <f t="shared" si="3"/>
      </c>
    </row>
    <row r="27" spans="1:19" ht="15.75">
      <c r="A27" s="11">
        <v>11</v>
      </c>
      <c r="B27" s="23"/>
      <c r="C27" s="44">
        <v>431</v>
      </c>
      <c r="D27" s="44" t="s">
        <v>69</v>
      </c>
      <c r="E27" s="44" t="s">
        <v>68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4">
        <v>451</v>
      </c>
      <c r="D28" s="44" t="s">
        <v>70</v>
      </c>
      <c r="E28" s="44" t="s">
        <v>68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4">
        <v>471</v>
      </c>
      <c r="D29" s="44" t="s">
        <v>71</v>
      </c>
      <c r="E29" s="44" t="s">
        <v>68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4">
        <v>491</v>
      </c>
      <c r="D30" s="44" t="s">
        <v>72</v>
      </c>
      <c r="E30" s="44" t="s">
        <v>68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4">
        <v>511</v>
      </c>
      <c r="D31" s="44" t="s">
        <v>111</v>
      </c>
      <c r="E31" s="44" t="s">
        <v>68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>IF(R31=0,"",F31*G31+H31*I31+J31*K31+L31*M31+N31*O31+P31*Q31)</f>
      </c>
    </row>
    <row r="32" spans="1:19" ht="15.75">
      <c r="A32" s="11">
        <v>16</v>
      </c>
      <c r="B32" s="23"/>
      <c r="C32" s="44">
        <v>521</v>
      </c>
      <c r="D32" s="44" t="s">
        <v>73</v>
      </c>
      <c r="E32" s="44" t="s">
        <v>68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 t="shared" si="3"/>
      </c>
    </row>
    <row r="33" spans="1:19" ht="15.75">
      <c r="A33" s="11">
        <v>17</v>
      </c>
      <c r="B33" s="23"/>
      <c r="C33" s="44">
        <v>531</v>
      </c>
      <c r="D33" s="44" t="s">
        <v>74</v>
      </c>
      <c r="E33" s="44" t="s">
        <v>68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4">
        <v>541</v>
      </c>
      <c r="D34" s="44" t="s">
        <v>75</v>
      </c>
      <c r="E34" s="44" t="s">
        <v>68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4">
        <v>551</v>
      </c>
      <c r="D35" s="44" t="s">
        <v>76</v>
      </c>
      <c r="E35" s="44" t="s">
        <v>68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4">
        <v>561</v>
      </c>
      <c r="D36" s="44" t="s">
        <v>77</v>
      </c>
      <c r="E36" s="44" t="s">
        <v>68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4">
        <v>571</v>
      </c>
      <c r="D37" s="44" t="s">
        <v>78</v>
      </c>
      <c r="E37" s="44" t="s">
        <v>68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4">
        <v>581</v>
      </c>
      <c r="D38" s="44" t="s">
        <v>79</v>
      </c>
      <c r="E38" s="44" t="s">
        <v>68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4">
        <v>591</v>
      </c>
      <c r="D39" s="44" t="s">
        <v>80</v>
      </c>
      <c r="E39" s="44" t="s">
        <v>68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1:19" ht="15.75">
      <c r="A40" s="11">
        <v>24</v>
      </c>
      <c r="B40" s="23"/>
      <c r="C40" s="44">
        <v>621</v>
      </c>
      <c r="D40" s="44" t="s">
        <v>81</v>
      </c>
      <c r="E40" s="44" t="s">
        <v>82</v>
      </c>
      <c r="F40" s="23"/>
      <c r="G40" s="24">
        <f t="shared" si="0"/>
        <v>12.5</v>
      </c>
      <c r="H40" s="25"/>
      <c r="I40" s="24">
        <f t="shared" si="1"/>
        <v>12.5</v>
      </c>
      <c r="J40" s="25"/>
      <c r="K40" s="24"/>
      <c r="L40" s="25"/>
      <c r="M40" s="24">
        <v>6.2</v>
      </c>
      <c r="N40" s="25"/>
      <c r="O40" s="24"/>
      <c r="P40" s="25"/>
      <c r="Q40" s="24"/>
      <c r="R40" s="26">
        <f t="shared" si="2"/>
        <v>0</v>
      </c>
      <c r="S40" s="24">
        <f t="shared" si="3"/>
      </c>
    </row>
    <row r="41" spans="1:19" ht="15.75">
      <c r="A41" s="11">
        <v>25</v>
      </c>
      <c r="B41" s="23"/>
      <c r="C41" s="44">
        <v>641</v>
      </c>
      <c r="D41" s="44" t="s">
        <v>83</v>
      </c>
      <c r="E41" s="44" t="s">
        <v>82</v>
      </c>
      <c r="F41" s="23"/>
      <c r="G41" s="24">
        <f t="shared" si="0"/>
        <v>12.5</v>
      </c>
      <c r="H41" s="25"/>
      <c r="I41" s="24">
        <f t="shared" si="1"/>
        <v>12.5</v>
      </c>
      <c r="J41" s="25"/>
      <c r="K41" s="24"/>
      <c r="L41" s="25"/>
      <c r="M41" s="24">
        <v>6.6</v>
      </c>
      <c r="N41" s="25"/>
      <c r="O41" s="24"/>
      <c r="P41" s="25"/>
      <c r="Q41" s="24"/>
      <c r="R41" s="26">
        <f t="shared" si="2"/>
        <v>0</v>
      </c>
      <c r="S41" s="24">
        <f t="shared" si="3"/>
      </c>
    </row>
    <row r="42" spans="1:19" ht="15.75">
      <c r="A42" s="11">
        <v>26</v>
      </c>
      <c r="B42" s="23"/>
      <c r="C42" s="44">
        <v>651</v>
      </c>
      <c r="D42" s="44" t="s">
        <v>84</v>
      </c>
      <c r="E42" s="44" t="s">
        <v>82</v>
      </c>
      <c r="F42" s="23"/>
      <c r="G42" s="24">
        <f t="shared" si="0"/>
        <v>12.5</v>
      </c>
      <c r="H42" s="25"/>
      <c r="I42" s="24">
        <f t="shared" si="1"/>
        <v>12.5</v>
      </c>
      <c r="J42" s="25"/>
      <c r="K42" s="24"/>
      <c r="L42" s="25"/>
      <c r="M42" s="24">
        <v>0.8</v>
      </c>
      <c r="N42" s="25"/>
      <c r="O42" s="24"/>
      <c r="P42" s="25"/>
      <c r="Q42" s="24"/>
      <c r="R42" s="26">
        <f t="shared" si="2"/>
        <v>0</v>
      </c>
      <c r="S42" s="24">
        <f t="shared" si="3"/>
      </c>
    </row>
    <row r="43" spans="1:19" ht="15.75">
      <c r="A43" s="11">
        <v>27</v>
      </c>
      <c r="B43" s="23"/>
      <c r="C43" s="44">
        <v>661</v>
      </c>
      <c r="D43" s="44" t="s">
        <v>85</v>
      </c>
      <c r="E43" s="44" t="s">
        <v>82</v>
      </c>
      <c r="F43" s="23"/>
      <c r="G43" s="24">
        <f t="shared" si="0"/>
        <v>12.5</v>
      </c>
      <c r="H43" s="25"/>
      <c r="I43" s="24">
        <f t="shared" si="1"/>
        <v>12.5</v>
      </c>
      <c r="J43" s="25"/>
      <c r="K43" s="24"/>
      <c r="L43" s="25"/>
      <c r="M43" s="24">
        <v>2.8</v>
      </c>
      <c r="N43" s="25"/>
      <c r="O43" s="24"/>
      <c r="P43" s="25"/>
      <c r="Q43" s="24"/>
      <c r="R43" s="26">
        <f t="shared" si="2"/>
        <v>0</v>
      </c>
      <c r="S43" s="24">
        <f t="shared" si="3"/>
      </c>
    </row>
    <row r="44" spans="1:19" ht="15.75">
      <c r="A44" s="11">
        <v>28</v>
      </c>
      <c r="B44" s="23"/>
      <c r="C44" s="44">
        <v>671</v>
      </c>
      <c r="D44" s="44" t="s">
        <v>86</v>
      </c>
      <c r="E44" s="44" t="s">
        <v>87</v>
      </c>
      <c r="F44" s="23"/>
      <c r="G44" s="24">
        <f t="shared" si="0"/>
        <v>12.5</v>
      </c>
      <c r="H44" s="25"/>
      <c r="I44" s="24">
        <f t="shared" si="1"/>
        <v>12.5</v>
      </c>
      <c r="J44" s="25"/>
      <c r="K44" s="24"/>
      <c r="L44" s="25"/>
      <c r="M44" s="24"/>
      <c r="N44" s="25"/>
      <c r="O44" s="24"/>
      <c r="P44" s="25"/>
      <c r="Q44" s="24"/>
      <c r="R44" s="26">
        <f t="shared" si="2"/>
        <v>0</v>
      </c>
      <c r="S44" s="24">
        <f t="shared" si="3"/>
      </c>
    </row>
    <row r="45" spans="1:19" ht="15.75">
      <c r="A45" s="11">
        <v>29</v>
      </c>
      <c r="B45" s="23"/>
      <c r="C45" s="44">
        <v>681</v>
      </c>
      <c r="D45" s="44" t="s">
        <v>88</v>
      </c>
      <c r="E45" s="44">
        <v>998</v>
      </c>
      <c r="F45" s="23"/>
      <c r="G45" s="24">
        <f t="shared" si="0"/>
        <v>12.5</v>
      </c>
      <c r="H45" s="25"/>
      <c r="I45" s="24">
        <f t="shared" si="1"/>
        <v>12.5</v>
      </c>
      <c r="J45" s="25"/>
      <c r="K45" s="24"/>
      <c r="L45" s="25"/>
      <c r="M45" s="24"/>
      <c r="N45" s="25"/>
      <c r="O45" s="24"/>
      <c r="P45" s="25"/>
      <c r="Q45" s="24"/>
      <c r="R45" s="26">
        <f t="shared" si="2"/>
        <v>0</v>
      </c>
      <c r="S45" s="24">
        <f t="shared" si="3"/>
      </c>
    </row>
    <row r="46" spans="1:19" ht="15.75">
      <c r="A46" s="11">
        <v>30</v>
      </c>
      <c r="B46" s="23"/>
      <c r="C46" s="44">
        <v>691</v>
      </c>
      <c r="D46" s="44" t="s">
        <v>89</v>
      </c>
      <c r="E46" s="44" t="s">
        <v>90</v>
      </c>
      <c r="F46" s="23"/>
      <c r="G46" s="24">
        <f t="shared" si="0"/>
        <v>12.5</v>
      </c>
      <c r="H46" s="25"/>
      <c r="I46" s="24">
        <f t="shared" si="1"/>
        <v>12.5</v>
      </c>
      <c r="J46" s="25"/>
      <c r="K46" s="24"/>
      <c r="L46" s="25"/>
      <c r="M46" s="24"/>
      <c r="N46" s="25"/>
      <c r="O46" s="24"/>
      <c r="P46" s="25"/>
      <c r="Q46" s="24"/>
      <c r="R46" s="26">
        <f t="shared" si="2"/>
        <v>0</v>
      </c>
      <c r="S46" s="24">
        <f t="shared" si="3"/>
      </c>
    </row>
    <row r="47" spans="1:19" ht="15.75">
      <c r="A47" s="11">
        <v>31</v>
      </c>
      <c r="B47" s="23"/>
      <c r="C47" s="44">
        <v>721</v>
      </c>
      <c r="D47" s="44" t="s">
        <v>91</v>
      </c>
      <c r="E47" s="44" t="s">
        <v>55</v>
      </c>
      <c r="F47" s="23"/>
      <c r="G47" s="24">
        <f t="shared" si="0"/>
        <v>12.5</v>
      </c>
      <c r="H47" s="25"/>
      <c r="I47" s="24">
        <f t="shared" si="1"/>
        <v>12.5</v>
      </c>
      <c r="J47" s="25"/>
      <c r="K47" s="24">
        <v>4.4</v>
      </c>
      <c r="L47" s="25"/>
      <c r="M47" s="24"/>
      <c r="N47" s="25"/>
      <c r="O47" s="24"/>
      <c r="P47" s="25"/>
      <c r="Q47" s="24"/>
      <c r="R47" s="26">
        <f t="shared" si="2"/>
        <v>0</v>
      </c>
      <c r="S47" s="24">
        <f t="shared" si="3"/>
      </c>
    </row>
    <row r="48" spans="1:19" ht="15.75">
      <c r="A48" s="11">
        <v>32</v>
      </c>
      <c r="B48" s="23"/>
      <c r="C48" s="44">
        <v>731</v>
      </c>
      <c r="D48" s="44" t="s">
        <v>92</v>
      </c>
      <c r="E48" s="44" t="s">
        <v>68</v>
      </c>
      <c r="F48" s="23"/>
      <c r="G48" s="24">
        <f t="shared" si="0"/>
        <v>12.5</v>
      </c>
      <c r="H48" s="25"/>
      <c r="I48" s="24">
        <f t="shared" si="1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2"/>
        <v>0</v>
      </c>
      <c r="S48" s="24">
        <f t="shared" si="3"/>
      </c>
    </row>
    <row r="49" spans="1:19" ht="15.75">
      <c r="A49" s="11">
        <v>33</v>
      </c>
      <c r="B49" s="23"/>
      <c r="C49" s="44">
        <v>741</v>
      </c>
      <c r="D49" s="44" t="s">
        <v>93</v>
      </c>
      <c r="E49" s="44" t="s">
        <v>68</v>
      </c>
      <c r="F49" s="23"/>
      <c r="G49" s="24">
        <f t="shared" si="0"/>
        <v>12.5</v>
      </c>
      <c r="H49" s="25"/>
      <c r="I49" s="24">
        <f t="shared" si="1"/>
        <v>12.5</v>
      </c>
      <c r="J49" s="25"/>
      <c r="K49" s="24"/>
      <c r="L49" s="25"/>
      <c r="M49" s="24"/>
      <c r="N49" s="25"/>
      <c r="O49" s="24"/>
      <c r="P49" s="25"/>
      <c r="Q49" s="24"/>
      <c r="R49" s="26">
        <f t="shared" si="2"/>
        <v>0</v>
      </c>
      <c r="S49" s="24">
        <f t="shared" si="3"/>
      </c>
    </row>
    <row r="50" spans="1:19" ht="15.75">
      <c r="A50" s="11">
        <v>34</v>
      </c>
      <c r="B50" s="23"/>
      <c r="C50" s="44">
        <v>751</v>
      </c>
      <c r="D50" s="44" t="s">
        <v>94</v>
      </c>
      <c r="E50" s="44" t="s">
        <v>68</v>
      </c>
      <c r="F50" s="23"/>
      <c r="G50" s="24">
        <f t="shared" si="0"/>
        <v>12.5</v>
      </c>
      <c r="H50" s="25"/>
      <c r="I50" s="24">
        <f t="shared" si="1"/>
        <v>12.5</v>
      </c>
      <c r="J50" s="25"/>
      <c r="K50" s="24"/>
      <c r="L50" s="25"/>
      <c r="M50" s="24"/>
      <c r="N50" s="25"/>
      <c r="O50" s="24"/>
      <c r="P50" s="25"/>
      <c r="Q50" s="24"/>
      <c r="R50" s="26">
        <f t="shared" si="2"/>
        <v>0</v>
      </c>
      <c r="S50" s="24">
        <f t="shared" si="3"/>
      </c>
    </row>
    <row r="51" spans="1:19" ht="15.75">
      <c r="A51" s="11">
        <v>35</v>
      </c>
      <c r="B51" s="23"/>
      <c r="C51" s="44">
        <v>761</v>
      </c>
      <c r="D51" s="44" t="s">
        <v>95</v>
      </c>
      <c r="E51" s="44" t="s">
        <v>96</v>
      </c>
      <c r="F51" s="23"/>
      <c r="G51" s="24">
        <f t="shared" si="0"/>
        <v>12.5</v>
      </c>
      <c r="H51" s="25"/>
      <c r="I51" s="24">
        <f t="shared" si="1"/>
        <v>12.5</v>
      </c>
      <c r="J51" s="25"/>
      <c r="K51" s="24"/>
      <c r="L51" s="25"/>
      <c r="M51" s="24"/>
      <c r="N51" s="25"/>
      <c r="O51" s="24"/>
      <c r="P51" s="25"/>
      <c r="Q51" s="24"/>
      <c r="R51" s="26">
        <f t="shared" si="2"/>
        <v>0</v>
      </c>
      <c r="S51" s="24">
        <f t="shared" si="3"/>
      </c>
    </row>
    <row r="52" spans="1:19" ht="15.75">
      <c r="A52" s="11">
        <v>36</v>
      </c>
      <c r="B52" s="23"/>
      <c r="C52" s="44">
        <v>771</v>
      </c>
      <c r="D52" s="44" t="s">
        <v>97</v>
      </c>
      <c r="E52" s="44" t="s">
        <v>98</v>
      </c>
      <c r="F52" s="23"/>
      <c r="G52" s="24">
        <f t="shared" si="0"/>
        <v>12.5</v>
      </c>
      <c r="H52" s="25"/>
      <c r="I52" s="24">
        <f t="shared" si="1"/>
        <v>12.5</v>
      </c>
      <c r="J52" s="25"/>
      <c r="K52" s="24"/>
      <c r="L52" s="25"/>
      <c r="M52" s="24"/>
      <c r="N52" s="25"/>
      <c r="O52" s="24"/>
      <c r="P52" s="25"/>
      <c r="Q52" s="24"/>
      <c r="R52" s="26">
        <f t="shared" si="2"/>
        <v>0</v>
      </c>
      <c r="S52" s="24">
        <f t="shared" si="3"/>
      </c>
    </row>
    <row r="53" spans="1:19" ht="15.75">
      <c r="A53" s="11">
        <v>37</v>
      </c>
      <c r="B53" s="23"/>
      <c r="C53" s="44">
        <v>791</v>
      </c>
      <c r="D53" s="44" t="s">
        <v>99</v>
      </c>
      <c r="E53" s="44" t="s">
        <v>55</v>
      </c>
      <c r="F53" s="23"/>
      <c r="G53" s="24">
        <f aca="true" t="shared" si="4" ref="G53:G61">IF(D53="","",12.5)</f>
        <v>12.5</v>
      </c>
      <c r="H53" s="25"/>
      <c r="I53" s="24">
        <f aca="true" t="shared" si="5" ref="I53:I61">IF(D53="","",12.5)</f>
        <v>12.5</v>
      </c>
      <c r="J53" s="25"/>
      <c r="K53" s="24"/>
      <c r="L53" s="25"/>
      <c r="M53" s="24"/>
      <c r="N53" s="25"/>
      <c r="O53" s="24"/>
      <c r="P53" s="25"/>
      <c r="Q53" s="24"/>
      <c r="R53" s="26">
        <f aca="true" t="shared" si="6" ref="R53:R61">IF(B53="",0,F53+H53+J53+L53+N53+P53)</f>
        <v>0</v>
      </c>
      <c r="S53" s="24">
        <f aca="true" t="shared" si="7" ref="S53:S61">IF(R53=0,"",F53*G53+H53*I53+J53*K53+L53*M53+N53*O53+P53*Q53)</f>
      </c>
    </row>
    <row r="54" spans="1:19" ht="15.75">
      <c r="A54" s="11">
        <v>38</v>
      </c>
      <c r="B54" s="23"/>
      <c r="C54" s="44">
        <v>801</v>
      </c>
      <c r="D54" s="44" t="s">
        <v>100</v>
      </c>
      <c r="E54" s="44" t="s">
        <v>101</v>
      </c>
      <c r="F54" s="23"/>
      <c r="G54" s="24">
        <f t="shared" si="4"/>
        <v>12.5</v>
      </c>
      <c r="H54" s="25"/>
      <c r="I54" s="24">
        <f t="shared" si="5"/>
        <v>12.5</v>
      </c>
      <c r="J54" s="25"/>
      <c r="K54" s="24"/>
      <c r="L54" s="25"/>
      <c r="M54" s="24"/>
      <c r="N54" s="25"/>
      <c r="O54" s="24"/>
      <c r="P54" s="25"/>
      <c r="Q54" s="24"/>
      <c r="R54" s="26">
        <f t="shared" si="6"/>
        <v>0</v>
      </c>
      <c r="S54" s="24">
        <f t="shared" si="7"/>
      </c>
    </row>
    <row r="55" spans="1:19" ht="15.75">
      <c r="A55" s="11">
        <v>39</v>
      </c>
      <c r="B55" s="23"/>
      <c r="C55" s="44">
        <v>811</v>
      </c>
      <c r="D55" s="44" t="s">
        <v>102</v>
      </c>
      <c r="E55" s="44" t="s">
        <v>68</v>
      </c>
      <c r="F55" s="23"/>
      <c r="G55" s="24">
        <f t="shared" si="4"/>
        <v>12.5</v>
      </c>
      <c r="H55" s="25"/>
      <c r="I55" s="24">
        <f t="shared" si="5"/>
        <v>12.5</v>
      </c>
      <c r="J55" s="25"/>
      <c r="K55" s="24"/>
      <c r="L55" s="25"/>
      <c r="M55" s="24"/>
      <c r="N55" s="25"/>
      <c r="O55" s="24"/>
      <c r="P55" s="25"/>
      <c r="Q55" s="24"/>
      <c r="R55" s="26">
        <f t="shared" si="6"/>
        <v>0</v>
      </c>
      <c r="S55" s="24">
        <f t="shared" si="7"/>
      </c>
    </row>
    <row r="56" spans="1:19" ht="15.75">
      <c r="A56" s="11">
        <v>40</v>
      </c>
      <c r="B56" s="23"/>
      <c r="C56" s="44">
        <v>821</v>
      </c>
      <c r="D56" s="44" t="s">
        <v>103</v>
      </c>
      <c r="E56" s="44" t="s">
        <v>104</v>
      </c>
      <c r="F56" s="23"/>
      <c r="G56" s="24">
        <f t="shared" si="4"/>
        <v>12.5</v>
      </c>
      <c r="H56" s="25"/>
      <c r="I56" s="24">
        <f t="shared" si="5"/>
        <v>12.5</v>
      </c>
      <c r="J56" s="25"/>
      <c r="K56" s="24"/>
      <c r="L56" s="25"/>
      <c r="M56" s="24"/>
      <c r="N56" s="25"/>
      <c r="O56" s="24"/>
      <c r="P56" s="25"/>
      <c r="Q56" s="24"/>
      <c r="R56" s="26">
        <f t="shared" si="6"/>
        <v>0</v>
      </c>
      <c r="S56" s="24">
        <f t="shared" si="7"/>
      </c>
    </row>
    <row r="57" spans="1:19" ht="15.75">
      <c r="A57" s="11">
        <v>41</v>
      </c>
      <c r="B57" s="23"/>
      <c r="C57" s="44">
        <v>851</v>
      </c>
      <c r="D57" s="44" t="s">
        <v>105</v>
      </c>
      <c r="E57" s="44" t="s">
        <v>104</v>
      </c>
      <c r="F57" s="23"/>
      <c r="G57" s="24">
        <f t="shared" si="4"/>
        <v>12.5</v>
      </c>
      <c r="H57" s="25"/>
      <c r="I57" s="24">
        <f t="shared" si="5"/>
        <v>12.5</v>
      </c>
      <c r="J57" s="25"/>
      <c r="K57" s="24"/>
      <c r="L57" s="25"/>
      <c r="M57" s="24"/>
      <c r="N57" s="25"/>
      <c r="O57" s="24">
        <v>1.4</v>
      </c>
      <c r="P57" s="25"/>
      <c r="Q57" s="24"/>
      <c r="R57" s="26">
        <f t="shared" si="6"/>
        <v>0</v>
      </c>
      <c r="S57" s="24">
        <f t="shared" si="7"/>
      </c>
    </row>
    <row r="58" spans="1:19" ht="15.75">
      <c r="A58" s="11">
        <v>42</v>
      </c>
      <c r="B58" s="23"/>
      <c r="C58" s="44">
        <v>861</v>
      </c>
      <c r="D58" s="44" t="s">
        <v>106</v>
      </c>
      <c r="E58" s="44" t="s">
        <v>104</v>
      </c>
      <c r="F58" s="23"/>
      <c r="G58" s="24">
        <f t="shared" si="4"/>
        <v>12.5</v>
      </c>
      <c r="H58" s="25"/>
      <c r="I58" s="24">
        <f t="shared" si="5"/>
        <v>12.5</v>
      </c>
      <c r="J58" s="25"/>
      <c r="K58" s="24"/>
      <c r="L58" s="25"/>
      <c r="M58" s="24"/>
      <c r="N58" s="25"/>
      <c r="O58" s="24">
        <v>2</v>
      </c>
      <c r="P58" s="25"/>
      <c r="Q58" s="24"/>
      <c r="R58" s="26">
        <f t="shared" si="6"/>
        <v>0</v>
      </c>
      <c r="S58" s="24">
        <f t="shared" si="7"/>
      </c>
    </row>
    <row r="59" spans="1:19" ht="15.75">
      <c r="A59" s="11">
        <v>43</v>
      </c>
      <c r="B59" s="23"/>
      <c r="C59" s="44">
        <v>871</v>
      </c>
      <c r="D59" s="44" t="s">
        <v>107</v>
      </c>
      <c r="E59" s="44" t="s">
        <v>104</v>
      </c>
      <c r="F59" s="23"/>
      <c r="G59" s="24">
        <f t="shared" si="4"/>
        <v>12.5</v>
      </c>
      <c r="H59" s="25"/>
      <c r="I59" s="24">
        <f t="shared" si="5"/>
        <v>12.5</v>
      </c>
      <c r="J59" s="25"/>
      <c r="K59" s="24"/>
      <c r="L59" s="25"/>
      <c r="M59" s="24"/>
      <c r="N59" s="25"/>
      <c r="O59" s="24">
        <v>1</v>
      </c>
      <c r="P59" s="25"/>
      <c r="Q59" s="24"/>
      <c r="R59" s="26">
        <f t="shared" si="6"/>
        <v>0</v>
      </c>
      <c r="S59" s="24">
        <f t="shared" si="7"/>
      </c>
    </row>
    <row r="60" spans="1:19" ht="15.75">
      <c r="A60" s="11">
        <v>44</v>
      </c>
      <c r="B60" s="23"/>
      <c r="C60" s="44">
        <v>891</v>
      </c>
      <c r="D60" s="44" t="s">
        <v>108</v>
      </c>
      <c r="E60" s="44" t="s">
        <v>104</v>
      </c>
      <c r="F60" s="23"/>
      <c r="G60" s="24">
        <f t="shared" si="4"/>
        <v>12.5</v>
      </c>
      <c r="H60" s="25"/>
      <c r="I60" s="24">
        <f t="shared" si="5"/>
        <v>12.5</v>
      </c>
      <c r="J60" s="25"/>
      <c r="K60" s="24"/>
      <c r="L60" s="25"/>
      <c r="M60" s="24"/>
      <c r="N60" s="25"/>
      <c r="O60" s="24">
        <v>1.4</v>
      </c>
      <c r="P60" s="25"/>
      <c r="Q60" s="24"/>
      <c r="R60" s="26">
        <f t="shared" si="6"/>
        <v>0</v>
      </c>
      <c r="S60" s="24">
        <f t="shared" si="7"/>
      </c>
    </row>
    <row r="61" spans="1:19" ht="15.75">
      <c r="A61" s="11">
        <v>45</v>
      </c>
      <c r="B61" s="23"/>
      <c r="C61" s="44">
        <v>901</v>
      </c>
      <c r="D61" s="44" t="s">
        <v>109</v>
      </c>
      <c r="E61" s="44" t="s">
        <v>104</v>
      </c>
      <c r="F61" s="23"/>
      <c r="G61" s="24">
        <f t="shared" si="4"/>
        <v>12.5</v>
      </c>
      <c r="H61" s="25"/>
      <c r="I61" s="24">
        <f t="shared" si="5"/>
        <v>12.5</v>
      </c>
      <c r="J61" s="25"/>
      <c r="K61" s="24"/>
      <c r="L61" s="25"/>
      <c r="M61" s="24"/>
      <c r="N61" s="25"/>
      <c r="O61" s="24">
        <v>0.6</v>
      </c>
      <c r="P61" s="25"/>
      <c r="Q61" s="24"/>
      <c r="R61" s="26">
        <f t="shared" si="6"/>
        <v>0</v>
      </c>
      <c r="S61" s="24">
        <f t="shared" si="7"/>
      </c>
    </row>
    <row r="62" spans="2:19" ht="15.75">
      <c r="B62" s="27" t="s">
        <v>13</v>
      </c>
      <c r="C62" s="28" t="s">
        <v>30</v>
      </c>
      <c r="J62" s="12" t="s">
        <v>9</v>
      </c>
      <c r="K62" s="16"/>
      <c r="L62" s="16"/>
      <c r="M62" s="16"/>
      <c r="N62" s="16"/>
      <c r="O62" s="16"/>
      <c r="P62" s="21"/>
      <c r="Q62" s="21"/>
      <c r="R62" s="30"/>
      <c r="S62" s="31">
        <f>SUM(S17:S61)</f>
        <v>0</v>
      </c>
    </row>
    <row r="63" spans="2:19" ht="15.75">
      <c r="B63" s="43" t="s">
        <v>13</v>
      </c>
      <c r="C63" s="28" t="s">
        <v>29</v>
      </c>
      <c r="J63" s="12" t="s">
        <v>19</v>
      </c>
      <c r="K63" s="21"/>
      <c r="L63" s="21"/>
      <c r="M63" s="21"/>
      <c r="N63" s="21"/>
      <c r="O63" s="21"/>
      <c r="P63" s="21"/>
      <c r="Q63" s="21"/>
      <c r="R63" s="30"/>
      <c r="S63" s="16"/>
    </row>
    <row r="64" spans="2:19" ht="15.75">
      <c r="B64" s="27" t="s">
        <v>13</v>
      </c>
      <c r="C64" s="34"/>
      <c r="E64" s="32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2:4" ht="15.75">
      <c r="B65" s="27" t="s">
        <v>13</v>
      </c>
      <c r="C65" s="52" t="s">
        <v>37</v>
      </c>
      <c r="D65" s="46"/>
    </row>
    <row r="66" spans="2:4" ht="15.75">
      <c r="B66" s="27" t="s">
        <v>13</v>
      </c>
      <c r="D66" s="51" t="s">
        <v>28</v>
      </c>
    </row>
    <row r="67" spans="2:14" ht="18.75" customHeight="1">
      <c r="B67" s="27" t="s">
        <v>13</v>
      </c>
      <c r="D67" s="45" t="s">
        <v>31</v>
      </c>
      <c r="N67" s="48"/>
    </row>
    <row r="68" spans="2:4" ht="15.75">
      <c r="B68" s="27" t="s">
        <v>13</v>
      </c>
      <c r="D68" s="45" t="s">
        <v>35</v>
      </c>
    </row>
    <row r="69" spans="2:6" ht="15.75">
      <c r="B69" s="27" t="s">
        <v>13</v>
      </c>
      <c r="D69" s="45" t="s">
        <v>41</v>
      </c>
      <c r="E69" s="49" t="s">
        <v>42</v>
      </c>
      <c r="F69" s="45" t="s">
        <v>43</v>
      </c>
    </row>
    <row r="70" spans="2:3" ht="15.75">
      <c r="B70" s="27" t="s">
        <v>13</v>
      </c>
      <c r="C70" s="52" t="s">
        <v>38</v>
      </c>
    </row>
    <row r="71" spans="2:4" ht="15.75">
      <c r="B71" s="27" t="s">
        <v>13</v>
      </c>
      <c r="D71" s="12" t="s">
        <v>39</v>
      </c>
    </row>
    <row r="72" spans="2:4" ht="15.75">
      <c r="B72" s="27" t="s">
        <v>13</v>
      </c>
      <c r="D72" s="12" t="s">
        <v>40</v>
      </c>
    </row>
  </sheetData>
  <autoFilter ref="B16:B67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61 P17:P61 L17:L61 J17:J61">
    <cfRule type="expression" priority="1" dxfId="0" stopIfTrue="1">
      <formula>(K17=0)</formula>
    </cfRule>
  </conditionalFormatting>
  <conditionalFormatting sqref="Q17:Q61 O17:O61 M17:M61 K17:K61">
    <cfRule type="cellIs" priority="2" dxfId="1" operator="equal" stopIfTrue="1">
      <formula>0</formula>
    </cfRule>
  </conditionalFormatting>
  <dataValidations count="2">
    <dataValidation type="textLength" allowBlank="1" showInputMessage="1" showErrorMessage="1" sqref="Q17:S62 D32:D61 B13:B16 F16:G16 H13:S16 C13:D13 C15:D16 M17:M61 O17:O62 I17:I61 G17:G61 C17:C61 K17:K61 D17:D30 E13:E24 E26:E61 E25">
      <formula1>0</formula1>
      <formula2>0</formula2>
    </dataValidation>
    <dataValidation type="whole" allowBlank="1" showInputMessage="1" showErrorMessage="1" sqref="F17:F61">
      <formula1>0</formula1>
      <formula2>1</formula2>
    </dataValidation>
  </dataValidations>
  <hyperlinks>
    <hyperlink ref="E69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2006-05-17T12:47:45Z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639504212</vt:i4>
  </property>
  <property fmtid="{D5CDD505-2E9C-101B-9397-08002B2CF9AE}" pid="3" name="_EmailSubject">
    <vt:lpwstr/>
  </property>
  <property fmtid="{D5CDD505-2E9C-101B-9397-08002B2CF9AE}" pid="4" name="_AuthorEmail">
    <vt:lpwstr>GCARTER@indot.IN.gov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-1830824101</vt:i4>
  </property>
  <property fmtid="{D5CDD505-2E9C-101B-9397-08002B2CF9AE}" pid="7" name="_ReviewingToolsShownOnce">
    <vt:lpwstr/>
  </property>
</Properties>
</file>