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yLentz\Downloads\"/>
    </mc:Choice>
  </mc:AlternateContent>
  <xr:revisionPtr revIDLastSave="0" documentId="13_ncr:1_{45D7C301-1BC0-44A0-BAD4-6EAF5A86ED4E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Ledger" sheetId="7" r:id="rId1"/>
  </sheets>
  <definedNames>
    <definedName name="_xlnm.Print_Area" localSheetId="0">Ledger!$A$1:$Y$120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51" i="7" l="1"/>
  <c r="X851" i="7"/>
  <c r="W851" i="7"/>
  <c r="Y850" i="7"/>
  <c r="X850" i="7"/>
  <c r="W850" i="7"/>
  <c r="X853" i="7"/>
  <c r="X854" i="7"/>
  <c r="Y853" i="7"/>
  <c r="Y854" i="7"/>
  <c r="W853" i="7"/>
  <c r="W854" i="7"/>
  <c r="X774" i="7"/>
  <c r="Y771" i="7"/>
  <c r="Y772" i="7"/>
  <c r="Y773" i="7"/>
  <c r="Y774" i="7"/>
  <c r="X771" i="7"/>
  <c r="X772" i="7"/>
  <c r="X773" i="7"/>
  <c r="W771" i="7"/>
  <c r="W772" i="7"/>
  <c r="W773" i="7"/>
  <c r="W774" i="7"/>
  <c r="G790" i="7" l="1"/>
  <c r="G778" i="7"/>
  <c r="W722" i="7" l="1"/>
  <c r="X722" i="7"/>
  <c r="Y722" i="7"/>
  <c r="W723" i="7"/>
  <c r="X723" i="7"/>
  <c r="Y723" i="7"/>
  <c r="W726" i="7"/>
  <c r="X726" i="7"/>
  <c r="Y726" i="7"/>
  <c r="W729" i="7"/>
  <c r="X729" i="7"/>
  <c r="Y729" i="7"/>
  <c r="W730" i="7"/>
  <c r="X730" i="7"/>
  <c r="Y730" i="7"/>
  <c r="G728" i="7"/>
  <c r="W728" i="7" s="1"/>
  <c r="G727" i="7"/>
  <c r="W727" i="7" s="1"/>
  <c r="W702" i="7"/>
  <c r="X702" i="7"/>
  <c r="Y702" i="7"/>
  <c r="W703" i="7"/>
  <c r="X703" i="7"/>
  <c r="Y703" i="7"/>
  <c r="W704" i="7"/>
  <c r="X704" i="7"/>
  <c r="Y704" i="7"/>
  <c r="W706" i="7"/>
  <c r="X706" i="7"/>
  <c r="Y706" i="7"/>
  <c r="W707" i="7"/>
  <c r="X707" i="7"/>
  <c r="Y707" i="7"/>
  <c r="W708" i="7"/>
  <c r="X708" i="7"/>
  <c r="Y708" i="7"/>
  <c r="W709" i="7"/>
  <c r="X709" i="7"/>
  <c r="Y709" i="7"/>
  <c r="W698" i="7"/>
  <c r="X698" i="7"/>
  <c r="Y698" i="7"/>
  <c r="W692" i="7"/>
  <c r="X692" i="7"/>
  <c r="Y692" i="7"/>
  <c r="W693" i="7"/>
  <c r="X693" i="7"/>
  <c r="Y693" i="7"/>
  <c r="W699" i="7"/>
  <c r="X699" i="7"/>
  <c r="Y699" i="7"/>
  <c r="W694" i="7"/>
  <c r="X694" i="7"/>
  <c r="Y694" i="7"/>
  <c r="W701" i="7"/>
  <c r="X701" i="7"/>
  <c r="Y701" i="7"/>
  <c r="W690" i="7"/>
  <c r="X690" i="7"/>
  <c r="Y690" i="7"/>
  <c r="W705" i="7"/>
  <c r="X705" i="7"/>
  <c r="Y705" i="7"/>
  <c r="W687" i="7"/>
  <c r="X687" i="7"/>
  <c r="Y687" i="7"/>
  <c r="W688" i="7"/>
  <c r="X688" i="7"/>
  <c r="Y688" i="7"/>
  <c r="W685" i="7"/>
  <c r="X685" i="7"/>
  <c r="Y685" i="7"/>
  <c r="W689" i="7"/>
  <c r="X689" i="7"/>
  <c r="Y689" i="7"/>
  <c r="Y695" i="7"/>
  <c r="Y696" i="7"/>
  <c r="Y697" i="7"/>
  <c r="X695" i="7"/>
  <c r="X696" i="7"/>
  <c r="X697" i="7"/>
  <c r="W695" i="7"/>
  <c r="W696" i="7"/>
  <c r="W697" i="7"/>
  <c r="X700" i="7"/>
  <c r="Y700" i="7"/>
  <c r="W700" i="7"/>
  <c r="W691" i="7"/>
  <c r="X691" i="7"/>
  <c r="Y691" i="7"/>
  <c r="W658" i="7" l="1"/>
  <c r="X658" i="7"/>
  <c r="Y658" i="7"/>
  <c r="W659" i="7"/>
  <c r="X659" i="7"/>
  <c r="Y659" i="7"/>
  <c r="W660" i="7"/>
  <c r="X660" i="7"/>
  <c r="Y660" i="7"/>
  <c r="W661" i="7"/>
  <c r="X661" i="7"/>
  <c r="Y661" i="7"/>
  <c r="W654" i="7"/>
  <c r="X654" i="7"/>
  <c r="Y654" i="7"/>
  <c r="W652" i="7"/>
  <c r="X652" i="7"/>
  <c r="Y652" i="7"/>
  <c r="G539" i="7"/>
  <c r="Y539" i="7" s="1"/>
  <c r="W540" i="7"/>
  <c r="X540" i="7"/>
  <c r="Y540" i="7"/>
  <c r="W541" i="7"/>
  <c r="X541" i="7"/>
  <c r="Y541" i="7"/>
  <c r="W547" i="7"/>
  <c r="X547" i="7"/>
  <c r="Y547" i="7"/>
  <c r="W548" i="7"/>
  <c r="X548" i="7"/>
  <c r="Y548" i="7"/>
  <c r="W549" i="7"/>
  <c r="X549" i="7"/>
  <c r="Y549" i="7"/>
  <c r="W550" i="7"/>
  <c r="X550" i="7"/>
  <c r="Y550" i="7"/>
  <c r="W542" i="7"/>
  <c r="X542" i="7"/>
  <c r="Y542" i="7"/>
  <c r="W543" i="7"/>
  <c r="X543" i="7"/>
  <c r="Y543" i="7"/>
  <c r="W544" i="7"/>
  <c r="X544" i="7"/>
  <c r="Y544" i="7"/>
  <c r="W545" i="7"/>
  <c r="X545" i="7"/>
  <c r="Y545" i="7"/>
  <c r="W546" i="7"/>
  <c r="X546" i="7"/>
  <c r="Y546" i="7"/>
  <c r="W551" i="7"/>
  <c r="X551" i="7"/>
  <c r="Y551" i="7"/>
  <c r="W552" i="7"/>
  <c r="X552" i="7"/>
  <c r="Y552" i="7"/>
  <c r="W553" i="7"/>
  <c r="X553" i="7"/>
  <c r="Y553" i="7"/>
  <c r="W554" i="7"/>
  <c r="X554" i="7"/>
  <c r="Y554" i="7"/>
  <c r="W556" i="7"/>
  <c r="X556" i="7"/>
  <c r="Y556" i="7"/>
  <c r="W555" i="7"/>
  <c r="X555" i="7"/>
  <c r="Y555" i="7"/>
  <c r="W558" i="7"/>
  <c r="X558" i="7"/>
  <c r="Y558" i="7"/>
  <c r="W559" i="7"/>
  <c r="X559" i="7"/>
  <c r="Y559" i="7"/>
  <c r="X539" i="7" l="1"/>
  <c r="W539" i="7"/>
  <c r="G454" i="7"/>
  <c r="Y454" i="7" s="1"/>
  <c r="Y456" i="7"/>
  <c r="X456" i="7"/>
  <c r="W456" i="7"/>
  <c r="G457" i="7"/>
  <c r="Y457" i="7" s="1"/>
  <c r="Y451" i="7"/>
  <c r="X451" i="7"/>
  <c r="Y871" i="7"/>
  <c r="X871" i="7"/>
  <c r="W871" i="7"/>
  <c r="Y870" i="7"/>
  <c r="X870" i="7"/>
  <c r="W870" i="7"/>
  <c r="Y869" i="7"/>
  <c r="X869" i="7"/>
  <c r="W869" i="7"/>
  <c r="Y868" i="7"/>
  <c r="X868" i="7"/>
  <c r="W868" i="7"/>
  <c r="Y867" i="7"/>
  <c r="X867" i="7"/>
  <c r="W867" i="7"/>
  <c r="Y866" i="7"/>
  <c r="X866" i="7"/>
  <c r="W866" i="7"/>
  <c r="Y865" i="7"/>
  <c r="X865" i="7"/>
  <c r="W865" i="7"/>
  <c r="Y864" i="7"/>
  <c r="X864" i="7"/>
  <c r="W864" i="7"/>
  <c r="Y863" i="7"/>
  <c r="X863" i="7"/>
  <c r="W863" i="7"/>
  <c r="Y862" i="7"/>
  <c r="X862" i="7"/>
  <c r="W862" i="7"/>
  <c r="Y861" i="7"/>
  <c r="X861" i="7"/>
  <c r="W861" i="7"/>
  <c r="Y860" i="7"/>
  <c r="X860" i="7"/>
  <c r="W860" i="7"/>
  <c r="Y859" i="7"/>
  <c r="X859" i="7"/>
  <c r="W859" i="7"/>
  <c r="Y858" i="7"/>
  <c r="X858" i="7"/>
  <c r="W858" i="7"/>
  <c r="Y857" i="7"/>
  <c r="X857" i="7"/>
  <c r="W857" i="7"/>
  <c r="Y856" i="7"/>
  <c r="X856" i="7"/>
  <c r="W856" i="7"/>
  <c r="Y855" i="7"/>
  <c r="X855" i="7"/>
  <c r="W855" i="7"/>
  <c r="Y852" i="7"/>
  <c r="X852" i="7"/>
  <c r="W852" i="7"/>
  <c r="Y849" i="7"/>
  <c r="X849" i="7"/>
  <c r="W849" i="7"/>
  <c r="Y848" i="7"/>
  <c r="X848" i="7"/>
  <c r="W848" i="7"/>
  <c r="Y847" i="7"/>
  <c r="X847" i="7"/>
  <c r="W847" i="7"/>
  <c r="Y846" i="7"/>
  <c r="X846" i="7"/>
  <c r="W846" i="7"/>
  <c r="Y845" i="7"/>
  <c r="X845" i="7"/>
  <c r="W845" i="7"/>
  <c r="Y844" i="7"/>
  <c r="X844" i="7"/>
  <c r="W844" i="7"/>
  <c r="Y843" i="7"/>
  <c r="X843" i="7"/>
  <c r="W843" i="7"/>
  <c r="Y842" i="7"/>
  <c r="X842" i="7"/>
  <c r="W842" i="7"/>
  <c r="Y841" i="7"/>
  <c r="X841" i="7"/>
  <c r="W841" i="7"/>
  <c r="Y840" i="7"/>
  <c r="X840" i="7"/>
  <c r="W840" i="7"/>
  <c r="Y839" i="7"/>
  <c r="X839" i="7"/>
  <c r="W839" i="7"/>
  <c r="Y838" i="7"/>
  <c r="X838" i="7"/>
  <c r="W838" i="7"/>
  <c r="Y837" i="7"/>
  <c r="X837" i="7"/>
  <c r="W837" i="7"/>
  <c r="Y836" i="7"/>
  <c r="X836" i="7"/>
  <c r="W836" i="7"/>
  <c r="Y835" i="7"/>
  <c r="X835" i="7"/>
  <c r="W835" i="7"/>
  <c r="Y834" i="7"/>
  <c r="X834" i="7"/>
  <c r="W834" i="7"/>
  <c r="Y833" i="7"/>
  <c r="X833" i="7"/>
  <c r="W833" i="7"/>
  <c r="Y832" i="7"/>
  <c r="X832" i="7"/>
  <c r="W832" i="7"/>
  <c r="Y831" i="7"/>
  <c r="X831" i="7"/>
  <c r="W831" i="7"/>
  <c r="Y830" i="7"/>
  <c r="X830" i="7"/>
  <c r="W830" i="7"/>
  <c r="Y829" i="7"/>
  <c r="X829" i="7"/>
  <c r="W829" i="7"/>
  <c r="Y828" i="7"/>
  <c r="X828" i="7"/>
  <c r="W828" i="7"/>
  <c r="Y827" i="7"/>
  <c r="X827" i="7"/>
  <c r="W827" i="7"/>
  <c r="Y826" i="7"/>
  <c r="X826" i="7"/>
  <c r="W826" i="7"/>
  <c r="Y825" i="7"/>
  <c r="X825" i="7"/>
  <c r="W825" i="7"/>
  <c r="Y824" i="7"/>
  <c r="X824" i="7"/>
  <c r="W824" i="7"/>
  <c r="Y823" i="7"/>
  <c r="X823" i="7"/>
  <c r="W823" i="7"/>
  <c r="Y822" i="7"/>
  <c r="X822" i="7"/>
  <c r="W822" i="7"/>
  <c r="Y821" i="7"/>
  <c r="X821" i="7"/>
  <c r="W821" i="7"/>
  <c r="Y820" i="7"/>
  <c r="X820" i="7"/>
  <c r="W820" i="7"/>
  <c r="Y819" i="7"/>
  <c r="X819" i="7"/>
  <c r="W819" i="7"/>
  <c r="Y818" i="7"/>
  <c r="X818" i="7"/>
  <c r="W818" i="7"/>
  <c r="Y817" i="7"/>
  <c r="X817" i="7"/>
  <c r="W817" i="7"/>
  <c r="Y816" i="7"/>
  <c r="X816" i="7"/>
  <c r="W816" i="7"/>
  <c r="Y815" i="7"/>
  <c r="X815" i="7"/>
  <c r="W815" i="7"/>
  <c r="Y814" i="7"/>
  <c r="X814" i="7"/>
  <c r="W814" i="7"/>
  <c r="Y813" i="7"/>
  <c r="X813" i="7"/>
  <c r="W813" i="7"/>
  <c r="Y812" i="7"/>
  <c r="X812" i="7"/>
  <c r="W812" i="7"/>
  <c r="Y811" i="7"/>
  <c r="X811" i="7"/>
  <c r="W811" i="7"/>
  <c r="Y810" i="7"/>
  <c r="X810" i="7"/>
  <c r="W810" i="7"/>
  <c r="Y809" i="7"/>
  <c r="X809" i="7"/>
  <c r="W809" i="7"/>
  <c r="Y808" i="7"/>
  <c r="X808" i="7"/>
  <c r="W808" i="7"/>
  <c r="Y807" i="7"/>
  <c r="X807" i="7"/>
  <c r="W807" i="7"/>
  <c r="Y806" i="7"/>
  <c r="X806" i="7"/>
  <c r="W806" i="7"/>
  <c r="Y805" i="7"/>
  <c r="X805" i="7"/>
  <c r="W805" i="7"/>
  <c r="Y804" i="7"/>
  <c r="X804" i="7"/>
  <c r="W804" i="7"/>
  <c r="Y803" i="7"/>
  <c r="X803" i="7"/>
  <c r="W803" i="7"/>
  <c r="Y802" i="7"/>
  <c r="X802" i="7"/>
  <c r="W802" i="7"/>
  <c r="Y787" i="7"/>
  <c r="X787" i="7"/>
  <c r="W787" i="7"/>
  <c r="Y786" i="7"/>
  <c r="X786" i="7"/>
  <c r="W786" i="7"/>
  <c r="Y785" i="7"/>
  <c r="X785" i="7"/>
  <c r="W785" i="7"/>
  <c r="Y784" i="7"/>
  <c r="X784" i="7"/>
  <c r="W784" i="7"/>
  <c r="Y783" i="7"/>
  <c r="X783" i="7"/>
  <c r="W783" i="7"/>
  <c r="Y782" i="7"/>
  <c r="X782" i="7"/>
  <c r="W782" i="7"/>
  <c r="Y781" i="7"/>
  <c r="X781" i="7"/>
  <c r="W781" i="7"/>
  <c r="Y780" i="7"/>
  <c r="X780" i="7"/>
  <c r="W780" i="7"/>
  <c r="Y779" i="7"/>
  <c r="X779" i="7"/>
  <c r="W779" i="7"/>
  <c r="Y778" i="7"/>
  <c r="X778" i="7"/>
  <c r="W778" i="7"/>
  <c r="Y777" i="7"/>
  <c r="X777" i="7"/>
  <c r="W777" i="7"/>
  <c r="Y776" i="7"/>
  <c r="X776" i="7"/>
  <c r="W776" i="7"/>
  <c r="Y775" i="7"/>
  <c r="X775" i="7"/>
  <c r="W775" i="7"/>
  <c r="Y770" i="7"/>
  <c r="X770" i="7"/>
  <c r="W770" i="7"/>
  <c r="Y769" i="7"/>
  <c r="X769" i="7"/>
  <c r="W769" i="7"/>
  <c r="Y768" i="7"/>
  <c r="X768" i="7"/>
  <c r="W768" i="7"/>
  <c r="Y767" i="7"/>
  <c r="X767" i="7"/>
  <c r="W767" i="7"/>
  <c r="Y766" i="7"/>
  <c r="X766" i="7"/>
  <c r="W766" i="7"/>
  <c r="Y765" i="7"/>
  <c r="X765" i="7"/>
  <c r="W765" i="7"/>
  <c r="Y764" i="7"/>
  <c r="X764" i="7"/>
  <c r="W764" i="7"/>
  <c r="Y763" i="7"/>
  <c r="X763" i="7"/>
  <c r="W763" i="7"/>
  <c r="Y762" i="7"/>
  <c r="X762" i="7"/>
  <c r="W762" i="7"/>
  <c r="Y761" i="7"/>
  <c r="X761" i="7"/>
  <c r="W761" i="7"/>
  <c r="Y760" i="7"/>
  <c r="X760" i="7"/>
  <c r="W760" i="7"/>
  <c r="Y759" i="7"/>
  <c r="X759" i="7"/>
  <c r="W759" i="7"/>
  <c r="Y758" i="7"/>
  <c r="X758" i="7"/>
  <c r="W758" i="7"/>
  <c r="Y757" i="7"/>
  <c r="X757" i="7"/>
  <c r="W757" i="7"/>
  <c r="Y756" i="7"/>
  <c r="X756" i="7"/>
  <c r="W756" i="7"/>
  <c r="Y755" i="7"/>
  <c r="X755" i="7"/>
  <c r="W755" i="7"/>
  <c r="Y754" i="7"/>
  <c r="X754" i="7"/>
  <c r="W754" i="7"/>
  <c r="Y753" i="7"/>
  <c r="X753" i="7"/>
  <c r="W753" i="7"/>
  <c r="Y742" i="7"/>
  <c r="X742" i="7"/>
  <c r="W742" i="7"/>
  <c r="Y741" i="7"/>
  <c r="X741" i="7"/>
  <c r="W741" i="7"/>
  <c r="Y740" i="7"/>
  <c r="X740" i="7"/>
  <c r="W740" i="7"/>
  <c r="Y739" i="7"/>
  <c r="X739" i="7"/>
  <c r="W739" i="7"/>
  <c r="Y743" i="7"/>
  <c r="X743" i="7"/>
  <c r="W743" i="7"/>
  <c r="Y738" i="7"/>
  <c r="X738" i="7"/>
  <c r="W738" i="7"/>
  <c r="Y737" i="7"/>
  <c r="X737" i="7"/>
  <c r="W737" i="7"/>
  <c r="Y736" i="7"/>
  <c r="X736" i="7"/>
  <c r="W736" i="7"/>
  <c r="Y735" i="7"/>
  <c r="X735" i="7"/>
  <c r="W735" i="7"/>
  <c r="Y734" i="7"/>
  <c r="X734" i="7"/>
  <c r="W734" i="7"/>
  <c r="Y744" i="7"/>
  <c r="X744" i="7"/>
  <c r="W744" i="7"/>
  <c r="Y733" i="7"/>
  <c r="X733" i="7"/>
  <c r="W733" i="7"/>
  <c r="Y732" i="7"/>
  <c r="X732" i="7"/>
  <c r="W732" i="7"/>
  <c r="Y731" i="7"/>
  <c r="X731" i="7"/>
  <c r="W731" i="7"/>
  <c r="Y728" i="7"/>
  <c r="X728" i="7"/>
  <c r="Y727" i="7"/>
  <c r="X727" i="7"/>
  <c r="Y717" i="7"/>
  <c r="X717" i="7"/>
  <c r="W717" i="7"/>
  <c r="Y716" i="7"/>
  <c r="X716" i="7"/>
  <c r="W716" i="7"/>
  <c r="Y715" i="7"/>
  <c r="X715" i="7"/>
  <c r="W715" i="7"/>
  <c r="Y714" i="7"/>
  <c r="X714" i="7"/>
  <c r="W714" i="7"/>
  <c r="Y713" i="7"/>
  <c r="X713" i="7"/>
  <c r="W713" i="7"/>
  <c r="Y712" i="7"/>
  <c r="X712" i="7"/>
  <c r="W712" i="7"/>
  <c r="Y711" i="7"/>
  <c r="X711" i="7"/>
  <c r="W711" i="7"/>
  <c r="Y710" i="7"/>
  <c r="X710" i="7"/>
  <c r="W710" i="7"/>
  <c r="Y686" i="7"/>
  <c r="X686" i="7"/>
  <c r="W686" i="7"/>
  <c r="Y684" i="7"/>
  <c r="X684" i="7"/>
  <c r="W684" i="7"/>
  <c r="Y683" i="7"/>
  <c r="X683" i="7"/>
  <c r="W683" i="7"/>
  <c r="Y682" i="7"/>
  <c r="X682" i="7"/>
  <c r="W682" i="7"/>
  <c r="Y681" i="7"/>
  <c r="X681" i="7"/>
  <c r="W681" i="7"/>
  <c r="Y680" i="7"/>
  <c r="X680" i="7"/>
  <c r="W680" i="7"/>
  <c r="Y679" i="7"/>
  <c r="X679" i="7"/>
  <c r="W679" i="7"/>
  <c r="Y678" i="7"/>
  <c r="X678" i="7"/>
  <c r="W678" i="7"/>
  <c r="Y677" i="7"/>
  <c r="X677" i="7"/>
  <c r="W677" i="7"/>
  <c r="Y676" i="7"/>
  <c r="X676" i="7"/>
  <c r="W676" i="7"/>
  <c r="Y675" i="7"/>
  <c r="X675" i="7"/>
  <c r="W675" i="7"/>
  <c r="Y674" i="7"/>
  <c r="X674" i="7"/>
  <c r="W674" i="7"/>
  <c r="Y673" i="7"/>
  <c r="X673" i="7"/>
  <c r="W673" i="7"/>
  <c r="Y672" i="7"/>
  <c r="X672" i="7"/>
  <c r="W672" i="7"/>
  <c r="Y671" i="7"/>
  <c r="X671" i="7"/>
  <c r="W671" i="7"/>
  <c r="Y670" i="7"/>
  <c r="X670" i="7"/>
  <c r="W670" i="7"/>
  <c r="Y669" i="7"/>
  <c r="X669" i="7"/>
  <c r="W669" i="7"/>
  <c r="Y666" i="7"/>
  <c r="X666" i="7"/>
  <c r="W666" i="7"/>
  <c r="Y665" i="7"/>
  <c r="X665" i="7"/>
  <c r="W665" i="7"/>
  <c r="Y664" i="7"/>
  <c r="X664" i="7"/>
  <c r="W664" i="7"/>
  <c r="Y663" i="7"/>
  <c r="X663" i="7"/>
  <c r="W663" i="7"/>
  <c r="Y662" i="7"/>
  <c r="X662" i="7"/>
  <c r="W662" i="7"/>
  <c r="Y657" i="7"/>
  <c r="X657" i="7"/>
  <c r="W657" i="7"/>
  <c r="Y655" i="7"/>
  <c r="X655" i="7"/>
  <c r="W655" i="7"/>
  <c r="Y653" i="7"/>
  <c r="X653" i="7"/>
  <c r="W653" i="7"/>
  <c r="Y632" i="7"/>
  <c r="X632" i="7"/>
  <c r="W632" i="7"/>
  <c r="Y651" i="7"/>
  <c r="X651" i="7"/>
  <c r="W651" i="7"/>
  <c r="Y650" i="7"/>
  <c r="X650" i="7"/>
  <c r="W650" i="7"/>
  <c r="Y649" i="7"/>
  <c r="X649" i="7"/>
  <c r="W649" i="7"/>
  <c r="Y648" i="7"/>
  <c r="X648" i="7"/>
  <c r="W648" i="7"/>
  <c r="Y647" i="7"/>
  <c r="X647" i="7"/>
  <c r="W647" i="7"/>
  <c r="Y635" i="7"/>
  <c r="X635" i="7"/>
  <c r="W635" i="7"/>
  <c r="Y638" i="7"/>
  <c r="X638" i="7"/>
  <c r="W638" i="7"/>
  <c r="Y637" i="7"/>
  <c r="X637" i="7"/>
  <c r="W637" i="7"/>
  <c r="Y636" i="7"/>
  <c r="X636" i="7"/>
  <c r="W636" i="7"/>
  <c r="Y645" i="7"/>
  <c r="X645" i="7"/>
  <c r="W645" i="7"/>
  <c r="Y644" i="7"/>
  <c r="X644" i="7"/>
  <c r="W644" i="7"/>
  <c r="Y643" i="7"/>
  <c r="X643" i="7"/>
  <c r="W643" i="7"/>
  <c r="Y642" i="7"/>
  <c r="X642" i="7"/>
  <c r="W642" i="7"/>
  <c r="Y640" i="7"/>
  <c r="X640" i="7"/>
  <c r="W640" i="7"/>
  <c r="Y639" i="7"/>
  <c r="X639" i="7"/>
  <c r="W639" i="7"/>
  <c r="Y641" i="7"/>
  <c r="X641" i="7"/>
  <c r="W641" i="7"/>
  <c r="Y634" i="7"/>
  <c r="X634" i="7"/>
  <c r="W634" i="7"/>
  <c r="Y633" i="7"/>
  <c r="X633" i="7"/>
  <c r="W633" i="7"/>
  <c r="Y627" i="7"/>
  <c r="X627" i="7"/>
  <c r="W627" i="7"/>
  <c r="Y626" i="7"/>
  <c r="X626" i="7"/>
  <c r="W626" i="7"/>
  <c r="Y631" i="7"/>
  <c r="X631" i="7"/>
  <c r="W631" i="7"/>
  <c r="Y624" i="7"/>
  <c r="X624" i="7"/>
  <c r="W624" i="7"/>
  <c r="Y623" i="7"/>
  <c r="X623" i="7"/>
  <c r="W623" i="7"/>
  <c r="Y630" i="7"/>
  <c r="X630" i="7"/>
  <c r="W630" i="7"/>
  <c r="Y629" i="7"/>
  <c r="X629" i="7"/>
  <c r="W629" i="7"/>
  <c r="Y628" i="7"/>
  <c r="X628" i="7"/>
  <c r="W628" i="7"/>
  <c r="Y625" i="7"/>
  <c r="X625" i="7"/>
  <c r="W625" i="7"/>
  <c r="Y622" i="7"/>
  <c r="X622" i="7"/>
  <c r="W622" i="7"/>
  <c r="Y621" i="7"/>
  <c r="X621" i="7"/>
  <c r="W621" i="7"/>
  <c r="Y620" i="7"/>
  <c r="X620" i="7"/>
  <c r="W620" i="7"/>
  <c r="Y619" i="7"/>
  <c r="X619" i="7"/>
  <c r="W619" i="7"/>
  <c r="Y618" i="7"/>
  <c r="X618" i="7"/>
  <c r="W618" i="7"/>
  <c r="Y617" i="7"/>
  <c r="X617" i="7"/>
  <c r="W617" i="7"/>
  <c r="Y616" i="7"/>
  <c r="X616" i="7"/>
  <c r="W616" i="7"/>
  <c r="Y615" i="7"/>
  <c r="X615" i="7"/>
  <c r="W615" i="7"/>
  <c r="Y614" i="7"/>
  <c r="X614" i="7"/>
  <c r="W614" i="7"/>
  <c r="Y613" i="7"/>
  <c r="X613" i="7"/>
  <c r="W613" i="7"/>
  <c r="Y612" i="7"/>
  <c r="X612" i="7"/>
  <c r="W612" i="7"/>
  <c r="Y611" i="7"/>
  <c r="X611" i="7"/>
  <c r="W611" i="7"/>
  <c r="Y608" i="7"/>
  <c r="X608" i="7"/>
  <c r="W608" i="7"/>
  <c r="Y607" i="7"/>
  <c r="X607" i="7"/>
  <c r="W607" i="7"/>
  <c r="Y609" i="7"/>
  <c r="X609" i="7"/>
  <c r="W609" i="7"/>
  <c r="Y610" i="7"/>
  <c r="X610" i="7"/>
  <c r="W610" i="7"/>
  <c r="Y606" i="7"/>
  <c r="X606" i="7"/>
  <c r="W606" i="7"/>
  <c r="Y598" i="7"/>
  <c r="X598" i="7"/>
  <c r="W598" i="7"/>
  <c r="Y597" i="7"/>
  <c r="X597" i="7"/>
  <c r="W597" i="7"/>
  <c r="Y596" i="7"/>
  <c r="X596" i="7"/>
  <c r="W596" i="7"/>
  <c r="Y602" i="7"/>
  <c r="X602" i="7"/>
  <c r="W602" i="7"/>
  <c r="Y605" i="7"/>
  <c r="X605" i="7"/>
  <c r="W605" i="7"/>
  <c r="Y604" i="7"/>
  <c r="X604" i="7"/>
  <c r="W604" i="7"/>
  <c r="Y603" i="7"/>
  <c r="X603" i="7"/>
  <c r="W603" i="7"/>
  <c r="Y601" i="7"/>
  <c r="X601" i="7"/>
  <c r="W601" i="7"/>
  <c r="Y600" i="7"/>
  <c r="X600" i="7"/>
  <c r="W600" i="7"/>
  <c r="Y599" i="7"/>
  <c r="X599" i="7"/>
  <c r="W599" i="7"/>
  <c r="Y595" i="7"/>
  <c r="X595" i="7"/>
  <c r="W595" i="7"/>
  <c r="Y594" i="7"/>
  <c r="X594" i="7"/>
  <c r="W594" i="7"/>
  <c r="Y593" i="7"/>
  <c r="X593" i="7"/>
  <c r="W593" i="7"/>
  <c r="Y592" i="7"/>
  <c r="X592" i="7"/>
  <c r="W592" i="7"/>
  <c r="Y591" i="7"/>
  <c r="X591" i="7"/>
  <c r="W591" i="7"/>
  <c r="Y590" i="7"/>
  <c r="X590" i="7"/>
  <c r="W590" i="7"/>
  <c r="Y589" i="7"/>
  <c r="X589" i="7"/>
  <c r="W589" i="7"/>
  <c r="Y588" i="7"/>
  <c r="X588" i="7"/>
  <c r="W588" i="7"/>
  <c r="Y585" i="7"/>
  <c r="X585" i="7"/>
  <c r="W585" i="7"/>
  <c r="Y584" i="7"/>
  <c r="X584" i="7"/>
  <c r="W584" i="7"/>
  <c r="Y583" i="7"/>
  <c r="X583" i="7"/>
  <c r="W583" i="7"/>
  <c r="Y580" i="7"/>
  <c r="X580" i="7"/>
  <c r="W580" i="7"/>
  <c r="Y586" i="7"/>
  <c r="X586" i="7"/>
  <c r="W586" i="7"/>
  <c r="Y581" i="7"/>
  <c r="X581" i="7"/>
  <c r="W581" i="7"/>
  <c r="Y582" i="7"/>
  <c r="X582" i="7"/>
  <c r="W582" i="7"/>
  <c r="Y578" i="7"/>
  <c r="X578" i="7"/>
  <c r="W578" i="7"/>
  <c r="Y577" i="7"/>
  <c r="X577" i="7"/>
  <c r="W577" i="7"/>
  <c r="Y576" i="7"/>
  <c r="X576" i="7"/>
  <c r="W576" i="7"/>
  <c r="Y575" i="7"/>
  <c r="X575" i="7"/>
  <c r="W575" i="7"/>
  <c r="Y574" i="7"/>
  <c r="X574" i="7"/>
  <c r="W574" i="7"/>
  <c r="Y573" i="7"/>
  <c r="X573" i="7"/>
  <c r="W573" i="7"/>
  <c r="Y572" i="7"/>
  <c r="X572" i="7"/>
  <c r="W572" i="7"/>
  <c r="Y571" i="7"/>
  <c r="X571" i="7"/>
  <c r="W571" i="7"/>
  <c r="Y567" i="7"/>
  <c r="X567" i="7"/>
  <c r="W567" i="7"/>
  <c r="Y570" i="7"/>
  <c r="X570" i="7"/>
  <c r="W570" i="7"/>
  <c r="Y569" i="7"/>
  <c r="X569" i="7"/>
  <c r="W569" i="7"/>
  <c r="Y568" i="7"/>
  <c r="X568" i="7"/>
  <c r="W568" i="7"/>
  <c r="Y564" i="7"/>
  <c r="X564" i="7"/>
  <c r="W564" i="7"/>
  <c r="Y563" i="7"/>
  <c r="X563" i="7"/>
  <c r="W563" i="7"/>
  <c r="Y562" i="7"/>
  <c r="X562" i="7"/>
  <c r="W562" i="7"/>
  <c r="Y561" i="7"/>
  <c r="X561" i="7"/>
  <c r="W561" i="7"/>
  <c r="Y560" i="7"/>
  <c r="X560" i="7"/>
  <c r="W560" i="7"/>
  <c r="Y566" i="7"/>
  <c r="X566" i="7"/>
  <c r="W566" i="7"/>
  <c r="Y565" i="7"/>
  <c r="X565" i="7"/>
  <c r="W565" i="7"/>
  <c r="Y537" i="7"/>
  <c r="X537" i="7"/>
  <c r="W537" i="7"/>
  <c r="Y536" i="7"/>
  <c r="X536" i="7"/>
  <c r="W536" i="7"/>
  <c r="Y535" i="7"/>
  <c r="X535" i="7"/>
  <c r="W535" i="7"/>
  <c r="Y534" i="7"/>
  <c r="X534" i="7"/>
  <c r="W534" i="7"/>
  <c r="Y533" i="7"/>
  <c r="X533" i="7"/>
  <c r="W533" i="7"/>
  <c r="Y532" i="7"/>
  <c r="X532" i="7"/>
  <c r="W532" i="7"/>
  <c r="Y530" i="7"/>
  <c r="X530" i="7"/>
  <c r="W530" i="7"/>
  <c r="Y529" i="7"/>
  <c r="X529" i="7"/>
  <c r="W529" i="7"/>
  <c r="Y528" i="7"/>
  <c r="X528" i="7"/>
  <c r="W528" i="7"/>
  <c r="Y527" i="7"/>
  <c r="X527" i="7"/>
  <c r="W527" i="7"/>
  <c r="Y526" i="7"/>
  <c r="X526" i="7"/>
  <c r="W526" i="7"/>
  <c r="Y525" i="7"/>
  <c r="X525" i="7"/>
  <c r="W525" i="7"/>
  <c r="Y524" i="7"/>
  <c r="X524" i="7"/>
  <c r="W524" i="7"/>
  <c r="Y523" i="7"/>
  <c r="X523" i="7"/>
  <c r="W523" i="7"/>
  <c r="Y521" i="7"/>
  <c r="X521" i="7"/>
  <c r="W521" i="7"/>
  <c r="Y522" i="7"/>
  <c r="X522" i="7"/>
  <c r="W522" i="7"/>
  <c r="Y520" i="7"/>
  <c r="X520" i="7"/>
  <c r="W520" i="7"/>
  <c r="Y519" i="7"/>
  <c r="X519" i="7"/>
  <c r="W519" i="7"/>
  <c r="Y517" i="7"/>
  <c r="X517" i="7"/>
  <c r="W517" i="7"/>
  <c r="Y518" i="7"/>
  <c r="X518" i="7"/>
  <c r="W518" i="7"/>
  <c r="Y515" i="7"/>
  <c r="X515" i="7"/>
  <c r="W515" i="7"/>
  <c r="Y514" i="7"/>
  <c r="X514" i="7"/>
  <c r="W514" i="7"/>
  <c r="Y516" i="7"/>
  <c r="X516" i="7"/>
  <c r="W516" i="7"/>
  <c r="Y511" i="7"/>
  <c r="X511" i="7"/>
  <c r="W511" i="7"/>
  <c r="Y513" i="7"/>
  <c r="X513" i="7"/>
  <c r="W513" i="7"/>
  <c r="Y512" i="7"/>
  <c r="X512" i="7"/>
  <c r="W512" i="7"/>
  <c r="Y509" i="7"/>
  <c r="X509" i="7"/>
  <c r="W509" i="7"/>
  <c r="Y510" i="7"/>
  <c r="X510" i="7"/>
  <c r="W510" i="7"/>
  <c r="Y502" i="7"/>
  <c r="X502" i="7"/>
  <c r="W502" i="7"/>
  <c r="Y508" i="7"/>
  <c r="X508" i="7"/>
  <c r="W508" i="7"/>
  <c r="Y507" i="7"/>
  <c r="X507" i="7"/>
  <c r="W507" i="7"/>
  <c r="Y506" i="7"/>
  <c r="X506" i="7"/>
  <c r="W506" i="7"/>
  <c r="Y505" i="7"/>
  <c r="X505" i="7"/>
  <c r="W505" i="7"/>
  <c r="Y504" i="7"/>
  <c r="X504" i="7"/>
  <c r="W504" i="7"/>
  <c r="Y503" i="7"/>
  <c r="X503" i="7"/>
  <c r="W503" i="7"/>
  <c r="Y501" i="7"/>
  <c r="X501" i="7"/>
  <c r="W501" i="7"/>
  <c r="Y498" i="7"/>
  <c r="X498" i="7"/>
  <c r="W498" i="7"/>
  <c r="Y497" i="7"/>
  <c r="X497" i="7"/>
  <c r="W497" i="7"/>
  <c r="Y496" i="7"/>
  <c r="X496" i="7"/>
  <c r="W496" i="7"/>
  <c r="Y495" i="7"/>
  <c r="X495" i="7"/>
  <c r="W495" i="7"/>
  <c r="Y494" i="7"/>
  <c r="X494" i="7"/>
  <c r="W494" i="7"/>
  <c r="Y493" i="7"/>
  <c r="X493" i="7"/>
  <c r="W493" i="7"/>
  <c r="Y492" i="7"/>
  <c r="X492" i="7"/>
  <c r="W492" i="7"/>
  <c r="Y491" i="7"/>
  <c r="X491" i="7"/>
  <c r="W491" i="7"/>
  <c r="Y484" i="7"/>
  <c r="X484" i="7"/>
  <c r="W484" i="7"/>
  <c r="Y490" i="7"/>
  <c r="X490" i="7"/>
  <c r="W490" i="7"/>
  <c r="Y489" i="7"/>
  <c r="X489" i="7"/>
  <c r="W489" i="7"/>
  <c r="Y488" i="7"/>
  <c r="X488" i="7"/>
  <c r="W488" i="7"/>
  <c r="Y487" i="7"/>
  <c r="X487" i="7"/>
  <c r="W487" i="7"/>
  <c r="Y486" i="7"/>
  <c r="X486" i="7"/>
  <c r="W486" i="7"/>
  <c r="Y485" i="7"/>
  <c r="X485" i="7"/>
  <c r="W485" i="7"/>
  <c r="Y482" i="7"/>
  <c r="X482" i="7"/>
  <c r="W482" i="7"/>
  <c r="Y483" i="7"/>
  <c r="X483" i="7"/>
  <c r="W483" i="7"/>
  <c r="Y481" i="7"/>
  <c r="X481" i="7"/>
  <c r="W481" i="7"/>
  <c r="Y480" i="7"/>
  <c r="X480" i="7"/>
  <c r="W480" i="7"/>
  <c r="Y479" i="7"/>
  <c r="X479" i="7"/>
  <c r="W479" i="7"/>
  <c r="Y478" i="7"/>
  <c r="X478" i="7"/>
  <c r="W478" i="7"/>
  <c r="Y477" i="7"/>
  <c r="X477" i="7"/>
  <c r="W477" i="7"/>
  <c r="Y476" i="7"/>
  <c r="X476" i="7"/>
  <c r="W476" i="7"/>
  <c r="Y475" i="7"/>
  <c r="X475" i="7"/>
  <c r="W475" i="7"/>
  <c r="Y471" i="7"/>
  <c r="X471" i="7"/>
  <c r="W471" i="7"/>
  <c r="Y474" i="7"/>
  <c r="X474" i="7"/>
  <c r="W474" i="7"/>
  <c r="Y473" i="7"/>
  <c r="X473" i="7"/>
  <c r="W473" i="7"/>
  <c r="Y472" i="7"/>
  <c r="X472" i="7"/>
  <c r="W472" i="7"/>
  <c r="Y468" i="7"/>
  <c r="X468" i="7"/>
  <c r="W468" i="7"/>
  <c r="Y467" i="7"/>
  <c r="X467" i="7"/>
  <c r="W467" i="7"/>
  <c r="Y470" i="7"/>
  <c r="X470" i="7"/>
  <c r="W470" i="7"/>
  <c r="Y469" i="7"/>
  <c r="X469" i="7"/>
  <c r="W469" i="7"/>
  <c r="Y466" i="7"/>
  <c r="X466" i="7"/>
  <c r="W466" i="7"/>
  <c r="Y465" i="7"/>
  <c r="X465" i="7"/>
  <c r="W465" i="7"/>
  <c r="Y464" i="7"/>
  <c r="X464" i="7"/>
  <c r="W464" i="7"/>
  <c r="Y463" i="7"/>
  <c r="X463" i="7"/>
  <c r="W463" i="7"/>
  <c r="Y462" i="7"/>
  <c r="X462" i="7"/>
  <c r="W462" i="7"/>
  <c r="Y461" i="7"/>
  <c r="X461" i="7"/>
  <c r="W461" i="7"/>
  <c r="Y459" i="7"/>
  <c r="X459" i="7"/>
  <c r="W459" i="7"/>
  <c r="Y458" i="7"/>
  <c r="X458" i="7"/>
  <c r="W458" i="7"/>
  <c r="Y460" i="7"/>
  <c r="X460" i="7"/>
  <c r="W460" i="7"/>
  <c r="Y455" i="7"/>
  <c r="X455" i="7"/>
  <c r="W455" i="7"/>
  <c r="Y453" i="7"/>
  <c r="X453" i="7"/>
  <c r="W453" i="7"/>
  <c r="Y452" i="7"/>
  <c r="X452" i="7"/>
  <c r="W452" i="7"/>
  <c r="Y450" i="7"/>
  <c r="X450" i="7"/>
  <c r="W450" i="7"/>
  <c r="Y449" i="7"/>
  <c r="X449" i="7"/>
  <c r="W449" i="7"/>
  <c r="Y448" i="7"/>
  <c r="X448" i="7"/>
  <c r="W448" i="7"/>
  <c r="G445" i="7"/>
  <c r="Y445" i="7" s="1"/>
  <c r="G444" i="7"/>
  <c r="Y444" i="7" s="1"/>
  <c r="G386" i="7"/>
  <c r="X386" i="7" s="1"/>
  <c r="G385" i="7"/>
  <c r="X385" i="7" s="1"/>
  <c r="G384" i="7"/>
  <c r="W384" i="7" s="1"/>
  <c r="X454" i="7" l="1"/>
  <c r="W454" i="7"/>
  <c r="W457" i="7"/>
  <c r="Y386" i="7"/>
  <c r="X457" i="7"/>
  <c r="X444" i="7"/>
  <c r="X445" i="7"/>
  <c r="W445" i="7"/>
  <c r="W444" i="7"/>
  <c r="X384" i="7"/>
  <c r="Y385" i="7"/>
  <c r="Y384" i="7"/>
  <c r="W385" i="7"/>
  <c r="W386" i="7"/>
  <c r="G443" i="7" l="1"/>
  <c r="Y443" i="7" s="1"/>
  <c r="Y442" i="7"/>
  <c r="X442" i="7"/>
  <c r="W442" i="7"/>
  <c r="Y441" i="7"/>
  <c r="X441" i="7"/>
  <c r="W441" i="7"/>
  <c r="G439" i="7" l="1"/>
  <c r="Y439" i="7" s="1"/>
  <c r="G438" i="7"/>
  <c r="W438" i="7" s="1"/>
  <c r="W443" i="7"/>
  <c r="X443" i="7"/>
  <c r="W446" i="7"/>
  <c r="X446" i="7"/>
  <c r="Y446" i="7"/>
  <c r="W447" i="7"/>
  <c r="X447" i="7"/>
  <c r="Y447" i="7"/>
  <c r="G436" i="7"/>
  <c r="W436" i="7" s="1"/>
  <c r="G437" i="7"/>
  <c r="Y438" i="7" l="1"/>
  <c r="X438" i="7"/>
  <c r="Y436" i="7"/>
  <c r="X436" i="7"/>
  <c r="W439" i="7"/>
  <c r="X439" i="7"/>
  <c r="G433" i="7"/>
  <c r="G434" i="7"/>
  <c r="G432" i="7"/>
  <c r="G431" i="7"/>
  <c r="G430" i="7"/>
  <c r="G429" i="7"/>
  <c r="G428" i="7"/>
  <c r="G427" i="7"/>
  <c r="G411" i="7"/>
  <c r="G415" i="7"/>
  <c r="W415" i="7" s="1"/>
  <c r="G414" i="7"/>
  <c r="Y414" i="7" s="1"/>
  <c r="G413" i="7"/>
  <c r="X413" i="7" s="1"/>
  <c r="G412" i="7"/>
  <c r="Y412" i="7" s="1"/>
  <c r="G423" i="7"/>
  <c r="Y423" i="7" s="1"/>
  <c r="G422" i="7"/>
  <c r="Y422" i="7" s="1"/>
  <c r="G421" i="7"/>
  <c r="Y421" i="7" s="1"/>
  <c r="G420" i="7"/>
  <c r="Y420" i="7" s="1"/>
  <c r="G419" i="7"/>
  <c r="G418" i="7"/>
  <c r="G417" i="7"/>
  <c r="G416" i="7"/>
  <c r="G408" i="7"/>
  <c r="W413" i="7" l="1"/>
  <c r="W423" i="7"/>
  <c r="W412" i="7"/>
  <c r="W422" i="7"/>
  <c r="X412" i="7"/>
  <c r="X414" i="7"/>
  <c r="X423" i="7"/>
  <c r="X422" i="7"/>
  <c r="X421" i="7"/>
  <c r="W414" i="7"/>
  <c r="X420" i="7"/>
  <c r="Y415" i="7"/>
  <c r="Y413" i="7"/>
  <c r="W421" i="7"/>
  <c r="W420" i="7"/>
  <c r="X415" i="7"/>
  <c r="G410" i="7"/>
  <c r="G409" i="7"/>
  <c r="G406" i="7"/>
  <c r="G405" i="7"/>
  <c r="G404" i="7"/>
  <c r="G403" i="7"/>
  <c r="G395" i="7"/>
  <c r="G397" i="7"/>
  <c r="G396" i="7"/>
  <c r="G401" i="7"/>
  <c r="G400" i="7"/>
  <c r="G399" i="7"/>
  <c r="G398" i="7"/>
  <c r="G393" i="7"/>
  <c r="Y393" i="7" s="1"/>
  <c r="G392" i="7"/>
  <c r="Y392" i="7" s="1"/>
  <c r="G391" i="7"/>
  <c r="G390" i="7"/>
  <c r="G389" i="7"/>
  <c r="G388" i="7"/>
  <c r="G387" i="7"/>
  <c r="G383" i="7"/>
  <c r="G382" i="7"/>
  <c r="G377" i="7"/>
  <c r="G378" i="7"/>
  <c r="G376" i="7"/>
  <c r="G375" i="7"/>
  <c r="G374" i="7"/>
  <c r="Y335" i="7"/>
  <c r="X335" i="7"/>
  <c r="W335" i="7"/>
  <c r="W392" i="7" l="1"/>
  <c r="X392" i="7"/>
  <c r="W393" i="7"/>
  <c r="X393" i="7"/>
  <c r="G370" i="7"/>
  <c r="G369" i="7"/>
  <c r="G368" i="7"/>
  <c r="G361" i="7"/>
  <c r="Y286" i="7" l="1"/>
  <c r="X286" i="7"/>
  <c r="W286" i="7"/>
  <c r="Y260" i="7"/>
  <c r="X260" i="7"/>
  <c r="W260" i="7"/>
  <c r="Y259" i="7"/>
  <c r="X259" i="7"/>
  <c r="W259" i="7"/>
  <c r="Y258" i="7"/>
  <c r="X258" i="7"/>
  <c r="W258" i="7"/>
  <c r="Y257" i="7"/>
  <c r="X257" i="7"/>
  <c r="W257" i="7"/>
  <c r="Y246" i="7"/>
  <c r="X246" i="7"/>
  <c r="W246" i="7"/>
  <c r="X227" i="7"/>
  <c r="Y222" i="7"/>
  <c r="X222" i="7"/>
  <c r="W222" i="7"/>
  <c r="Y221" i="7"/>
  <c r="X221" i="7"/>
  <c r="W221" i="7"/>
  <c r="Y218" i="7"/>
  <c r="X218" i="7"/>
  <c r="W218" i="7"/>
  <c r="W220" i="7"/>
  <c r="Y207" i="7"/>
  <c r="X207" i="7"/>
  <c r="W207" i="7"/>
  <c r="W206" i="7"/>
  <c r="W205" i="7"/>
  <c r="Y145" i="7"/>
  <c r="X145" i="7"/>
  <c r="W145" i="7"/>
  <c r="Y67" i="7"/>
  <c r="X67" i="7"/>
  <c r="W67" i="7"/>
  <c r="Y84" i="7"/>
  <c r="Y86" i="7"/>
  <c r="Y88" i="7"/>
  <c r="Y90" i="7"/>
  <c r="Y89" i="7"/>
  <c r="Y93" i="7"/>
  <c r="Y96" i="7"/>
  <c r="Y97" i="7"/>
  <c r="Y98" i="7"/>
  <c r="Y99" i="7"/>
  <c r="Y104" i="7"/>
  <c r="Y105" i="7"/>
  <c r="Y106" i="7"/>
  <c r="Y107" i="7"/>
  <c r="Y109" i="7"/>
  <c r="Y110" i="7"/>
  <c r="Y111" i="7"/>
  <c r="Y112" i="7"/>
  <c r="Y119" i="7"/>
  <c r="Y120" i="7"/>
  <c r="Y121" i="7"/>
  <c r="Y123" i="7"/>
  <c r="Y124" i="7"/>
  <c r="Y125" i="7"/>
  <c r="Y122" i="7"/>
  <c r="Y128" i="7"/>
  <c r="Y129" i="7"/>
  <c r="Y130" i="7"/>
  <c r="Y131" i="7"/>
  <c r="Y132" i="7"/>
  <c r="Y133" i="7"/>
  <c r="Y140" i="7"/>
  <c r="Y134" i="7"/>
  <c r="Y141" i="7"/>
  <c r="Y142" i="7"/>
  <c r="Y143" i="7"/>
  <c r="Y144" i="7"/>
  <c r="Y146" i="7"/>
  <c r="Y147" i="7"/>
  <c r="Y149" i="7"/>
  <c r="Y150" i="7"/>
  <c r="Y151" i="7"/>
  <c r="Y152" i="7"/>
  <c r="Y154" i="7"/>
  <c r="Y155" i="7"/>
  <c r="Y156" i="7"/>
  <c r="Y157" i="7"/>
  <c r="Y158" i="7"/>
  <c r="Y159" i="7"/>
  <c r="Y160" i="7"/>
  <c r="Y161" i="7"/>
  <c r="Y162" i="7"/>
  <c r="Y163" i="7"/>
  <c r="Y164" i="7"/>
  <c r="Y165" i="7"/>
  <c r="Y166" i="7"/>
  <c r="Y167" i="7"/>
  <c r="Y175" i="7"/>
  <c r="Y176" i="7"/>
  <c r="Y177" i="7"/>
  <c r="Y178" i="7"/>
  <c r="Y181" i="7"/>
  <c r="Y182" i="7"/>
  <c r="Y184" i="7"/>
  <c r="Y188" i="7"/>
  <c r="Y185" i="7"/>
  <c r="Y186" i="7"/>
  <c r="Y187" i="7"/>
  <c r="Y189" i="7"/>
  <c r="Y191" i="7"/>
  <c r="Y192" i="7"/>
  <c r="Y193" i="7"/>
  <c r="Y194" i="7"/>
  <c r="Y195" i="7"/>
  <c r="Y199" i="7"/>
  <c r="Y200" i="7"/>
  <c r="Y202" i="7"/>
  <c r="Y203" i="7"/>
  <c r="Y204" i="7"/>
  <c r="Y205" i="7"/>
  <c r="Y206" i="7"/>
  <c r="Y201" i="7"/>
  <c r="Y208" i="7"/>
  <c r="Y209" i="7"/>
  <c r="Y213" i="7"/>
  <c r="Y214" i="7"/>
  <c r="Y215" i="7"/>
  <c r="Y216" i="7"/>
  <c r="Y212" i="7"/>
  <c r="Y210" i="7"/>
  <c r="Y211" i="7"/>
  <c r="Y217" i="7"/>
  <c r="Y219" i="7"/>
  <c r="Y220" i="7"/>
  <c r="Y223" i="7"/>
  <c r="Y224" i="7"/>
  <c r="Y225" i="7"/>
  <c r="Y226" i="7"/>
  <c r="Y227" i="7"/>
  <c r="Y228" i="7"/>
  <c r="Y229" i="7"/>
  <c r="Y230" i="7"/>
  <c r="Y234" i="7"/>
  <c r="Y235" i="7"/>
  <c r="Y231" i="7"/>
  <c r="Y232" i="7"/>
  <c r="Y236" i="7"/>
  <c r="Y255" i="7"/>
  <c r="Y256" i="7"/>
  <c r="Y249" i="7"/>
  <c r="Y250" i="7"/>
  <c r="Y251" i="7"/>
  <c r="Y252" i="7"/>
  <c r="Y253" i="7"/>
  <c r="Y254" i="7"/>
  <c r="Y248" i="7"/>
  <c r="Y237" i="7"/>
  <c r="Y238" i="7"/>
  <c r="Y239" i="7"/>
  <c r="Y240" i="7"/>
  <c r="Y241" i="7"/>
  <c r="Y242" i="7"/>
  <c r="Y243" i="7"/>
  <c r="Y261" i="7"/>
  <c r="Y262" i="7"/>
  <c r="Y263" i="7"/>
  <c r="Y264" i="7"/>
  <c r="Y265" i="7"/>
  <c r="Y266" i="7"/>
  <c r="Y267" i="7"/>
  <c r="Y268" i="7"/>
  <c r="Y269" i="7"/>
  <c r="Y270" i="7"/>
  <c r="Y271" i="7"/>
  <c r="Y273" i="7"/>
  <c r="Y274" i="7"/>
  <c r="Y275" i="7"/>
  <c r="Y272" i="7"/>
  <c r="Y276" i="7"/>
  <c r="Y277" i="7"/>
  <c r="Y278" i="7"/>
  <c r="Y279" i="7"/>
  <c r="Y280" i="7"/>
  <c r="Y281" i="7"/>
  <c r="Y282" i="7"/>
  <c r="Y283" i="7"/>
  <c r="Y284" i="7"/>
  <c r="Y285" i="7"/>
  <c r="Y287" i="7"/>
  <c r="Y288" i="7"/>
  <c r="Y289" i="7"/>
  <c r="Y290" i="7"/>
  <c r="Y291" i="7"/>
  <c r="Y292" i="7"/>
  <c r="Y293" i="7"/>
  <c r="Y294" i="7"/>
  <c r="Y297" i="7"/>
  <c r="Y299" i="7"/>
  <c r="Y300" i="7"/>
  <c r="Y303" i="7"/>
  <c r="Y296" i="7"/>
  <c r="Y298" i="7"/>
  <c r="Y301" i="7"/>
  <c r="Y302" i="7"/>
  <c r="Y304" i="7"/>
  <c r="Y305" i="7"/>
  <c r="Y306" i="7"/>
  <c r="Y307" i="7"/>
  <c r="Y308" i="7"/>
  <c r="Y309" i="7"/>
  <c r="Y310" i="7"/>
  <c r="Y311" i="7"/>
  <c r="Y315" i="7"/>
  <c r="Y316" i="7"/>
  <c r="Y317" i="7"/>
  <c r="Y312" i="7"/>
  <c r="Y313" i="7"/>
  <c r="Y314" i="7"/>
  <c r="Y318" i="7"/>
  <c r="Y321" i="7"/>
  <c r="Y326" i="7"/>
  <c r="Y327" i="7"/>
  <c r="Y328" i="7"/>
  <c r="Y329" i="7"/>
  <c r="Y330" i="7"/>
  <c r="Y331" i="7"/>
  <c r="Y332" i="7"/>
  <c r="Y333" i="7"/>
  <c r="Y319" i="7"/>
  <c r="Y320" i="7"/>
  <c r="Y323" i="7"/>
  <c r="Y324" i="7"/>
  <c r="Y325" i="7"/>
  <c r="Y322" i="7"/>
  <c r="Y336" i="7"/>
  <c r="Y337" i="7"/>
  <c r="Y338" i="7"/>
  <c r="Y339" i="7"/>
  <c r="Y340" i="7"/>
  <c r="Y341" i="7"/>
  <c r="Y342" i="7"/>
  <c r="Y343" i="7"/>
  <c r="Y344" i="7"/>
  <c r="Y345" i="7"/>
  <c r="Y346" i="7"/>
  <c r="Y347" i="7"/>
  <c r="Y348" i="7"/>
  <c r="Y349" i="7"/>
  <c r="Y351" i="7"/>
  <c r="Y350" i="7"/>
  <c r="Y352" i="7"/>
  <c r="Y353" i="7"/>
  <c r="Y354" i="7"/>
  <c r="Y355" i="7"/>
  <c r="Y356" i="7"/>
  <c r="Y357" i="7"/>
  <c r="Y358" i="7"/>
  <c r="Y359" i="7"/>
  <c r="Y360" i="7"/>
  <c r="Y361" i="7"/>
  <c r="Y362" i="7"/>
  <c r="Y364" i="7"/>
  <c r="Y363" i="7"/>
  <c r="Y365" i="7"/>
  <c r="Y366" i="7"/>
  <c r="Y368" i="7"/>
  <c r="Y369" i="7"/>
  <c r="Y370" i="7"/>
  <c r="Y367" i="7"/>
  <c r="Y371" i="7"/>
  <c r="Y372" i="7"/>
  <c r="Y334" i="7"/>
  <c r="Y373" i="7"/>
  <c r="Y374" i="7"/>
  <c r="Y375" i="7"/>
  <c r="Y376" i="7"/>
  <c r="Y378" i="7"/>
  <c r="Y377" i="7"/>
  <c r="Y379" i="7"/>
  <c r="Y380" i="7"/>
  <c r="Y381" i="7"/>
  <c r="Y382" i="7"/>
  <c r="Y383" i="7"/>
  <c r="Y387" i="7"/>
  <c r="Y388" i="7"/>
  <c r="Y389" i="7"/>
  <c r="Y390" i="7"/>
  <c r="Y394" i="7"/>
  <c r="Y391" i="7"/>
  <c r="Y398" i="7"/>
  <c r="Y399" i="7"/>
  <c r="Y400" i="7"/>
  <c r="Y401" i="7"/>
  <c r="Y396" i="7"/>
  <c r="Y397" i="7"/>
  <c r="Y395" i="7"/>
  <c r="Y402" i="7"/>
  <c r="Y403" i="7"/>
  <c r="Y404" i="7"/>
  <c r="Y405" i="7"/>
  <c r="Y406" i="7"/>
  <c r="Y407" i="7"/>
  <c r="Y409" i="7"/>
  <c r="Y410" i="7"/>
  <c r="Y408" i="7"/>
  <c r="Y416" i="7"/>
  <c r="Y417" i="7"/>
  <c r="Y418" i="7"/>
  <c r="Y419" i="7"/>
  <c r="Y411" i="7"/>
  <c r="Y427" i="7"/>
  <c r="Y428" i="7"/>
  <c r="Y424" i="7"/>
  <c r="Y425" i="7"/>
  <c r="Y426" i="7"/>
  <c r="Y429" i="7"/>
  <c r="Y430" i="7"/>
  <c r="Y431" i="7"/>
  <c r="Y432" i="7"/>
  <c r="Y434" i="7"/>
  <c r="Y433" i="7"/>
  <c r="Y435" i="7"/>
  <c r="Y437" i="7"/>
  <c r="X84" i="7"/>
  <c r="X86" i="7"/>
  <c r="X88" i="7"/>
  <c r="X90" i="7"/>
  <c r="X89" i="7"/>
  <c r="X93" i="7"/>
  <c r="X96" i="7"/>
  <c r="X97" i="7"/>
  <c r="X98" i="7"/>
  <c r="X99" i="7"/>
  <c r="X104" i="7"/>
  <c r="X105" i="7"/>
  <c r="X106" i="7"/>
  <c r="X107" i="7"/>
  <c r="X109" i="7"/>
  <c r="X110" i="7"/>
  <c r="X111" i="7"/>
  <c r="X112" i="7"/>
  <c r="X119" i="7"/>
  <c r="X120" i="7"/>
  <c r="X121" i="7"/>
  <c r="X123" i="7"/>
  <c r="X124" i="7"/>
  <c r="X125" i="7"/>
  <c r="X122" i="7"/>
  <c r="X128" i="7"/>
  <c r="X129" i="7"/>
  <c r="X130" i="7"/>
  <c r="X131" i="7"/>
  <c r="X132" i="7"/>
  <c r="X133" i="7"/>
  <c r="X140" i="7"/>
  <c r="X134" i="7"/>
  <c r="X141" i="7"/>
  <c r="X142" i="7"/>
  <c r="X143" i="7"/>
  <c r="X144" i="7"/>
  <c r="X146" i="7"/>
  <c r="X147" i="7"/>
  <c r="X149" i="7"/>
  <c r="X150" i="7"/>
  <c r="X151" i="7"/>
  <c r="X152" i="7"/>
  <c r="X154" i="7"/>
  <c r="X155" i="7"/>
  <c r="X156" i="7"/>
  <c r="X157" i="7"/>
  <c r="X158" i="7"/>
  <c r="X159" i="7"/>
  <c r="X160" i="7"/>
  <c r="X161" i="7"/>
  <c r="X162" i="7"/>
  <c r="X163" i="7"/>
  <c r="X164" i="7"/>
  <c r="X165" i="7"/>
  <c r="X166" i="7"/>
  <c r="X167" i="7"/>
  <c r="X175" i="7"/>
  <c r="X176" i="7"/>
  <c r="X177" i="7"/>
  <c r="X178" i="7"/>
  <c r="X181" i="7"/>
  <c r="X182" i="7"/>
  <c r="X184" i="7"/>
  <c r="X188" i="7"/>
  <c r="X185" i="7"/>
  <c r="X186" i="7"/>
  <c r="X187" i="7"/>
  <c r="X189" i="7"/>
  <c r="X191" i="7"/>
  <c r="X192" i="7"/>
  <c r="X193" i="7"/>
  <c r="X194" i="7"/>
  <c r="X195" i="7"/>
  <c r="X199" i="7"/>
  <c r="X200" i="7"/>
  <c r="X202" i="7"/>
  <c r="X203" i="7"/>
  <c r="X204" i="7"/>
  <c r="X205" i="7"/>
  <c r="X206" i="7"/>
  <c r="X201" i="7"/>
  <c r="X208" i="7"/>
  <c r="X209" i="7"/>
  <c r="X213" i="7"/>
  <c r="X214" i="7"/>
  <c r="X215" i="7"/>
  <c r="X216" i="7"/>
  <c r="X212" i="7"/>
  <c r="X210" i="7"/>
  <c r="X211" i="7"/>
  <c r="X217" i="7"/>
  <c r="X219" i="7"/>
  <c r="X220" i="7"/>
  <c r="X223" i="7"/>
  <c r="X224" i="7"/>
  <c r="X225" i="7"/>
  <c r="X226" i="7"/>
  <c r="X228" i="7"/>
  <c r="X229" i="7"/>
  <c r="X230" i="7"/>
  <c r="X234" i="7"/>
  <c r="X235" i="7"/>
  <c r="X231" i="7"/>
  <c r="X232" i="7"/>
  <c r="X236" i="7"/>
  <c r="X255" i="7"/>
  <c r="X256" i="7"/>
  <c r="X249" i="7"/>
  <c r="X250" i="7"/>
  <c r="X251" i="7"/>
  <c r="X252" i="7"/>
  <c r="X253" i="7"/>
  <c r="X254" i="7"/>
  <c r="X248" i="7"/>
  <c r="X237" i="7"/>
  <c r="X238" i="7"/>
  <c r="X239" i="7"/>
  <c r="X240" i="7"/>
  <c r="X241" i="7"/>
  <c r="X242" i="7"/>
  <c r="X243" i="7"/>
  <c r="X261" i="7"/>
  <c r="X262" i="7"/>
  <c r="X263" i="7"/>
  <c r="X264" i="7"/>
  <c r="X265" i="7"/>
  <c r="X266" i="7"/>
  <c r="X267" i="7"/>
  <c r="X268" i="7"/>
  <c r="X269" i="7"/>
  <c r="X270" i="7"/>
  <c r="X271" i="7"/>
  <c r="X273" i="7"/>
  <c r="X274" i="7"/>
  <c r="X275" i="7"/>
  <c r="X272" i="7"/>
  <c r="X276" i="7"/>
  <c r="X277" i="7"/>
  <c r="X278" i="7"/>
  <c r="X279" i="7"/>
  <c r="X280" i="7"/>
  <c r="X281" i="7"/>
  <c r="X282" i="7"/>
  <c r="X283" i="7"/>
  <c r="X284" i="7"/>
  <c r="X285" i="7"/>
  <c r="X287" i="7"/>
  <c r="X288" i="7"/>
  <c r="X289" i="7"/>
  <c r="X290" i="7"/>
  <c r="X291" i="7"/>
  <c r="X292" i="7"/>
  <c r="X293" i="7"/>
  <c r="X294" i="7"/>
  <c r="X297" i="7"/>
  <c r="X299" i="7"/>
  <c r="X300" i="7"/>
  <c r="X303" i="7"/>
  <c r="X296" i="7"/>
  <c r="X298" i="7"/>
  <c r="X301" i="7"/>
  <c r="X302" i="7"/>
  <c r="X304" i="7"/>
  <c r="X305" i="7"/>
  <c r="X306" i="7"/>
  <c r="X307" i="7"/>
  <c r="X308" i="7"/>
  <c r="X309" i="7"/>
  <c r="X310" i="7"/>
  <c r="X311" i="7"/>
  <c r="X315" i="7"/>
  <c r="X316" i="7"/>
  <c r="X317" i="7"/>
  <c r="X312" i="7"/>
  <c r="X313" i="7"/>
  <c r="X314" i="7"/>
  <c r="X318" i="7"/>
  <c r="X321" i="7"/>
  <c r="X326" i="7"/>
  <c r="X327" i="7"/>
  <c r="X328" i="7"/>
  <c r="X329" i="7"/>
  <c r="X330" i="7"/>
  <c r="X331" i="7"/>
  <c r="X332" i="7"/>
  <c r="X333" i="7"/>
  <c r="X319" i="7"/>
  <c r="X320" i="7"/>
  <c r="X323" i="7"/>
  <c r="X324" i="7"/>
  <c r="X325" i="7"/>
  <c r="X322" i="7"/>
  <c r="X336" i="7"/>
  <c r="X337" i="7"/>
  <c r="X338" i="7"/>
  <c r="X339" i="7"/>
  <c r="X340" i="7"/>
  <c r="X341" i="7"/>
  <c r="X342" i="7"/>
  <c r="X343" i="7"/>
  <c r="X344" i="7"/>
  <c r="X345" i="7"/>
  <c r="X346" i="7"/>
  <c r="X347" i="7"/>
  <c r="X348" i="7"/>
  <c r="X349" i="7"/>
  <c r="X351" i="7"/>
  <c r="X350" i="7"/>
  <c r="X352" i="7"/>
  <c r="X353" i="7"/>
  <c r="X354" i="7"/>
  <c r="X355" i="7"/>
  <c r="X356" i="7"/>
  <c r="X357" i="7"/>
  <c r="X358" i="7"/>
  <c r="X359" i="7"/>
  <c r="X360" i="7"/>
  <c r="X361" i="7"/>
  <c r="X362" i="7"/>
  <c r="X364" i="7"/>
  <c r="X363" i="7"/>
  <c r="X365" i="7"/>
  <c r="X366" i="7"/>
  <c r="X368" i="7"/>
  <c r="X369" i="7"/>
  <c r="X370" i="7"/>
  <c r="X367" i="7"/>
  <c r="X371" i="7"/>
  <c r="X372" i="7"/>
  <c r="X334" i="7"/>
  <c r="X373" i="7"/>
  <c r="X374" i="7"/>
  <c r="X375" i="7"/>
  <c r="X376" i="7"/>
  <c r="X378" i="7"/>
  <c r="X377" i="7"/>
  <c r="X379" i="7"/>
  <c r="X380" i="7"/>
  <c r="X381" i="7"/>
  <c r="X382" i="7"/>
  <c r="X383" i="7"/>
  <c r="X387" i="7"/>
  <c r="X388" i="7"/>
  <c r="X389" i="7"/>
  <c r="X390" i="7"/>
  <c r="X394" i="7"/>
  <c r="X391" i="7"/>
  <c r="X398" i="7"/>
  <c r="X399" i="7"/>
  <c r="X400" i="7"/>
  <c r="X401" i="7"/>
  <c r="X396" i="7"/>
  <c r="X397" i="7"/>
  <c r="X395" i="7"/>
  <c r="X402" i="7"/>
  <c r="X403" i="7"/>
  <c r="X404" i="7"/>
  <c r="X405" i="7"/>
  <c r="X406" i="7"/>
  <c r="X407" i="7"/>
  <c r="X409" i="7"/>
  <c r="X410" i="7"/>
  <c r="X408" i="7"/>
  <c r="X416" i="7"/>
  <c r="X417" i="7"/>
  <c r="X418" i="7"/>
  <c r="X419" i="7"/>
  <c r="X411" i="7"/>
  <c r="X427" i="7"/>
  <c r="X428" i="7"/>
  <c r="X424" i="7"/>
  <c r="X425" i="7"/>
  <c r="X426" i="7"/>
  <c r="X429" i="7"/>
  <c r="X430" i="7"/>
  <c r="X431" i="7"/>
  <c r="X432" i="7"/>
  <c r="X434" i="7"/>
  <c r="X433" i="7"/>
  <c r="X435" i="7"/>
  <c r="X437" i="7"/>
  <c r="W84" i="7"/>
  <c r="W86" i="7"/>
  <c r="W88" i="7"/>
  <c r="W90" i="7"/>
  <c r="W89" i="7"/>
  <c r="W93" i="7"/>
  <c r="W96" i="7"/>
  <c r="W97" i="7"/>
  <c r="W98" i="7"/>
  <c r="W99" i="7"/>
  <c r="W104" i="7"/>
  <c r="W105" i="7"/>
  <c r="W106" i="7"/>
  <c r="W107" i="7"/>
  <c r="W109" i="7"/>
  <c r="W110" i="7"/>
  <c r="W111" i="7"/>
  <c r="W112" i="7"/>
  <c r="W121" i="7"/>
  <c r="W123" i="7"/>
  <c r="W124" i="7"/>
  <c r="W125" i="7"/>
  <c r="W122" i="7"/>
  <c r="W128" i="7"/>
  <c r="W129" i="7"/>
  <c r="W130" i="7"/>
  <c r="W131" i="7"/>
  <c r="W132" i="7"/>
  <c r="W133" i="7"/>
  <c r="W140" i="7"/>
  <c r="W134" i="7"/>
  <c r="W141" i="7"/>
  <c r="W142" i="7"/>
  <c r="W143" i="7"/>
  <c r="W144" i="7"/>
  <c r="W146" i="7"/>
  <c r="W147" i="7"/>
  <c r="W149" i="7"/>
  <c r="W150" i="7"/>
  <c r="W151" i="7"/>
  <c r="W152" i="7"/>
  <c r="W154" i="7"/>
  <c r="W155" i="7"/>
  <c r="W156" i="7"/>
  <c r="W157" i="7"/>
  <c r="W158" i="7"/>
  <c r="W159" i="7"/>
  <c r="W160" i="7"/>
  <c r="W161" i="7"/>
  <c r="W162" i="7"/>
  <c r="W163" i="7"/>
  <c r="W164" i="7"/>
  <c r="W165" i="7"/>
  <c r="W166" i="7"/>
  <c r="W167" i="7"/>
  <c r="W175" i="7"/>
  <c r="W176" i="7"/>
  <c r="W177" i="7"/>
  <c r="W178" i="7"/>
  <c r="W181" i="7"/>
  <c r="W182" i="7"/>
  <c r="W184" i="7"/>
  <c r="W188" i="7"/>
  <c r="W185" i="7"/>
  <c r="W186" i="7"/>
  <c r="W187" i="7"/>
  <c r="W189" i="7"/>
  <c r="W191" i="7"/>
  <c r="W192" i="7"/>
  <c r="W193" i="7"/>
  <c r="W194" i="7"/>
  <c r="W195" i="7"/>
  <c r="W199" i="7"/>
  <c r="W200" i="7"/>
  <c r="W202" i="7"/>
  <c r="W203" i="7"/>
  <c r="W204" i="7"/>
  <c r="W201" i="7"/>
  <c r="W208" i="7"/>
  <c r="W209" i="7"/>
  <c r="W213" i="7"/>
  <c r="W214" i="7"/>
  <c r="W215" i="7"/>
  <c r="W216" i="7"/>
  <c r="W212" i="7"/>
  <c r="W210" i="7"/>
  <c r="W211" i="7"/>
  <c r="W217" i="7"/>
  <c r="W219" i="7"/>
  <c r="W223" i="7"/>
  <c r="W224" i="7"/>
  <c r="W225" i="7"/>
  <c r="W226" i="7"/>
  <c r="W227" i="7"/>
  <c r="W228" i="7"/>
  <c r="W229" i="7"/>
  <c r="W230" i="7"/>
  <c r="W234" i="7"/>
  <c r="W235" i="7"/>
  <c r="W231" i="7"/>
  <c r="W232" i="7"/>
  <c r="W236" i="7"/>
  <c r="W255" i="7"/>
  <c r="W256" i="7"/>
  <c r="W249" i="7"/>
  <c r="W250" i="7"/>
  <c r="W251" i="7"/>
  <c r="W252" i="7"/>
  <c r="W253" i="7"/>
  <c r="W254" i="7"/>
  <c r="W248" i="7"/>
  <c r="W237" i="7"/>
  <c r="W238" i="7"/>
  <c r="W239" i="7"/>
  <c r="W240" i="7"/>
  <c r="W241" i="7"/>
  <c r="W242" i="7"/>
  <c r="W243" i="7"/>
  <c r="W261" i="7"/>
  <c r="W262" i="7"/>
  <c r="W263" i="7"/>
  <c r="W264" i="7"/>
  <c r="W265" i="7"/>
  <c r="W266" i="7"/>
  <c r="W267" i="7"/>
  <c r="W268" i="7"/>
  <c r="W269" i="7"/>
  <c r="W270" i="7"/>
  <c r="W271" i="7"/>
  <c r="W273" i="7"/>
  <c r="W274" i="7"/>
  <c r="W275" i="7"/>
  <c r="W272" i="7"/>
  <c r="W276" i="7"/>
  <c r="W277" i="7"/>
  <c r="W278" i="7"/>
  <c r="W279" i="7"/>
  <c r="W280" i="7"/>
  <c r="W281" i="7"/>
  <c r="W282" i="7"/>
  <c r="W283" i="7"/>
  <c r="W284" i="7"/>
  <c r="W285" i="7"/>
  <c r="W287" i="7"/>
  <c r="W288" i="7"/>
  <c r="W289" i="7"/>
  <c r="W290" i="7"/>
  <c r="W291" i="7"/>
  <c r="W292" i="7"/>
  <c r="W293" i="7"/>
  <c r="W294" i="7"/>
  <c r="W297" i="7"/>
  <c r="W299" i="7"/>
  <c r="W300" i="7"/>
  <c r="W303" i="7"/>
  <c r="W296" i="7"/>
  <c r="W298" i="7"/>
  <c r="W301" i="7"/>
  <c r="W302" i="7"/>
  <c r="W304" i="7"/>
  <c r="W305" i="7"/>
  <c r="W306" i="7"/>
  <c r="W307" i="7"/>
  <c r="W308" i="7"/>
  <c r="W309" i="7"/>
  <c r="W310" i="7"/>
  <c r="W311" i="7"/>
  <c r="W315" i="7"/>
  <c r="W316" i="7"/>
  <c r="W317" i="7"/>
  <c r="W312" i="7"/>
  <c r="W313" i="7"/>
  <c r="W314" i="7"/>
  <c r="W318" i="7"/>
  <c r="W321" i="7"/>
  <c r="W326" i="7"/>
  <c r="W327" i="7"/>
  <c r="W328" i="7"/>
  <c r="W329" i="7"/>
  <c r="W330" i="7"/>
  <c r="W331" i="7"/>
  <c r="W332" i="7"/>
  <c r="W333" i="7"/>
  <c r="W319" i="7"/>
  <c r="W320" i="7"/>
  <c r="W323" i="7"/>
  <c r="W324" i="7"/>
  <c r="W325" i="7"/>
  <c r="W322" i="7"/>
  <c r="W336" i="7"/>
  <c r="W337" i="7"/>
  <c r="W338" i="7"/>
  <c r="W339" i="7"/>
  <c r="W340" i="7"/>
  <c r="W341" i="7"/>
  <c r="W342" i="7"/>
  <c r="W343" i="7"/>
  <c r="W344" i="7"/>
  <c r="W345" i="7"/>
  <c r="W346" i="7"/>
  <c r="W347" i="7"/>
  <c r="W348" i="7"/>
  <c r="W349" i="7"/>
  <c r="W351" i="7"/>
  <c r="W350" i="7"/>
  <c r="W352" i="7"/>
  <c r="W353" i="7"/>
  <c r="W354" i="7"/>
  <c r="W355" i="7"/>
  <c r="W356" i="7"/>
  <c r="W357" i="7"/>
  <c r="W358" i="7"/>
  <c r="W359" i="7"/>
  <c r="W360" i="7"/>
  <c r="W361" i="7"/>
  <c r="W362" i="7"/>
  <c r="W364" i="7"/>
  <c r="W363" i="7"/>
  <c r="W365" i="7"/>
  <c r="W366" i="7"/>
  <c r="W368" i="7"/>
  <c r="W369" i="7"/>
  <c r="W370" i="7"/>
  <c r="W367" i="7"/>
  <c r="W371" i="7"/>
  <c r="W372" i="7"/>
  <c r="W334" i="7"/>
  <c r="W373" i="7"/>
  <c r="W374" i="7"/>
  <c r="W375" i="7"/>
  <c r="W376" i="7"/>
  <c r="W378" i="7"/>
  <c r="W377" i="7"/>
  <c r="W379" i="7"/>
  <c r="W380" i="7"/>
  <c r="W381" i="7"/>
  <c r="W382" i="7"/>
  <c r="W383" i="7"/>
  <c r="W387" i="7"/>
  <c r="W388" i="7"/>
  <c r="W389" i="7"/>
  <c r="W390" i="7"/>
  <c r="W394" i="7"/>
  <c r="W391" i="7"/>
  <c r="W398" i="7"/>
  <c r="W399" i="7"/>
  <c r="W400" i="7"/>
  <c r="W401" i="7"/>
  <c r="W396" i="7"/>
  <c r="W397" i="7"/>
  <c r="W395" i="7"/>
  <c r="W402" i="7"/>
  <c r="W403" i="7"/>
  <c r="W404" i="7"/>
  <c r="W405" i="7"/>
  <c r="W406" i="7"/>
  <c r="W407" i="7"/>
  <c r="W409" i="7"/>
  <c r="W410" i="7"/>
  <c r="W408" i="7"/>
  <c r="W416" i="7"/>
  <c r="W417" i="7"/>
  <c r="W418" i="7"/>
  <c r="W419" i="7"/>
  <c r="W411" i="7"/>
  <c r="W427" i="7"/>
  <c r="W428" i="7"/>
  <c r="W424" i="7"/>
  <c r="W425" i="7"/>
  <c r="W426" i="7"/>
  <c r="W429" i="7"/>
  <c r="W430" i="7"/>
  <c r="W431" i="7"/>
  <c r="W432" i="7"/>
  <c r="W434" i="7"/>
  <c r="W433" i="7"/>
  <c r="W435" i="7"/>
  <c r="W437" i="7"/>
  <c r="W27" i="7"/>
  <c r="W30" i="7"/>
  <c r="W31" i="7"/>
  <c r="W34" i="7"/>
  <c r="W35" i="7"/>
  <c r="W36" i="7"/>
  <c r="W39" i="7"/>
  <c r="W40" i="7"/>
  <c r="W50" i="7"/>
  <c r="W51" i="7"/>
  <c r="W52" i="7"/>
  <c r="W53" i="7"/>
  <c r="W55" i="7"/>
  <c r="W56" i="7"/>
  <c r="W57" i="7"/>
  <c r="W59" i="7"/>
  <c r="W60" i="7"/>
  <c r="W61" i="7"/>
  <c r="W62" i="7"/>
  <c r="W63" i="7"/>
  <c r="W64" i="7"/>
  <c r="W68" i="7"/>
  <c r="W69" i="7"/>
  <c r="W71" i="7"/>
  <c r="W81" i="7"/>
  <c r="W82" i="7"/>
  <c r="W74" i="7"/>
  <c r="W75" i="7"/>
  <c r="W72" i="7"/>
  <c r="W73" i="7"/>
  <c r="W76" i="7"/>
  <c r="W77" i="7"/>
  <c r="X27" i="7"/>
  <c r="X30" i="7"/>
  <c r="X31" i="7"/>
  <c r="X34" i="7"/>
  <c r="X35" i="7"/>
  <c r="X36" i="7"/>
  <c r="X39" i="7"/>
  <c r="X40" i="7"/>
  <c r="X50" i="7"/>
  <c r="X51" i="7"/>
  <c r="X52" i="7"/>
  <c r="X53" i="7"/>
  <c r="X55" i="7"/>
  <c r="X56" i="7"/>
  <c r="X57" i="7"/>
  <c r="X59" i="7"/>
  <c r="X60" i="7"/>
  <c r="X61" i="7"/>
  <c r="X62" i="7"/>
  <c r="X63" i="7"/>
  <c r="X64" i="7"/>
  <c r="X68" i="7"/>
  <c r="X69" i="7"/>
  <c r="X71" i="7"/>
  <c r="X81" i="7"/>
  <c r="X82" i="7"/>
  <c r="X74" i="7"/>
  <c r="X75" i="7"/>
  <c r="X72" i="7"/>
  <c r="X73" i="7"/>
  <c r="X76" i="7"/>
  <c r="X77" i="7"/>
  <c r="Y15" i="7"/>
  <c r="Y8" i="7"/>
  <c r="Y9" i="7"/>
  <c r="Y4" i="7"/>
  <c r="Y5" i="7"/>
  <c r="Y18" i="7"/>
  <c r="Y19" i="7"/>
  <c r="Y10" i="7"/>
  <c r="Y11" i="7"/>
  <c r="Y20" i="7"/>
  <c r="Y21" i="7"/>
  <c r="Y24" i="7"/>
  <c r="Y25" i="7"/>
  <c r="Y6" i="7"/>
  <c r="Y7" i="7"/>
  <c r="Y16" i="7"/>
  <c r="Y17" i="7"/>
  <c r="Y12" i="7"/>
  <c r="Y13" i="7"/>
  <c r="Y26" i="7"/>
  <c r="Y27" i="7"/>
  <c r="Y30" i="7"/>
  <c r="Y31" i="7"/>
  <c r="Y34" i="7"/>
  <c r="Y35" i="7"/>
  <c r="Y36" i="7"/>
  <c r="Y39" i="7"/>
  <c r="Y40" i="7"/>
  <c r="Y50" i="7"/>
  <c r="Y51" i="7"/>
  <c r="Y52" i="7"/>
  <c r="Y53" i="7"/>
  <c r="Y55" i="7"/>
  <c r="Y56" i="7"/>
  <c r="Y57" i="7"/>
  <c r="Y59" i="7"/>
  <c r="Y60" i="7"/>
  <c r="Y61" i="7"/>
  <c r="Y62" i="7"/>
  <c r="Y63" i="7"/>
  <c r="Y64" i="7"/>
  <c r="Y68" i="7"/>
  <c r="Y69" i="7"/>
  <c r="Y71" i="7"/>
  <c r="Y81" i="7"/>
  <c r="Y82" i="7"/>
  <c r="Y74" i="7"/>
  <c r="Y75" i="7"/>
  <c r="Y72" i="7"/>
  <c r="Y73" i="7"/>
  <c r="Y76" i="7"/>
  <c r="Y77" i="7"/>
  <c r="X15" i="7"/>
  <c r="X8" i="7"/>
  <c r="X9" i="7"/>
  <c r="X4" i="7"/>
  <c r="X5" i="7"/>
  <c r="X18" i="7"/>
  <c r="X19" i="7"/>
  <c r="X10" i="7"/>
  <c r="X11" i="7"/>
  <c r="X20" i="7"/>
  <c r="X21" i="7"/>
  <c r="X24" i="7"/>
  <c r="X25" i="7"/>
  <c r="X6" i="7"/>
  <c r="X7" i="7"/>
  <c r="X16" i="7"/>
  <c r="X17" i="7"/>
  <c r="X12" i="7"/>
  <c r="X13" i="7"/>
  <c r="X26" i="7"/>
  <c r="W15" i="7"/>
  <c r="W8" i="7"/>
  <c r="W9" i="7"/>
  <c r="W4" i="7"/>
  <c r="W5" i="7"/>
  <c r="W18" i="7"/>
  <c r="W19" i="7"/>
  <c r="W10" i="7"/>
  <c r="W11" i="7"/>
  <c r="W20" i="7"/>
  <c r="W21" i="7"/>
  <c r="W24" i="7"/>
  <c r="W25" i="7"/>
  <c r="W6" i="7"/>
  <c r="W7" i="7"/>
  <c r="W16" i="7"/>
  <c r="W17" i="7"/>
  <c r="W12" i="7"/>
  <c r="W13" i="7"/>
  <c r="W26" i="7"/>
  <c r="Y14" i="7"/>
  <c r="X14" i="7"/>
  <c r="W14" i="7"/>
  <c r="Y3" i="7"/>
  <c r="X3" i="7"/>
  <c r="W3" i="7"/>
  <c r="Y2" i="7"/>
  <c r="X2" i="7"/>
  <c r="W2" i="7"/>
  <c r="U14" i="7"/>
  <c r="U3" i="7"/>
  <c r="U2" i="7"/>
  <c r="C3" i="7"/>
  <c r="C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tc={5D8FC04C-5EEB-4882-BAE5-439C98E8C373}</author>
    <author>tc={097604F2-BD80-417C-AA9D-57981C0BA4E5}</author>
  </authors>
  <commentList>
    <comment ref="C22" authorId="0" shapeId="0" xr:uid="{5D8FC04C-5EEB-4882-BAE5-439C98E8C37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8/22 new credit allocation - put as 2018 for calculation ease.  </t>
      </text>
    </comment>
    <comment ref="C23" authorId="1" shapeId="0" xr:uid="{097604F2-BD80-417C-AA9D-57981C0BA4E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8/22 new credit allocation - put as 2018 for calculation ease.  </t>
      </text>
    </comment>
  </commentList>
</comments>
</file>

<file path=xl/sharedStrings.xml><?xml version="1.0" encoding="utf-8"?>
<sst xmlns="http://schemas.openxmlformats.org/spreadsheetml/2006/main" count="11196" uniqueCount="1776">
  <si>
    <t>Applicant</t>
  </si>
  <si>
    <t>Calumet-Dunes</t>
  </si>
  <si>
    <t>Kankakee</t>
  </si>
  <si>
    <t>St. Joseph River</t>
  </si>
  <si>
    <t>Maumee</t>
  </si>
  <si>
    <t>Upper Wabash</t>
  </si>
  <si>
    <t>Middle Wabash</t>
  </si>
  <si>
    <t>Upper White</t>
  </si>
  <si>
    <t>Whitewater-East Fork White</t>
  </si>
  <si>
    <t>Lower White</t>
  </si>
  <si>
    <t>Upper Ohio</t>
  </si>
  <si>
    <t>Ohio-Wabash Lowlands</t>
  </si>
  <si>
    <t>Date</t>
  </si>
  <si>
    <t>Credits</t>
  </si>
  <si>
    <t>Impact Quantity</t>
  </si>
  <si>
    <t>Comments</t>
  </si>
  <si>
    <t>Latitude</t>
  </si>
  <si>
    <t>Longitude</t>
  </si>
  <si>
    <t>Service Area</t>
  </si>
  <si>
    <t>Wetland</t>
  </si>
  <si>
    <t>Stream</t>
  </si>
  <si>
    <t>Credit Class</t>
  </si>
  <si>
    <t>Resource Type</t>
  </si>
  <si>
    <t>PEM</t>
  </si>
  <si>
    <t>PSS</t>
  </si>
  <si>
    <t>PFO</t>
  </si>
  <si>
    <t>Per</t>
  </si>
  <si>
    <t>Int</t>
  </si>
  <si>
    <t>Eph</t>
  </si>
  <si>
    <t>Date Fulfilled</t>
  </si>
  <si>
    <t>Fulfilled</t>
  </si>
  <si>
    <t>Yes</t>
  </si>
  <si>
    <t>No</t>
  </si>
  <si>
    <t>County</t>
  </si>
  <si>
    <t>DA Permit</t>
  </si>
  <si>
    <t>IDEM Permit</t>
  </si>
  <si>
    <t>In-Lieu Fee</t>
  </si>
  <si>
    <t>Calendar Year</t>
  </si>
  <si>
    <t>Impact Category</t>
  </si>
  <si>
    <t>Agriculture</t>
  </si>
  <si>
    <t>Dam</t>
  </si>
  <si>
    <t>Development</t>
  </si>
  <si>
    <t>Energy Production</t>
  </si>
  <si>
    <t>Transportation</t>
  </si>
  <si>
    <t>Admin Fund</t>
  </si>
  <si>
    <t>SA Fund</t>
  </si>
  <si>
    <t>Reserve Fund</t>
  </si>
  <si>
    <t>HUC</t>
  </si>
  <si>
    <t>IN SWMP Instrument Mod.</t>
  </si>
  <si>
    <t>n/a</t>
  </si>
  <si>
    <t>Allocation</t>
  </si>
  <si>
    <t>Jurisdiction</t>
  </si>
  <si>
    <t>Federal</t>
  </si>
  <si>
    <t>State Isolated</t>
  </si>
  <si>
    <t>LRL-2017-570</t>
  </si>
  <si>
    <t>2018-065-10-ALF-A</t>
  </si>
  <si>
    <t>Clark</t>
  </si>
  <si>
    <t>NRF Invoice Number</t>
  </si>
  <si>
    <t>Evansville Water and Sewer Utility</t>
  </si>
  <si>
    <t>LRL-2018-390</t>
  </si>
  <si>
    <t>2018-264-82-ADF-A</t>
  </si>
  <si>
    <t>Vanderburgh</t>
  </si>
  <si>
    <t>ILF Restoration Project</t>
  </si>
  <si>
    <t>PeopleSoft ID #</t>
  </si>
  <si>
    <t>Transaction Type</t>
  </si>
  <si>
    <t>Month</t>
  </si>
  <si>
    <t>May</t>
  </si>
  <si>
    <t>September</t>
  </si>
  <si>
    <t>October</t>
  </si>
  <si>
    <t>GLA Properties II, LLC</t>
  </si>
  <si>
    <t>IWGP 2018-586-41-TMS-A</t>
  </si>
  <si>
    <t>Johnson</t>
  </si>
  <si>
    <t>Class 1 Isolated Wetland Non-Forested</t>
  </si>
  <si>
    <t>N/A</t>
  </si>
  <si>
    <t>POET Design and Construction</t>
  </si>
  <si>
    <t>LRL-2018-310-scm</t>
  </si>
  <si>
    <t>2018-397-73-ALF-A</t>
  </si>
  <si>
    <t>Shelby</t>
  </si>
  <si>
    <t>AEP IN MI Transmission Company</t>
  </si>
  <si>
    <t>LRL-2018-415-sjk</t>
  </si>
  <si>
    <t>2018-414-35-HAP-A</t>
  </si>
  <si>
    <t>Huntington, Grant</t>
  </si>
  <si>
    <t>LRE-2017-01163-157</t>
  </si>
  <si>
    <t>2017-415-57-HAP-A</t>
  </si>
  <si>
    <t>Noble</t>
  </si>
  <si>
    <t>Town of Whitestown</t>
  </si>
  <si>
    <t>2017-244-06-JMK-A</t>
  </si>
  <si>
    <t>LRL-2017-299-sjk</t>
  </si>
  <si>
    <t>Boone</t>
  </si>
  <si>
    <t>November</t>
  </si>
  <si>
    <t>Park 70 Partners, LP</t>
  </si>
  <si>
    <t>IWIP 2011-191-30-AMM-A</t>
  </si>
  <si>
    <t>Hancock</t>
  </si>
  <si>
    <t>Arbor Investments, LLC</t>
  </si>
  <si>
    <t>LRL-2017-1149-MKD</t>
  </si>
  <si>
    <t>2018-498-03-TMS-A</t>
  </si>
  <si>
    <t>Bartholomew</t>
  </si>
  <si>
    <t>TBD, LLC</t>
  </si>
  <si>
    <t>LRL-2014-00480</t>
  </si>
  <si>
    <t>2014-267-AMM-V</t>
  </si>
  <si>
    <t>Floyd</t>
  </si>
  <si>
    <t>River Ridge Development Authority</t>
  </si>
  <si>
    <t>LRL-2016-1167-MKD</t>
  </si>
  <si>
    <t>2017-107-10-JBT-A</t>
  </si>
  <si>
    <t>IWIP 2017-107-JBT-A</t>
  </si>
  <si>
    <t>December</t>
  </si>
  <si>
    <t>City of Fishers</t>
  </si>
  <si>
    <t>IWGP 2018-588-29-JBT-A</t>
  </si>
  <si>
    <t>Hamilton</t>
  </si>
  <si>
    <t>Fischer Development Company</t>
  </si>
  <si>
    <t>IWGP 2018-718-29-ALF-A</t>
  </si>
  <si>
    <t>City of Lawrence</t>
  </si>
  <si>
    <t>LRL-2017-31-sam</t>
  </si>
  <si>
    <t>2016-410-49-JBT-V</t>
  </si>
  <si>
    <t>Marion</t>
  </si>
  <si>
    <t xml:space="preserve">January </t>
  </si>
  <si>
    <t>Becknell Services, LLC</t>
  </si>
  <si>
    <t>LRL-2017-898-sam</t>
  </si>
  <si>
    <t>2018-464-41-TMS-A</t>
  </si>
  <si>
    <t>20/20 Custom Molded Plastics</t>
  </si>
  <si>
    <t>2018-652-90-ADF-A</t>
  </si>
  <si>
    <t>LRL-2018-803-lcl</t>
  </si>
  <si>
    <t>Wells</t>
  </si>
  <si>
    <t>Corps mitigation requirement more than IDEM 401 WQC</t>
  </si>
  <si>
    <t>Louisville &amp; Indiana Railroad Company</t>
  </si>
  <si>
    <t>LRL-2018-382</t>
  </si>
  <si>
    <t>2018-182-72-ALF-A</t>
  </si>
  <si>
    <t>Scott</t>
  </si>
  <si>
    <t>*Note:  USACE required 0.4 Emergent Credits</t>
  </si>
  <si>
    <t>Coordinates are midpoint of linear project</t>
  </si>
  <si>
    <t>Vaughn Wamsley</t>
  </si>
  <si>
    <t>LRL-2018-753-htm</t>
  </si>
  <si>
    <t>2018-504-32-JMK-A</t>
  </si>
  <si>
    <t>Hendricks</t>
  </si>
  <si>
    <t>February</t>
  </si>
  <si>
    <t>LRE-2000-700010-R10</t>
  </si>
  <si>
    <t>2010-206-46-JWR-A</t>
  </si>
  <si>
    <t>LaPorte</t>
  </si>
  <si>
    <t>INDOT DES . 1382409</t>
  </si>
  <si>
    <t>Vanderburgh County Engineer</t>
  </si>
  <si>
    <t>LRL-2018-52-djd</t>
  </si>
  <si>
    <t>2017-881-82-JWR-A</t>
  </si>
  <si>
    <t>Section 401 Mod. No 404 Mitigation due to single and complete.  LPA DES No. 1400549</t>
  </si>
  <si>
    <t>Section 401 Mod. No 404 Mitigation due to single and complete.   LPA DES No. 1400549</t>
  </si>
  <si>
    <t>March</t>
  </si>
  <si>
    <t>RBL Properties, LLC</t>
  </si>
  <si>
    <t>IWGP 2018-528-15-15-TMS-V</t>
  </si>
  <si>
    <t>Dearborn</t>
  </si>
  <si>
    <t>Evansville Water &amp; Sewer Utility</t>
  </si>
  <si>
    <t>LRL-2018-546-tmb</t>
  </si>
  <si>
    <t>2018-651-82-ADF</t>
  </si>
  <si>
    <t>*Note:  USACE required 0.67 Emergent Credits</t>
  </si>
  <si>
    <t>Tallgrass Energy, Inc</t>
  </si>
  <si>
    <t>LRL-2018-922-sjk</t>
  </si>
  <si>
    <t>2018-818-32-JMK-A</t>
  </si>
  <si>
    <t>LRL-2018-697-djd</t>
  </si>
  <si>
    <t>2018-496-72-JBT-A</t>
  </si>
  <si>
    <t>(DES NO. 1500530)</t>
  </si>
  <si>
    <t>(DES NO. 1500530)  Note: The emergent impacts includes 0.037 open water req by IDEM</t>
  </si>
  <si>
    <t>Indiana Dept of Transportation</t>
  </si>
  <si>
    <t>Woodcreek TriQuad Drive LLC</t>
  </si>
  <si>
    <t>LRC-2018-852</t>
  </si>
  <si>
    <t>2018-874-46-MTM-A</t>
  </si>
  <si>
    <t>Edgeworth Laskey Properties, LLC</t>
  </si>
  <si>
    <t>IWGP 2018-897-29-ALF-A</t>
  </si>
  <si>
    <t>April</t>
  </si>
  <si>
    <t>The Peterson Company</t>
  </si>
  <si>
    <t>LRL-2002-439-sam</t>
  </si>
  <si>
    <t>2002-603-30-AJP-A</t>
  </si>
  <si>
    <t>Ford Sawmills, Inc.</t>
  </si>
  <si>
    <t>LRL-2018-353-sam</t>
  </si>
  <si>
    <t>2015-334-42-DDC-V</t>
  </si>
  <si>
    <t>Knox</t>
  </si>
  <si>
    <t xml:space="preserve">ATF impacts </t>
  </si>
  <si>
    <t>The Indiana Rail Road Co.</t>
  </si>
  <si>
    <t>LRL-2018-527-htm</t>
  </si>
  <si>
    <t>2019-060-84-jmk</t>
  </si>
  <si>
    <t>Vigo</t>
  </si>
  <si>
    <t>LRL-2017-430-djd</t>
  </si>
  <si>
    <t>2017-272-10-skg</t>
  </si>
  <si>
    <t>(DES No. 13820657) *Note: IDEM 401 WQC documented stream impacts 382 LF Ephemeral and 85 LF Intermittent (467 LF Cumulative)</t>
  </si>
  <si>
    <t>Vectren (Indiana Gas Co., Inc.)</t>
  </si>
  <si>
    <t>LRL-2016-1228</t>
  </si>
  <si>
    <t>2016-732-32-SKG-A</t>
  </si>
  <si>
    <t>USACE did not require mitigation</t>
  </si>
  <si>
    <t>LRE-2008-00236-175-R10</t>
  </si>
  <si>
    <t>2009-039-75-JPS-A</t>
  </si>
  <si>
    <t>Starke</t>
  </si>
  <si>
    <t>Drees Homes</t>
  </si>
  <si>
    <t>IWGP 2019-189-32-JMK-A</t>
  </si>
  <si>
    <t>LRL-2015-638-sjk</t>
  </si>
  <si>
    <t>2016-145-10-JWR-A</t>
  </si>
  <si>
    <t>INDOT DES No. 1400597</t>
  </si>
  <si>
    <t>Burns Development, Inc.</t>
  </si>
  <si>
    <t>IWGP 2019-234-18-ALF-A</t>
  </si>
  <si>
    <t>Delaware</t>
  </si>
  <si>
    <t>Wisconsin Central Ltd.</t>
  </si>
  <si>
    <t>LRC-2010-803-IN</t>
  </si>
  <si>
    <t>not provided</t>
  </si>
  <si>
    <t>Lake</t>
  </si>
  <si>
    <t>2012-409-45-MTM-A</t>
  </si>
  <si>
    <t>*</t>
  </si>
  <si>
    <t>*404 &amp; 401 were modified due to failed mitigation site to deliver designed credit; information on impacts are in the permits</t>
  </si>
  <si>
    <t>INDOT DES No. 1382408 (Historical DES No. 0711018)</t>
  </si>
  <si>
    <t xml:space="preserve">June </t>
  </si>
  <si>
    <t>Monroe County Highway Engineering</t>
  </si>
  <si>
    <t>LRL-2017-69-lcl</t>
  </si>
  <si>
    <t>2017-095-53-JWR-A</t>
  </si>
  <si>
    <t>Monroe</t>
  </si>
  <si>
    <t>*Note:  Mitigation only required for Section 401.  Section 404 impacts not required due to single and complete nature.</t>
  </si>
  <si>
    <t>July</t>
  </si>
  <si>
    <t>City of Greenfield</t>
  </si>
  <si>
    <t>LRL-2017-1184-sam</t>
  </si>
  <si>
    <t>2019-144-30-ALF-A</t>
  </si>
  <si>
    <t>*Note:  The 401 WQC indicates that 146 linear feet of perennial stream impacts but no stream mitigation required.</t>
  </si>
  <si>
    <t>Northern Indiana Public Service Company</t>
  </si>
  <si>
    <t>LRC-2019-041</t>
  </si>
  <si>
    <t>2019-013-46-MTM-A</t>
  </si>
  <si>
    <t>*Note:  IDEM required 4LF more than USACE</t>
  </si>
  <si>
    <t>KD Investment Group, LLC</t>
  </si>
  <si>
    <t>IWGP 031-29-ALF-A</t>
  </si>
  <si>
    <t>August</t>
  </si>
  <si>
    <t>Langston Development</t>
  </si>
  <si>
    <t>IWGP 2018-775-29-ALF-A</t>
  </si>
  <si>
    <t>RCI Development LLC</t>
  </si>
  <si>
    <t>LRE-2014-007700-102-R19</t>
  </si>
  <si>
    <t>2019-161-02-WRH-A</t>
  </si>
  <si>
    <t>Allen</t>
  </si>
  <si>
    <t>LRE-2017-00547-137-R19</t>
  </si>
  <si>
    <t xml:space="preserve">2019-153-37-MTM-A </t>
  </si>
  <si>
    <t>Speedway LLC</t>
  </si>
  <si>
    <t>Jasper</t>
  </si>
  <si>
    <t>Olthof Homes</t>
  </si>
  <si>
    <t>LRL-2018-49-sjk</t>
  </si>
  <si>
    <t>2019-275-29-ALF-A</t>
  </si>
  <si>
    <t>USACE did not require ILF mitigation</t>
  </si>
  <si>
    <t>Indiana Gas Co, Inc.</t>
  </si>
  <si>
    <t>LRL-2019-388-MKD</t>
  </si>
  <si>
    <t>2019-294-10-TMS-A</t>
  </si>
  <si>
    <t>AEP I&amp;M Transco</t>
  </si>
  <si>
    <t>LRE-2017-01162-100-N19</t>
  </si>
  <si>
    <t>2019-251-20-JWR-A</t>
  </si>
  <si>
    <t>Elkhart</t>
  </si>
  <si>
    <t>USACE did not require ILF mitigation. Lat/Long beginning point of linear project.  End point Lat 41.603708, Long -85.993569</t>
  </si>
  <si>
    <t>LRL-2015-489-sjk</t>
  </si>
  <si>
    <t>2015-294-79-JWR-A</t>
  </si>
  <si>
    <t>Tippecanoe</t>
  </si>
  <si>
    <t>INDOT DES No. 0400774</t>
  </si>
  <si>
    <t>INDOT DES No. 1702301</t>
  </si>
  <si>
    <t>LRL-2019-205-sam</t>
  </si>
  <si>
    <t>2019-110-62-JBT-A</t>
  </si>
  <si>
    <t>Perry</t>
  </si>
  <si>
    <t>Plainfield Community School Corporation</t>
  </si>
  <si>
    <t>IWGP 2019-560-32-JMK-A</t>
  </si>
  <si>
    <t>LRL-2017-461-scm</t>
  </si>
  <si>
    <t>2019-072-32-JBT-A</t>
  </si>
  <si>
    <t>Duke Energy</t>
  </si>
  <si>
    <t>IWIP 2019-026-29-ALF-A</t>
  </si>
  <si>
    <t xml:space="preserve">Hamilton </t>
  </si>
  <si>
    <t>LRC-2015-411</t>
  </si>
  <si>
    <t>2019-137-46-MTM-A</t>
  </si>
  <si>
    <t>LRC-2019-255</t>
  </si>
  <si>
    <t>`2019-200-46-MTM-A</t>
  </si>
  <si>
    <t>41. 719149</t>
  </si>
  <si>
    <t>401 WQC also included impacts to 0.0051 acres of PEM</t>
  </si>
  <si>
    <t>City of Greenwood</t>
  </si>
  <si>
    <t>IWIP 2019-658-41-TMS-A</t>
  </si>
  <si>
    <t>LRL-2015-749-sjk</t>
  </si>
  <si>
    <t>2017-110-72-SKG-A</t>
  </si>
  <si>
    <t>LRL-1999-1520-djd</t>
  </si>
  <si>
    <t>1999-300-10-MBF-A</t>
  </si>
  <si>
    <t>2019-089-49-JWR-A</t>
  </si>
  <si>
    <t>LRL-2016-481-dds</t>
  </si>
  <si>
    <t>Morgan &amp; Marion</t>
  </si>
  <si>
    <t>Corps IP and RGP.  IDEM required more mitigation.  INDOT DES No. 0500430</t>
  </si>
  <si>
    <t>Sabert Corporation</t>
  </si>
  <si>
    <t>LRE-2019-00221-102</t>
  </si>
  <si>
    <t>IWIP 2019-446-02-WRH-A</t>
  </si>
  <si>
    <t>2019-446-02-WRH-A</t>
  </si>
  <si>
    <t>DeKalb County Airport Authority</t>
  </si>
  <si>
    <t>LRE-1989-1170052-R17</t>
  </si>
  <si>
    <t>2017-397-17-HAP-A</t>
  </si>
  <si>
    <t>DeKalb</t>
  </si>
  <si>
    <t>LRL-2018-1010-djd</t>
  </si>
  <si>
    <t>2019-566-36-JBT-A</t>
  </si>
  <si>
    <t>Jackson</t>
  </si>
  <si>
    <t>INDOT DES No. 1400090</t>
  </si>
  <si>
    <t>Iron Street Partners, LLC</t>
  </si>
  <si>
    <t>LRL-2019-222-anr</t>
  </si>
  <si>
    <t>2019-184-10-TMS-V</t>
  </si>
  <si>
    <t>TBH, LLC</t>
  </si>
  <si>
    <t>Not Applicable</t>
  </si>
  <si>
    <t>2019-567-60-TMS-A</t>
  </si>
  <si>
    <t>Owen</t>
  </si>
  <si>
    <t>No USACE number due to minimal impacts (&lt;300 LF) and no notification</t>
  </si>
  <si>
    <t>LRL-2019-698-scm</t>
  </si>
  <si>
    <t>2019-625-87-JBT-A</t>
  </si>
  <si>
    <t>Warrick</t>
  </si>
  <si>
    <t>INDOT DES No. 1500052</t>
  </si>
  <si>
    <t>Providence Real Estate Development</t>
  </si>
  <si>
    <t>LRC-2018-305</t>
  </si>
  <si>
    <t>2018-554-45-MTM-A</t>
  </si>
  <si>
    <t>City of Fort Wayne - Parks and Recreation</t>
  </si>
  <si>
    <t>LRE-2015-01011-102</t>
  </si>
  <si>
    <t>2017-201-02-HAP-A</t>
  </si>
  <si>
    <t>Kelley Auto Real Estate, LLC &amp; Menards, Inc.</t>
  </si>
  <si>
    <t>LRE-2018-00428-102-R18</t>
  </si>
  <si>
    <t>2018-627-02-MTM-A</t>
  </si>
  <si>
    <t>Corps RGP did not require mitigation - IDEM 401 WQC required mitigation</t>
  </si>
  <si>
    <t>Raindrop, LLC</t>
  </si>
  <si>
    <t>LRL-2018-107-LCL</t>
  </si>
  <si>
    <t>2019-079-32-JMK-A</t>
  </si>
  <si>
    <t xml:space="preserve">IWIP 2019-079-32-JMK-A </t>
  </si>
  <si>
    <t>Town of Zionsville</t>
  </si>
  <si>
    <t>LRL-2019-585-sam</t>
  </si>
  <si>
    <t>2019-600-06-ALF-A</t>
  </si>
  <si>
    <t>Corps issued Indiana RGP No. 1 requiring to meet IDEM conditions in which required the ILF stream mitigation credits</t>
  </si>
  <si>
    <t>City of Crown Point</t>
  </si>
  <si>
    <t>LRC-2019-948</t>
  </si>
  <si>
    <t>2019-793-45-MTM-A</t>
  </si>
  <si>
    <t xml:space="preserve">Funds received by INRF August 2019; INRF receipt sent to DNR in January 2020 due to oversight. </t>
  </si>
  <si>
    <t>Jordan Creek Wind Farm, LLC</t>
  </si>
  <si>
    <t>LRL-2019-990-lcl</t>
  </si>
  <si>
    <t>2019-828-86-MTM-X</t>
  </si>
  <si>
    <t>Warren, Benton &amp; Vermillion</t>
  </si>
  <si>
    <t>Wal-Mart Compliance</t>
  </si>
  <si>
    <t>LRL-2010-705-sam</t>
  </si>
  <si>
    <t>2010-554-40-DDC-A</t>
  </si>
  <si>
    <t>Jennings</t>
  </si>
  <si>
    <t xml:space="preserve">Mitigation only required by IDEM </t>
  </si>
  <si>
    <t>Credit purchase a result of failed mitigation, Credits purchased by Kleenco on Wal-Marts behalf</t>
  </si>
  <si>
    <t xml:space="preserve">Evansville Water &amp; Sewer Utility </t>
  </si>
  <si>
    <t>LRL-2019-631-mad</t>
  </si>
  <si>
    <t xml:space="preserve">2019-475-82-TMS-A </t>
  </si>
  <si>
    <t>A Safe Haven Foundation</t>
  </si>
  <si>
    <t>LRC-2018-674</t>
  </si>
  <si>
    <t>2019-564-45-MTM-A</t>
  </si>
  <si>
    <t>P.W. Reality, LLC</t>
  </si>
  <si>
    <t>LRE-2014-00296-143-R20</t>
  </si>
  <si>
    <t>2020-54-43-JWR-X</t>
  </si>
  <si>
    <t>Westfield Commercial Ventures, LLC</t>
  </si>
  <si>
    <t>IWGP 2020-64-29-ALF-A</t>
  </si>
  <si>
    <t>LRL-2019-872-djd</t>
  </si>
  <si>
    <t>2019-647-36-JBT-A</t>
  </si>
  <si>
    <t>Corps issued Indiana RGP requiring to meet IDEM conditions required the ILF stream mitigation credits</t>
  </si>
  <si>
    <t>LRL-2019-972-scm</t>
  </si>
  <si>
    <t>2019-735-19-JBT-A</t>
  </si>
  <si>
    <t>Dubois</t>
  </si>
  <si>
    <t>Arbor Homes</t>
  </si>
  <si>
    <t>LRL-2016-1055-sjk</t>
  </si>
  <si>
    <t>2019-731-30-ALF-A</t>
  </si>
  <si>
    <t>Hendricks County Highway Department</t>
  </si>
  <si>
    <t>2019-542-32-JMK-A</t>
  </si>
  <si>
    <t>LRL-2019-395-MKD</t>
  </si>
  <si>
    <t>Corps RGP - 401 WQC mitigation required</t>
  </si>
  <si>
    <t>LRC-2019-181</t>
  </si>
  <si>
    <t>2019-133-64-JBT-A</t>
  </si>
  <si>
    <t>Porter</t>
  </si>
  <si>
    <t>Orange</t>
  </si>
  <si>
    <t>LRL-2013-590-djd</t>
  </si>
  <si>
    <t>2019-759-59-JBT-A</t>
  </si>
  <si>
    <t>LRL-2019-959-scm</t>
  </si>
  <si>
    <t>2019-720-87-JBT-A</t>
  </si>
  <si>
    <t>LRL-2019-539-JMG</t>
  </si>
  <si>
    <t>2019-639-26-TMS-A</t>
  </si>
  <si>
    <t>Gibson</t>
  </si>
  <si>
    <t>LRC-2019-793</t>
  </si>
  <si>
    <t>2019-654-45-JBT-A</t>
  </si>
  <si>
    <t>M/I Homes of Indiana, L.P.</t>
  </si>
  <si>
    <t>LRL-2013-242-sam</t>
  </si>
  <si>
    <t>2013-298-29-HAP-A</t>
  </si>
  <si>
    <t>Sunbeam Malores, LLC</t>
  </si>
  <si>
    <t>IWIP 2020-132-41-TMS-A</t>
  </si>
  <si>
    <t xml:space="preserve">LRL-2014-540-lcl  </t>
  </si>
  <si>
    <t xml:space="preserve">2020-12-34-JWR-X </t>
  </si>
  <si>
    <t>Corps NWP 12 and IDEM RGP</t>
  </si>
  <si>
    <t>Howard</t>
  </si>
  <si>
    <t>LRL-2019-740-LCL</t>
  </si>
  <si>
    <t>Lennar Homes of Indiana, Inc.</t>
  </si>
  <si>
    <t>2019-846-32-ERL-A</t>
  </si>
  <si>
    <t>NIPSCO</t>
  </si>
  <si>
    <t>LRL-2018-386-tmb</t>
  </si>
  <si>
    <t>Warrick County Engineer</t>
  </si>
  <si>
    <t>2019-022-87-ADF-A</t>
  </si>
  <si>
    <t>State Isolated Wetland Individual Permit for Class II Forested Wetland Impacts</t>
  </si>
  <si>
    <t>UniFirst Corporation</t>
  </si>
  <si>
    <t>LRC-2018-890</t>
  </si>
  <si>
    <t>2020-011-45-MTM-A</t>
  </si>
  <si>
    <t>LRL-2019-178-jlt</t>
  </si>
  <si>
    <t>2019-126-38-WRH-A</t>
  </si>
  <si>
    <t>Jay</t>
  </si>
  <si>
    <t>Duke Energy, LLC.</t>
  </si>
  <si>
    <t>LRL-2020-152-JMG</t>
  </si>
  <si>
    <t>2020-102-26-TMS-A</t>
  </si>
  <si>
    <t xml:space="preserve"> May </t>
  </si>
  <si>
    <t>Indianapolis Department of Public Works</t>
  </si>
  <si>
    <t>LRL-2019-320-scm</t>
  </si>
  <si>
    <t>2019-222-49-ALF-A</t>
  </si>
  <si>
    <t xml:space="preserve">Marion </t>
  </si>
  <si>
    <t>Corps RGP - IDEM only required mitigation</t>
  </si>
  <si>
    <t>LRL-2019-715-sjk</t>
  </si>
  <si>
    <t>2020-017-29-ALF-A</t>
  </si>
  <si>
    <t>LRL-2009-336-sam</t>
  </si>
  <si>
    <t>2009-146-32-JPS-A</t>
  </si>
  <si>
    <t>Hendricks County Engineering Department</t>
  </si>
  <si>
    <t>June</t>
  </si>
  <si>
    <t>IWGP 2020-172-82-TMS-A</t>
  </si>
  <si>
    <t>Westport Homes</t>
  </si>
  <si>
    <t>LRL-2019-865-sjk</t>
  </si>
  <si>
    <t>2019-903-49-ALF-A</t>
  </si>
  <si>
    <t>DDM, LLC.</t>
  </si>
  <si>
    <t>LRL-2019-184-cat</t>
  </si>
  <si>
    <t>2019-147-10-TMS-A</t>
  </si>
  <si>
    <t>Spectacle Gary, LLC</t>
  </si>
  <si>
    <t>2020-159-45-MTM-A</t>
  </si>
  <si>
    <t>LRC-2015-763</t>
  </si>
  <si>
    <t>2020-196-45-MTM-X</t>
  </si>
  <si>
    <t>James Lanigan</t>
  </si>
  <si>
    <t>LRC-2020-467</t>
  </si>
  <si>
    <t>2020-424-64-MTM-X</t>
  </si>
  <si>
    <t xml:space="preserve">*885 linear feet of seawall impacts to open water.  </t>
  </si>
  <si>
    <t>Dearborn County Board of Commissioners</t>
  </si>
  <si>
    <t>LRL-2020-228-cat</t>
  </si>
  <si>
    <t>2020-307-15-TMS</t>
  </si>
  <si>
    <t>City of Wabash</t>
  </si>
  <si>
    <t>LRL-2012-686-sjk</t>
  </si>
  <si>
    <t>2018-909-85-JWR-A</t>
  </si>
  <si>
    <t>Wabash</t>
  </si>
  <si>
    <t>Corps determined stream impacts perennial - IDEM recorded stream impacts intermittent (IN SWMP recorded per 404 impact/credit table)</t>
  </si>
  <si>
    <t>Dominion Group</t>
  </si>
  <si>
    <t>LRE-2016-00710-102-R20</t>
  </si>
  <si>
    <t>Louisville and Indiana Railroad Co.</t>
  </si>
  <si>
    <t>IWGP 2020-114-41-JBT-A</t>
  </si>
  <si>
    <t>2020-114-41-JBT-A</t>
  </si>
  <si>
    <t>LRL-2019-997-MKD</t>
  </si>
  <si>
    <t xml:space="preserve">*Note: Reported 401 as PFO vs. PSS, per verification JLT.  </t>
  </si>
  <si>
    <t xml:space="preserve">*Note: USACE required 0.23 PEM, IDEM's increased PFO offset </t>
  </si>
  <si>
    <t>LRE-2018-1302-144-U18</t>
  </si>
  <si>
    <t>2019-509-44-JWR-V</t>
  </si>
  <si>
    <t>Elvie Frey Investments, LLC</t>
  </si>
  <si>
    <t>LaGrange</t>
  </si>
  <si>
    <t>Indy Clean Fill South</t>
  </si>
  <si>
    <t>IWGP 2020-538-49-JWR-A</t>
  </si>
  <si>
    <t>Class I Non-Forested (PEM) wetland impacts</t>
  </si>
  <si>
    <t>City of Carmel</t>
  </si>
  <si>
    <t>LRL-2020-194-sjk</t>
  </si>
  <si>
    <t>2020-448-29-ALF-X</t>
  </si>
  <si>
    <t>IWGP 2020-447-29-ALF-A</t>
  </si>
  <si>
    <t>C&amp;H Capital LLC</t>
  </si>
  <si>
    <t>Class II Forested Wetland impacts</t>
  </si>
  <si>
    <t>Hendricks County (Jail)</t>
  </si>
  <si>
    <t>LRL-2020-453-sjk</t>
  </si>
  <si>
    <t>2020-429-32-ERL-A</t>
  </si>
  <si>
    <t>DePauw University</t>
  </si>
  <si>
    <t>LRL-2019-845-lcl</t>
  </si>
  <si>
    <t>2020-430-67-ERL-A</t>
  </si>
  <si>
    <t>Putnam</t>
  </si>
  <si>
    <t>2017-321-02-HAP-A</t>
  </si>
  <si>
    <t>Hoosier Energy</t>
  </si>
  <si>
    <t>LRL-2019-710</t>
  </si>
  <si>
    <t>2019-508-63-TMS-A</t>
  </si>
  <si>
    <t>Pike</t>
  </si>
  <si>
    <t>Prologis</t>
  </si>
  <si>
    <t>LRL-2020-00683-SAM</t>
  </si>
  <si>
    <t>2019-904-30-ALF-A</t>
  </si>
  <si>
    <t>Lennar Corporation</t>
  </si>
  <si>
    <t>IWGP-2020-515-45-MTM-A</t>
  </si>
  <si>
    <t>IWGP 2020-498-32-ERL-A</t>
  </si>
  <si>
    <t>0.03 Class I NF (PEM) impact; 0.07 Class II NF (PEM) impact - require 0.17 credit</t>
  </si>
  <si>
    <t>0.08 Class II NF (PSS) impact - require 0.2 credit</t>
  </si>
  <si>
    <t>SIGECO dba Vectren Power Supply</t>
  </si>
  <si>
    <t>LRL-2016-408-jmb</t>
  </si>
  <si>
    <t>2016-259-65-JWR-A</t>
  </si>
  <si>
    <t>Posey</t>
  </si>
  <si>
    <t>LRL-2019-670-scm</t>
  </si>
  <si>
    <t>2019-488-72-JBT-A</t>
  </si>
  <si>
    <t>Indiana Department of Natural Resources</t>
  </si>
  <si>
    <t>LRL-2020-406-cat</t>
  </si>
  <si>
    <t>2020-305-39-TMS-X</t>
  </si>
  <si>
    <t>Jefferson</t>
  </si>
  <si>
    <t>City of Greendale</t>
  </si>
  <si>
    <t>IWGP 2020-405-15-TMS-A</t>
  </si>
  <si>
    <t>Perry County Development Corporation</t>
  </si>
  <si>
    <t>LRL-2015-59-KJS</t>
  </si>
  <si>
    <t>2017-426-JWR-62-JWR</t>
  </si>
  <si>
    <t>DNR Permit #</t>
  </si>
  <si>
    <t>Walmart Stores, Inc.</t>
  </si>
  <si>
    <t>IWIP 2020-388-30-ALF-A</t>
  </si>
  <si>
    <t>Class I Non-Forested (1 to 1 ratio)</t>
  </si>
  <si>
    <t xml:space="preserve">Class III Forested (3 to 1 ratio) </t>
  </si>
  <si>
    <t>St. Joseph County</t>
  </si>
  <si>
    <t>LRE-2019-01448-171-R19</t>
  </si>
  <si>
    <t>2019-919-71-JWR-A</t>
  </si>
  <si>
    <t>St. Joseph</t>
  </si>
  <si>
    <t>Lake County Board of Commissioners</t>
  </si>
  <si>
    <t>LRC-2019-729</t>
  </si>
  <si>
    <t>2019-619-45-MTM-A</t>
  </si>
  <si>
    <t>Tonn and Blank Construction</t>
  </si>
  <si>
    <t>LRC-2019-872</t>
  </si>
  <si>
    <t>2020-269-45-MTM-A</t>
  </si>
  <si>
    <t>Olthof Homes - Ed Recktenwald</t>
  </si>
  <si>
    <t>2019-425-64-MTM-A</t>
  </si>
  <si>
    <t>LRL-2020-39-djd</t>
  </si>
  <si>
    <t>2020-250-74-JBT-A</t>
  </si>
  <si>
    <t>Spencer</t>
  </si>
  <si>
    <t>DES No. 0710929; USACE did not require mitigation approved RGP</t>
  </si>
  <si>
    <t xml:space="preserve">September </t>
  </si>
  <si>
    <t>LRL-2020-60-scm</t>
  </si>
  <si>
    <t>2020-91-77-JBT-A</t>
  </si>
  <si>
    <t>Sullivan</t>
  </si>
  <si>
    <t>DES No. 9701930; USACE did not require mitigation approved RGP</t>
  </si>
  <si>
    <t>LRL-2019-882-djd</t>
  </si>
  <si>
    <t>2019-878-06-JBT-A</t>
  </si>
  <si>
    <t>DES No. 1173629 and 1173630; USACE did not require mitigation approved RGP</t>
  </si>
  <si>
    <t>IWGP 2020-287-04-JBT-A</t>
  </si>
  <si>
    <t>Benton</t>
  </si>
  <si>
    <t>DES NO. 1701564; Class 1 State Isolated Wetland Impact</t>
  </si>
  <si>
    <t>St. Joseph County Airport Authority</t>
  </si>
  <si>
    <t>LRE-2001-1710041-R20</t>
  </si>
  <si>
    <t>2020-521-71-JWR-X</t>
  </si>
  <si>
    <t>Corps and IDEM RGP</t>
  </si>
  <si>
    <t>LRL-2018-801-djd</t>
  </si>
  <si>
    <t>2019-653-12-JBT-A</t>
  </si>
  <si>
    <t>Clinton &amp; Howard</t>
  </si>
  <si>
    <t>IWGP 2019-653-12-JBT-A</t>
  </si>
  <si>
    <t>IDEM required more ILF Credits than the Corps for PEM impacts (INDOT DES No.: 1400263, 1592971, 1400265)</t>
  </si>
  <si>
    <t>The Corps did not require ILF Stream Credits (INDOT DES No.: 1400263, 1592971, 1400265)</t>
  </si>
  <si>
    <t>The Corps did not require ILF credits for PSS impacts (INDOT DES No.: 1400263, 1592971, 1400265)</t>
  </si>
  <si>
    <t>IDEM required more ILF Credits than the Corps for PFO impacts (INDOT DES No.: 1400263, 1592971, 1400265)</t>
  </si>
  <si>
    <t>Class I Non-Forested (1 to 1 ratio) (INDOT DES No.: 1400263, 1592971, 1400265)</t>
  </si>
  <si>
    <t>2019-844-32-JBT-A</t>
  </si>
  <si>
    <t>Corps did not require ILF mitigation for this reach of I-70 (mitigation required previously under same 404 No.) (DES 1592433)</t>
  </si>
  <si>
    <t>IWGP 2020-136-06-JBT-A</t>
  </si>
  <si>
    <t>2020-136-06-JBT-A</t>
  </si>
  <si>
    <t xml:space="preserve">LRL-2019-584-djd </t>
  </si>
  <si>
    <t>The Corps did not require ILF Stream Credits (INDOT DES No.: 1400071)</t>
  </si>
  <si>
    <t>Class I Non-Forested (INDOT DES No.: 1400071)</t>
  </si>
  <si>
    <t>Class II Forested (INDOT DES No.: 1400071)</t>
  </si>
  <si>
    <t>NAVFAC MIDPLANT PWD</t>
  </si>
  <si>
    <t>LRL-2019-71-lcl</t>
  </si>
  <si>
    <t>2020-084-51-TMS-A</t>
  </si>
  <si>
    <t>Martin</t>
  </si>
  <si>
    <t>LRL-2019-945-dds (IP)</t>
  </si>
  <si>
    <t>2020-154-49-JBT-A</t>
  </si>
  <si>
    <t>DES No. 1802075</t>
  </si>
  <si>
    <t>DES No. 1802075; IDEM required more PSS ILF mitigation than the Corps</t>
  </si>
  <si>
    <t>LRL-2019-945-dds (RGP)</t>
  </si>
  <si>
    <t>DES No. 1802075; IDEM required more PFO ILF mitigation than the Corps</t>
  </si>
  <si>
    <t>IWGP 2020-154-49-JBT-A</t>
  </si>
  <si>
    <t>DES No. 1802075; Class I non-forested state isolated wetland</t>
  </si>
  <si>
    <t>Pulte Homes of Indiana</t>
  </si>
  <si>
    <t>LRL-2019-905-sjk</t>
  </si>
  <si>
    <t>2020-40-32-ERL-A</t>
  </si>
  <si>
    <t>The Corps required more stream credits than IDEM</t>
  </si>
  <si>
    <t>IDEM required more wetland credits than the Corps</t>
  </si>
  <si>
    <t>LRL-2020-443-djd</t>
  </si>
  <si>
    <t>2020-533-22-JBT-X</t>
  </si>
  <si>
    <t>DES No. 1700126 USACE approved RGP no mitigation.  Project has 204 LF EPH stream impacts</t>
  </si>
  <si>
    <t>Vanderburgh County Engineering Department</t>
  </si>
  <si>
    <t>LRL-2008-912-mdh</t>
  </si>
  <si>
    <t>2008-327-JPS-A</t>
  </si>
  <si>
    <t>401 did not require credit purchase for failed mitigation.</t>
  </si>
  <si>
    <t>Glenn Springs Holdings, Inc</t>
  </si>
  <si>
    <t>LRC-2020-125</t>
  </si>
  <si>
    <t>2020-464-45-MTM-A</t>
  </si>
  <si>
    <t xml:space="preserve">Wetland credit purchase for perennial stream encapsulation.  </t>
  </si>
  <si>
    <t>2020-150-53-JBT-A</t>
  </si>
  <si>
    <t xml:space="preserve">Des No. 1702958; USACE approved RGP 1 and required no mitigation </t>
  </si>
  <si>
    <t>LRL-2017-1037-sjk</t>
  </si>
  <si>
    <t>2019-276-30-ALF-A</t>
  </si>
  <si>
    <t>Impacts to open water of Geist Reservoir; Corps RGP, only IDEM required mitigation</t>
  </si>
  <si>
    <t>2020-282-32-ERL-A</t>
  </si>
  <si>
    <t>LRL-2017-1185-djd (RGP)</t>
  </si>
  <si>
    <t>IWGP 2020-282-32-ERL-A</t>
  </si>
  <si>
    <t>Corps RGP did not require ILF mitigation</t>
  </si>
  <si>
    <t>State Isolated Class 1 (PEM) Non-Forested Wetland impact</t>
  </si>
  <si>
    <t>IWGP 2020-686-29-ALF-A</t>
  </si>
  <si>
    <t>IWGP 2020-581-89-ALF-A</t>
  </si>
  <si>
    <t>Wayne</t>
  </si>
  <si>
    <t>LRL-2020-445-scm</t>
  </si>
  <si>
    <t>2020-462-24-JBT-X</t>
  </si>
  <si>
    <t>Franklin</t>
  </si>
  <si>
    <t>Des #1600492; Corps RGP did not require ILF mitigation</t>
  </si>
  <si>
    <t>LRL-2017-54</t>
  </si>
  <si>
    <t>2016-702-79-SKG-A</t>
  </si>
  <si>
    <t>Bartholomew and Jackson</t>
  </si>
  <si>
    <t>DES # 0501212; USACE did not require mitigation</t>
  </si>
  <si>
    <t xml:space="preserve">LRE-2020-00293-120-R20 (RGP) </t>
  </si>
  <si>
    <t xml:space="preserve">2020-553-20-JBT-A </t>
  </si>
  <si>
    <t>DES No. 1600415; USACE did not require ILF mitigation</t>
  </si>
  <si>
    <t>Shear Group</t>
  </si>
  <si>
    <t>IWIP 2019-817-49-ALF-A</t>
  </si>
  <si>
    <t>State Isolated Class II (PFO) Forested Wetland impact</t>
  </si>
  <si>
    <t>Donna Neese</t>
  </si>
  <si>
    <t>IWGP 2020-680-TMS-A</t>
  </si>
  <si>
    <t>Aaron Anderson</t>
  </si>
  <si>
    <t>LRC-2020-393(RGP)</t>
  </si>
  <si>
    <t>2020-573-64-MTM-A</t>
  </si>
  <si>
    <t>Sunbeam Development</t>
  </si>
  <si>
    <t>IWGP 2020-877-29-ALF-A</t>
  </si>
  <si>
    <t>North Buck Creek Realty, LLC</t>
  </si>
  <si>
    <t>IWGP-2020-816-30-ALF-A</t>
  </si>
  <si>
    <t>State Isolated Class I Non-Forested (PSS) Wetland impact</t>
  </si>
  <si>
    <t>State Isolated Class I Non-Forested (PEM) Wetland impact</t>
  </si>
  <si>
    <t>City of Indianapolis DPW</t>
  </si>
  <si>
    <t>LRL-2020-497-lcl</t>
  </si>
  <si>
    <t>2020-549-49-ALF-A</t>
  </si>
  <si>
    <t>Corps RGP did not require mitigation</t>
  </si>
  <si>
    <t>IWGP 2020-753-29-ALF-A</t>
  </si>
  <si>
    <t>State Isolated Class I Non-Forested (PEM) Wetland impact - Project had additional impacts that were mitigated permittee responsible</t>
  </si>
  <si>
    <t>Exeter Property Group</t>
  </si>
  <si>
    <t>IWIP 2020-795-30-ALF-A</t>
  </si>
  <si>
    <t>State Isolated Class II Forested (PFO) Wetland impacts</t>
  </si>
  <si>
    <t>January</t>
  </si>
  <si>
    <t>Terre Haute Regional Airport</t>
  </si>
  <si>
    <t>IWGP 2019-380-84-JMK-A</t>
  </si>
  <si>
    <t>State Isolated General Permit Non-Forested (PEM)</t>
  </si>
  <si>
    <t>LRL-2016-559-djd</t>
  </si>
  <si>
    <t>2019-171-10-JBT-A</t>
  </si>
  <si>
    <t>DES #1382612, MOD</t>
  </si>
  <si>
    <t>LRL-2020-494-scm</t>
  </si>
  <si>
    <t>2020-587-39-JBT-A</t>
  </si>
  <si>
    <t>DES # 1600669</t>
  </si>
  <si>
    <t>Allen County Highway Department</t>
  </si>
  <si>
    <t>LRE-2020-02315-102-R20</t>
  </si>
  <si>
    <t>2020-856-02-WRH-X</t>
  </si>
  <si>
    <t>Corps RGP - IDEM RGP</t>
  </si>
  <si>
    <t xml:space="preserve">LRL-2020-447-scm </t>
  </si>
  <si>
    <t xml:space="preserve">2020-568-32-JBT-A </t>
  </si>
  <si>
    <t>Hendricks and Marion</t>
  </si>
  <si>
    <t>AEP Indiana Michigan Transmission Company, Inc</t>
  </si>
  <si>
    <t>IWIP 2020-782-38-WRH-A</t>
  </si>
  <si>
    <t>State Isolated Class II Non-Forested (PEM) impacts</t>
  </si>
  <si>
    <t>State Isolated Class II Forested (PFO) impacts</t>
  </si>
  <si>
    <t>IWGP 2020-746-JBT-A</t>
  </si>
  <si>
    <t>IWIP 2020-746-JBT-A</t>
  </si>
  <si>
    <t>State Isolated Wetland General Permit - Non-Forested (PEM) impact - DES#1592968</t>
  </si>
  <si>
    <t>State Isolated Wetland Individual Permit - Class II Non-Forested (PEM) impact  - DES#1592968</t>
  </si>
  <si>
    <t>Hancock Regional Hospital</t>
  </si>
  <si>
    <t>IWGP 2020-972-30-ALF-A</t>
  </si>
  <si>
    <t>State Isolated Wetland General Permit-Class I Non-Forested (PEM)</t>
  </si>
  <si>
    <t>Indiana Harbor Belt Railroad</t>
  </si>
  <si>
    <t>IWGP 2020-833-45-MTM-A</t>
  </si>
  <si>
    <t>State Isolated Wetland General Permit - Class I Non-Forested (PEM)</t>
  </si>
  <si>
    <t>IWGP 2018-169-32-JMK-A</t>
  </si>
  <si>
    <t>IWGP 2019-837-46-MTM-A</t>
  </si>
  <si>
    <t>Originally reported as Calumet-Dunes, but impact was in the Kankakee SA, and has been updated; Class II Forested Wetland</t>
  </si>
  <si>
    <t>Oakmont Development</t>
  </si>
  <si>
    <t>IWGP 2020-974-02-WRH-A</t>
  </si>
  <si>
    <t>Class II Forested Wetland impact</t>
  </si>
  <si>
    <t>LRC-2019-425</t>
  </si>
  <si>
    <t>2020-73-64-MTM-X</t>
  </si>
  <si>
    <t>AMS 2021 BTS - Fort Wayne IN, LLC</t>
  </si>
  <si>
    <t>IWGP 2021-33-02-WRH-A</t>
  </si>
  <si>
    <t>City of Mishawaka</t>
  </si>
  <si>
    <t>LRE-2018-01101-171-R20</t>
  </si>
  <si>
    <t>2020-060-71-JWR-A</t>
  </si>
  <si>
    <t>Open water fill with ILF wetland mitigation required</t>
  </si>
  <si>
    <t>Clover Communities McCordsville LLC</t>
  </si>
  <si>
    <t>IWGP 2020-163-30-ALF-A</t>
  </si>
  <si>
    <t>State Isolated Class I Non-Forested (PEM)  Wetland impact</t>
  </si>
  <si>
    <t>AMS - RC Services, LLC</t>
  </si>
  <si>
    <t>IWIP 2020-931-32-ERL-A</t>
  </si>
  <si>
    <t>IWGP 2020-931-32-ERL-A</t>
  </si>
  <si>
    <t>Cedar Pointe, LLC</t>
  </si>
  <si>
    <t>IWGP 2021-013-22-TMS-A</t>
  </si>
  <si>
    <t>State Isolated Class II NF, PEM</t>
  </si>
  <si>
    <t>Koetter Real Estate Services</t>
  </si>
  <si>
    <t>LRL-2020-00022</t>
  </si>
  <si>
    <t>2020-013-10-TMS-A</t>
  </si>
  <si>
    <t>Hanson Aggregates Midwest, LLC</t>
  </si>
  <si>
    <t>LRL-2020-26-MKD</t>
  </si>
  <si>
    <t>2020-041-TMS-A</t>
  </si>
  <si>
    <t>LRL-2019-726-lcl</t>
  </si>
  <si>
    <t>2020-952-30-ALF-A</t>
  </si>
  <si>
    <t>Northern Indiana Commuter Transportation District</t>
  </si>
  <si>
    <t>LRC-2016-423</t>
  </si>
  <si>
    <t>2020-661-45-MTM-A</t>
  </si>
  <si>
    <t>Grand Communities, LLC</t>
  </si>
  <si>
    <t>IWGP 2020-946-6-ERL-A</t>
  </si>
  <si>
    <t>State Isolated Class II Forested</t>
  </si>
  <si>
    <t>LRL-2020-639-scm</t>
  </si>
  <si>
    <t>2020-640-06-JBT-A</t>
  </si>
  <si>
    <t>IWGP 2020-640-06-JBT-A</t>
  </si>
  <si>
    <t>State Isolated Class I (PEM)</t>
  </si>
  <si>
    <t>LRC-2020-00788</t>
  </si>
  <si>
    <t>LRC-2020-00789</t>
  </si>
  <si>
    <t>2020-838-64-JBT-A</t>
  </si>
  <si>
    <t>2020-911-32-JBT-A</t>
  </si>
  <si>
    <t>Corps did not require mitigation</t>
  </si>
  <si>
    <t>LRE-2000-30021-102-R21</t>
  </si>
  <si>
    <t>2007-698-02-SSA-A</t>
  </si>
  <si>
    <t>41-078652</t>
  </si>
  <si>
    <t>For failed mitigation</t>
  </si>
  <si>
    <t>LRL-2018-684-sjk</t>
  </si>
  <si>
    <t>2021-030-29-ALF-A</t>
  </si>
  <si>
    <t>Open Water Impacts (1.97 acres fill within Geist Reservoir for beach development).  Corps did not require mitigation</t>
  </si>
  <si>
    <t>Todd Katz</t>
  </si>
  <si>
    <t>IWIP 2021-028-29-ALF-A</t>
  </si>
  <si>
    <t>CenterPoint Energy</t>
  </si>
  <si>
    <t>IWGP 2021-184-30-A</t>
  </si>
  <si>
    <t>Luke Family of Brands</t>
  </si>
  <si>
    <t>LRC-2019-676-RGP</t>
  </si>
  <si>
    <t>2020-428-45-MTM-A</t>
  </si>
  <si>
    <t>INT</t>
  </si>
  <si>
    <t>INDOT</t>
  </si>
  <si>
    <t>LRC-2020-753-RGP</t>
  </si>
  <si>
    <t>2020-839-64-JBT-A</t>
  </si>
  <si>
    <t>AEP - Wes Del Ext</t>
  </si>
  <si>
    <t>None</t>
  </si>
  <si>
    <t>IWGP 2021-278-18-WRH-A</t>
  </si>
  <si>
    <t>PER</t>
  </si>
  <si>
    <t>LRE-2020-02409-143-R21</t>
  </si>
  <si>
    <t>2021-217-43-JBT-X</t>
  </si>
  <si>
    <t>Kosciusko</t>
  </si>
  <si>
    <t>Corps required more ILF stream credit than IDEM</t>
  </si>
  <si>
    <t>LRL-2020-452-scm</t>
  </si>
  <si>
    <t>2020-468-34-JBT-A</t>
  </si>
  <si>
    <t>EPH</t>
  </si>
  <si>
    <t>LRL-2019-137-sjk</t>
  </si>
  <si>
    <t xml:space="preserve">202-537-70-ALF-A </t>
  </si>
  <si>
    <t>Rush</t>
  </si>
  <si>
    <t>Excel Development</t>
  </si>
  <si>
    <t>–87.511936</t>
  </si>
  <si>
    <t>IWGP 2020-968-29-ALF-A</t>
  </si>
  <si>
    <t>Duke</t>
  </si>
  <si>
    <t>LRL-2018-495-MKD</t>
  </si>
  <si>
    <t xml:space="preserve">2020-978-10-TMS </t>
  </si>
  <si>
    <t>Pulte Homes</t>
  </si>
  <si>
    <t>LRL-2016-994-sjk</t>
  </si>
  <si>
    <t>2017-221-29-HAP-A</t>
  </si>
  <si>
    <t>Vectren Corp. (now Center Point Energy)</t>
  </si>
  <si>
    <t>Pure Development</t>
  </si>
  <si>
    <t>2021-425-45-MTM-X</t>
  </si>
  <si>
    <t xml:space="preserve">Lake </t>
  </si>
  <si>
    <t>Ports of Indiana</t>
  </si>
  <si>
    <t>LRL-1979-00062</t>
  </si>
  <si>
    <t>2021-205-10-TMS-A</t>
  </si>
  <si>
    <t>Corps required more stream and wetland credits</t>
  </si>
  <si>
    <t xml:space="preserve">IWGP 2021-205-10-TMS-A </t>
  </si>
  <si>
    <t>Called wanting credit sale now so invoiced for ISO W too</t>
  </si>
  <si>
    <t>CP215, LLC</t>
  </si>
  <si>
    <t>IWIP 2020-970-35-WRH-A</t>
  </si>
  <si>
    <t>Huntington</t>
  </si>
  <si>
    <t>Harrison County</t>
  </si>
  <si>
    <t>LRL-2017-773-djd</t>
  </si>
  <si>
    <t>2017-533-31-ALF-A</t>
  </si>
  <si>
    <t>Harrison</t>
  </si>
  <si>
    <t xml:space="preserve">Non-Compliance Required Credit Purchase, appears to have not been sent, so proceeding. </t>
  </si>
  <si>
    <t>Citizens Energy Group</t>
  </si>
  <si>
    <t>LRL-2019-806-LCL</t>
  </si>
  <si>
    <t>2020-914-49-ALF-A</t>
  </si>
  <si>
    <t>FW-30807-0</t>
  </si>
  <si>
    <t xml:space="preserve">Corps permit requires 600, IDEM permit requires 500, DNR Permit requires 0.25 FW purchase.  Had thought also 500 additional credits per FW permit, but are modifying permit to clarify. </t>
  </si>
  <si>
    <t>Arco/Murray</t>
  </si>
  <si>
    <t>IWIP 2021-104-32-ERL-A</t>
  </si>
  <si>
    <t xml:space="preserve">Note: Permit to purchase Class I was rescinded.  Thus requirement changed.   IWIP 2021-104-32-ERL-A:  1.464 credits for 0.732 impacts Class II Isolated PEM, IWGP 2021-104-32-ERL-A:  0.881 credits for 0.881 impacts to 0.881 Class I PEM - rescinded. 
</t>
  </si>
  <si>
    <t>LRL-2020-1000-sjk</t>
  </si>
  <si>
    <t>2020-994-49-ALF-A</t>
  </si>
  <si>
    <t>Eagle Enclave</t>
  </si>
  <si>
    <t>LRL-2013-8807-RJB</t>
  </si>
  <si>
    <t>2013-543-82-DCC-V.</t>
  </si>
  <si>
    <t>Purchase in Agreed Judgement 82D05-1707-MI-003721 to resolve violations in 401 Permit 2013-543-82-DCC-V.</t>
  </si>
  <si>
    <t>2021-0369-29-JBT-X</t>
  </si>
  <si>
    <t>Mitig Shortfall</t>
  </si>
  <si>
    <t>Poindexter Excavating</t>
  </si>
  <si>
    <t>LRL-2018-446-sam</t>
  </si>
  <si>
    <t>2018-899-32-JMK-A</t>
  </si>
  <si>
    <t xml:space="preserve">401 Modification - mitigation shortfall - permit modification for ILF credit purchase for remainder. </t>
  </si>
  <si>
    <t>Park 100 Development</t>
  </si>
  <si>
    <t>LRL-2019-642-sjk</t>
  </si>
  <si>
    <t>2021-222-49-JWR-A</t>
  </si>
  <si>
    <t xml:space="preserve">IDEM requires total stream mitigation of 440 intermittent and the rest is remediation done by the Permittee, Corps a total of 441. </t>
  </si>
  <si>
    <t xml:space="preserve">IDEM has a larger amount of credit purchase requirements. </t>
  </si>
  <si>
    <t xml:space="preserve">Clark County </t>
  </si>
  <si>
    <t>LRL-2020-807-MKD</t>
  </si>
  <si>
    <t>2020-993-10-TMS-A</t>
  </si>
  <si>
    <t xml:space="preserve">No Corps Mitigation required. </t>
  </si>
  <si>
    <t>Hancock Co Hway</t>
  </si>
  <si>
    <t>LRL-2020-783-sjk</t>
  </si>
  <si>
    <t>2020-718-30-ALF-A</t>
  </si>
  <si>
    <t xml:space="preserve">Corrected from permit to be WW EF, Corps requires slightly more. </t>
  </si>
  <si>
    <t>Corrected from permit to be WW EF</t>
  </si>
  <si>
    <t>LRL-2020-44-djd</t>
  </si>
  <si>
    <t>2020-649-03-JBT-A</t>
  </si>
  <si>
    <t>LRL-2020-815-MKD</t>
  </si>
  <si>
    <t>2021-246-53-TMS-A</t>
  </si>
  <si>
    <t>Crider and Crider</t>
  </si>
  <si>
    <t>Added later to master ledger as not added - Corps required no credits - INDOT 1802958 I-65 from SR 46 to SR 59</t>
  </si>
  <si>
    <t>Added later to master ledger as not added - Corps required no credits - INDOT 1802958 I-65 from SR 46 to SR 60</t>
  </si>
  <si>
    <t>LRC-2020-490</t>
  </si>
  <si>
    <t>2020-818-45-MTM-A</t>
  </si>
  <si>
    <t>Lake and Porter</t>
  </si>
  <si>
    <t>Aetna to Tassinong Gas Transmission Upgrade Project</t>
  </si>
  <si>
    <t>IWGP 2021-222-49-JWR-A</t>
  </si>
  <si>
    <t>ANR Pipeline Company’s MP26.71 Integrity Dig</t>
  </si>
  <si>
    <t>LRE-2021-00699-117</t>
  </si>
  <si>
    <t>2021-520-17-WRH-X</t>
  </si>
  <si>
    <t>IWGP 2021-35-45-MTM-A</t>
  </si>
  <si>
    <t xml:space="preserve"> LRC-2019-854 -DES 1401029</t>
  </si>
  <si>
    <t xml:space="preserve">2020-574-64-MTM-A </t>
  </si>
  <si>
    <t xml:space="preserve">Emergent credits purchased elsewhere. </t>
  </si>
  <si>
    <t>IWIP 2021-472-45-MTM-A</t>
  </si>
  <si>
    <t>Aylesworth Farm</t>
  </si>
  <si>
    <t>IWGP 2021-445-02-WRH-A</t>
  </si>
  <si>
    <t xml:space="preserve">Orig Impacts permitted under IWGP 2020-974-02-WRH-A,these are addtl impacts. </t>
  </si>
  <si>
    <t>Force Holdings - Project Husky</t>
  </si>
  <si>
    <t>LRL-2021-277-sjk</t>
  </si>
  <si>
    <t>2021-407-03-TMS-A</t>
  </si>
  <si>
    <t>IWIP-2021-407-03-TMS-A</t>
  </si>
  <si>
    <t xml:space="preserve">Requested invoice re-sent to diff recipient.  Corps requires more at 478 perennial, state 398. </t>
  </si>
  <si>
    <t xml:space="preserve">Corps is more at 1271 intermittent stream, State is 1059 intermittent stream. </t>
  </si>
  <si>
    <t>Corps is less at .56 forested wetland credits</t>
  </si>
  <si>
    <t xml:space="preserve">IWIP Class III Forested </t>
  </si>
  <si>
    <t>IWGP 2020-787-80-JBT-A</t>
  </si>
  <si>
    <t>Tipton</t>
  </si>
  <si>
    <t>Class I Non-Forested (PEM) DES 1592421</t>
  </si>
  <si>
    <t>Stonecrest Development</t>
  </si>
  <si>
    <t>LRL-2017-00451</t>
  </si>
  <si>
    <t>2019-779-22-TMS-A</t>
  </si>
  <si>
    <t>Corps requires .91 total wetland mitig - IDEM .202 emergent</t>
  </si>
  <si>
    <t>-85.81 8652</t>
  </si>
  <si>
    <t>Corps requires .91 total wetland mitig - IDEM .384 shrub</t>
  </si>
  <si>
    <t>Corps requires .91 total wetland mitig - IDEM .228 forested</t>
  </si>
  <si>
    <t>LRL-2020-217-scm</t>
  </si>
  <si>
    <t>2021-0106-73-JBT-A, IWGP</t>
  </si>
  <si>
    <t>IWGP 2021-106-73-JBT-A</t>
  </si>
  <si>
    <t>Requested credits - then asked to hold off due to IWGP - then replied to proceed on purchase.  Corps required more credits -IDEM 1.132, Corps 1.36, I-74 INDOT 1601973 1601974 1601978 1601980</t>
  </si>
  <si>
    <t>IWGP-2020-649-03-JBT-A</t>
  </si>
  <si>
    <t>LRL-2020-1097-scm</t>
  </si>
  <si>
    <t>2021-110-42-JBT-A</t>
  </si>
  <si>
    <t>Corps required no credits, confirmed - INDOT 1700156 &amp; 1700159</t>
  </si>
  <si>
    <t>LRE-2020-1742-137-R21</t>
  </si>
  <si>
    <t>2021-0231-37-JBT-A</t>
  </si>
  <si>
    <t xml:space="preserve">1700378 - I-65 Unnamed Tributary to Iroquois Liner - Corps required no mitigation. </t>
  </si>
  <si>
    <t>LRL-2010-506-djd</t>
  </si>
  <si>
    <t xml:space="preserve">2021-0083-60-JBT-X </t>
  </si>
  <si>
    <t>39.289348°</t>
  </si>
  <si>
    <t>86.779420°</t>
  </si>
  <si>
    <t xml:space="preserve">Des. No. 0014380 - Corps required more than IDEM required for mitigation. </t>
  </si>
  <si>
    <t xml:space="preserve">Raindrop, LLC </t>
  </si>
  <si>
    <t>IWIP 2021-558-32-ERL-A</t>
  </si>
  <si>
    <t>Hendricks &amp; Morgan</t>
  </si>
  <si>
    <t xml:space="preserve">Previously had permits IWGP 2020-985-32-ERL-A -rescinded, IWIP 2020-985-32-ERL-A- modified for no credit purchase.  IWIP 2021-558-32-ERL-A is a new permit on same project. </t>
  </si>
  <si>
    <t>LRL-2021-477-sam</t>
  </si>
  <si>
    <t>2021-348-49-MTM-A</t>
  </si>
  <si>
    <t>City of Indianapolis DPW - Eagle Creek Levee Maintenance</t>
  </si>
  <si>
    <t xml:space="preserve">After the fact Credit Sale - Corps and IDEM required the same amounts. </t>
  </si>
  <si>
    <t>LRE-2021-00232-144-R21</t>
  </si>
  <si>
    <t>2021-0207-44-JBT-A</t>
  </si>
  <si>
    <t xml:space="preserve">Bloomington Parks - Griffy Lake </t>
  </si>
  <si>
    <t>2021-383-53-TMS-X</t>
  </si>
  <si>
    <t>RGP</t>
  </si>
  <si>
    <t>Monroe County Hway Dept</t>
  </si>
  <si>
    <t>LRL-2020-00189</t>
  </si>
  <si>
    <t>2020-197-53-TMS-A</t>
  </si>
  <si>
    <t>39.260854,</t>
  </si>
  <si>
    <t xml:space="preserve">Corps did not require a credit purchase. </t>
  </si>
  <si>
    <t>Boys and Girls Clubs of Greater Northwest Indiana</t>
  </si>
  <si>
    <t>LRC-2020-01139</t>
  </si>
  <si>
    <t>2021-527-64-MTM-X</t>
  </si>
  <si>
    <t>IDEM 0.23, Corps .276</t>
  </si>
  <si>
    <t xml:space="preserve">November </t>
  </si>
  <si>
    <t>LRE-2008-103-120--R21</t>
  </si>
  <si>
    <t>2021-366-20-JBT-X</t>
  </si>
  <si>
    <t>Corps did not require any credit purchase - 1600421 US20</t>
  </si>
  <si>
    <t>Corps did not require any credit purchase - 1600421 US21</t>
  </si>
  <si>
    <t>Corps did not require any credit purchase - 1600421 US22</t>
  </si>
  <si>
    <t>Corps did not require any credit purchase - 1600421 US23</t>
  </si>
  <si>
    <t>LRE-2010-00799-120-S20</t>
  </si>
  <si>
    <t>2020-981-20-JBT-A</t>
  </si>
  <si>
    <t>Elkhart &amp; Kosciusko</t>
  </si>
  <si>
    <t>LRL-2019-699-dds</t>
  </si>
  <si>
    <t>2019-506-28-JBT-A</t>
  </si>
  <si>
    <t>Greene and Sullivan</t>
  </si>
  <si>
    <t>Redbird recreational area -  Des. No. 1601178 - Corps required no mitigation</t>
  </si>
  <si>
    <t>IDEM 52 - INDOT 1600517 - Permit revision changing amounts</t>
  </si>
  <si>
    <t>IDEM 7.183, Corps all wetland credits total of 7.705</t>
  </si>
  <si>
    <t>IDEM 0.282</t>
  </si>
  <si>
    <t>IDEM 0.24</t>
  </si>
  <si>
    <t>Savannah Ridge</t>
  </si>
  <si>
    <t>Indy South Greenwood Airport</t>
  </si>
  <si>
    <t>LRL-2019-1080-sjk</t>
  </si>
  <si>
    <t>2021-397-41-TMS-A</t>
  </si>
  <si>
    <t>Love's Travel Stops and Country Stores, Inc.</t>
  </si>
  <si>
    <t>LRL-2019-473-lcl</t>
  </si>
  <si>
    <t>2020-293-79-ERL-A</t>
  </si>
  <si>
    <t>IDEM required more ILF stream credit than the Corps</t>
  </si>
  <si>
    <t>Corps required more PEM ILF credit</t>
  </si>
  <si>
    <t>IDEM required more PSS credit, but accepted the additional PSS for the compensation</t>
  </si>
  <si>
    <t>Lake County</t>
  </si>
  <si>
    <t>LRE 2000-1450751</t>
  </si>
  <si>
    <t>2021-360-45-MTM-A</t>
  </si>
  <si>
    <t>45th Avenue Phase IIIA and IIIB – Des. 9980080</t>
  </si>
  <si>
    <t>46th Avenue Phase IIIA and IIIB – Des. 9980080</t>
  </si>
  <si>
    <t>47th Avenue Phase IIIA and IIIB – Des. 9980080</t>
  </si>
  <si>
    <t>48th Avenue Phase IIIA and IIIB – Des. 9980080</t>
  </si>
  <si>
    <t>Vail Properties</t>
  </si>
  <si>
    <t>IWIP 2021-682-30-JBT-A</t>
  </si>
  <si>
    <t>Old Dominion Road - Failed mitig - short time period</t>
  </si>
  <si>
    <t>LRL-2019-152-jmb</t>
  </si>
  <si>
    <t>2018-693-82</t>
  </si>
  <si>
    <t>Non-Compliance letter sent via IDEM 11/21 - Corps did not pursue as determined impacts pre-2014</t>
  </si>
  <si>
    <t>LRL-2020-01079-htm</t>
  </si>
  <si>
    <t>2020-951-41-TMS-A</t>
  </si>
  <si>
    <t>AEP</t>
  </si>
  <si>
    <t>IWIP 2021-629-05-WRH-A</t>
  </si>
  <si>
    <t>Blackford and Jay</t>
  </si>
  <si>
    <t>Indy DPW</t>
  </si>
  <si>
    <t>LRL-1991-119-sam</t>
  </si>
  <si>
    <t>1995-304-49-HAK-A</t>
  </si>
  <si>
    <t xml:space="preserve">Failed mitigation - Shadeland Avenue over Fall Creek Mitigation Resolution - 90 days to complete purchase. </t>
  </si>
  <si>
    <t>LRC-2021-00335</t>
  </si>
  <si>
    <t>2020-804-45-JBT-A</t>
  </si>
  <si>
    <t xml:space="preserve">IWIP 2020-407-29-JBT-A </t>
  </si>
  <si>
    <t>LRL-2020-426-scm</t>
  </si>
  <si>
    <t xml:space="preserve">2020-407-29-JBT-A </t>
  </si>
  <si>
    <t>Scannell Properties</t>
  </si>
  <si>
    <t>LRL-2020-1066-lcl</t>
  </si>
  <si>
    <t>2021-324-32-ERL-A</t>
  </si>
  <si>
    <t>Graythorne Development</t>
  </si>
  <si>
    <t>LRC-2019-190</t>
  </si>
  <si>
    <t>2021-92-45-MTM-A</t>
  </si>
  <si>
    <t>IWIP 2021-92-45-MTM-A</t>
  </si>
  <si>
    <t xml:space="preserve">IDEM required 0.26 Forested. IDEM had wrong SA on permit, used Corps and IDEM noted this. </t>
  </si>
  <si>
    <t xml:space="preserve">IDEM had wrong SA on permit, used Corps and IDEM noted this. </t>
  </si>
  <si>
    <t>Corps required more - IDEM 101, Corps 126 - INDOT DES 1801500</t>
  </si>
  <si>
    <t>IDEM was 1.16, Corps was 1.45, Corps added surcharge for impacts while projects being planned/implemented</t>
  </si>
  <si>
    <t>Class II Forested  DES 1702149</t>
  </si>
  <si>
    <t>Corps required 526 lf int.  IDEM required more ILF stream credits than the Corps. IWGP Wetland credits 0.223, and .016 from 401, purchased from bank. 1702149</t>
  </si>
  <si>
    <t>WOSD revision issued - IWGP was rescinded, and IWIP was modified.  Held until mod final and revised credit amount.</t>
  </si>
  <si>
    <t>LRL-2021-83-scm</t>
  </si>
  <si>
    <t>2021-0297-82-JBT-A</t>
  </si>
  <si>
    <t>38.004,</t>
  </si>
  <si>
    <t>US41 Pigeon Creek DES 2001766 &amp; 200514 - DNR no addtl mitigation - IDEM .96 as all emergent - Corps broke out emergent and forested and .97 total</t>
  </si>
  <si>
    <t>US41 Pigeon Creek DES 2001766 &amp; 200514</t>
  </si>
  <si>
    <t>IWGP-2020-912-45-MTMA</t>
  </si>
  <si>
    <t>Juris Type</t>
  </si>
  <si>
    <t>Corps District of Iso</t>
  </si>
  <si>
    <t>Iso Type</t>
  </si>
  <si>
    <t>I</t>
  </si>
  <si>
    <t>SI</t>
  </si>
  <si>
    <t>D</t>
  </si>
  <si>
    <t>J</t>
  </si>
  <si>
    <t>L</t>
  </si>
  <si>
    <t>C</t>
  </si>
  <si>
    <t>COMB</t>
  </si>
  <si>
    <t>1 NF</t>
  </si>
  <si>
    <t>2 NF</t>
  </si>
  <si>
    <t>2 F</t>
  </si>
  <si>
    <t>1 f</t>
  </si>
  <si>
    <t>2 f</t>
  </si>
  <si>
    <t>3 F</t>
  </si>
  <si>
    <t>1 nf</t>
  </si>
  <si>
    <t>2 nf</t>
  </si>
  <si>
    <t>3 f</t>
  </si>
  <si>
    <t>LRC-2021-00964</t>
  </si>
  <si>
    <t>2021-872-45-MTM-X</t>
  </si>
  <si>
    <t>Energy</t>
  </si>
  <si>
    <t>Point 70 Logistic Ventures</t>
  </si>
  <si>
    <t>IWIP 2021-506-30-SLG-A</t>
  </si>
  <si>
    <t>Bridge Replacement - INDOT DES 1701595</t>
  </si>
  <si>
    <t>IWGP 2021-0060-30-JBT-A,</t>
  </si>
  <si>
    <t>Hancock and Henry</t>
  </si>
  <si>
    <t>INDOT 1700897 - confirmed 401/404 did not require any mitigation</t>
  </si>
  <si>
    <t xml:space="preserve">INDOT </t>
  </si>
  <si>
    <t>LRL-2021-118</t>
  </si>
  <si>
    <t>2021-505-60-JBT-A</t>
  </si>
  <si>
    <t xml:space="preserve">Corps requires 52, IDEM 51.1 - INDOT 1701595 SR 46 Bridge Replacement - note table provides wrong SA. </t>
  </si>
  <si>
    <t xml:space="preserve">Corps requires 0.68, IDEM 0.755 INDOT 1701595 SR 46 Bridge Replacement - note table provides wrong SA. </t>
  </si>
  <si>
    <t>LRL-2021-00711-DDC</t>
  </si>
  <si>
    <t>2021-667-29-JBT-A</t>
  </si>
  <si>
    <t>Geist Trail</t>
  </si>
  <si>
    <t xml:space="preserve">Geist Trail - Corps requires 1.926 PFO only </t>
  </si>
  <si>
    <t xml:space="preserve">Refund 1/25/22 - Funds except for Admin.  1.85 Class 1 Wetlands refunded - rest of the  Credit Purchase is unaffected.  Original Invoice #80. </t>
  </si>
  <si>
    <t>421 Realty Corporation</t>
  </si>
  <si>
    <t>IWIP 2021-787-49-JWR-A</t>
  </si>
  <si>
    <t>Permit mod 1/25/22 reduced credits from 3.87 to 1.56</t>
  </si>
  <si>
    <t>City of Kokomo</t>
  </si>
  <si>
    <t>LRL-2021-00739</t>
  </si>
  <si>
    <t>2019-602-00-JWR-A</t>
  </si>
  <si>
    <t>LRC-2021-00529</t>
  </si>
  <si>
    <t>2021-0328-45-JBT-A</t>
  </si>
  <si>
    <t>IDEM not requiring mitigation</t>
  </si>
  <si>
    <t xml:space="preserve">1701454 - Corps did not require mitigation. </t>
  </si>
  <si>
    <t>IWIP-2021-681-86-JBT-A</t>
  </si>
  <si>
    <t>Warren</t>
  </si>
  <si>
    <t xml:space="preserve">DES 1400249 State Road 26 Overlay - 401 and 404 did not require mitigation. </t>
  </si>
  <si>
    <t>LRE-2020-01227-150-R20</t>
  </si>
  <si>
    <t>2020-584-50-JBT-A</t>
  </si>
  <si>
    <t>Marshall</t>
  </si>
  <si>
    <t xml:space="preserve">1700331 - Corps did not require any mitigation. </t>
  </si>
  <si>
    <t>LRC-2021-00482</t>
  </si>
  <si>
    <t>2021-0356-46-JBT-A</t>
  </si>
  <si>
    <t>INDOT 1700021 US 20</t>
  </si>
  <si>
    <t>LRL-2017-1021</t>
  </si>
  <si>
    <t>2021-626-49-JBT-A</t>
  </si>
  <si>
    <t>I-465 NE Clear Path -DES 1400075 - corps required 924 int stream credits</t>
  </si>
  <si>
    <t>I-465 NE Clear Path -DES 1400076 - Corps did not require any PER</t>
  </si>
  <si>
    <t xml:space="preserve">I-465 NE Clear Path -DES 1400076 - Corps did not require any wetland mitig other than emergent through a Bank. </t>
  </si>
  <si>
    <t>IWGP 2021-169-47-JBT-A</t>
  </si>
  <si>
    <t>Lawrence</t>
  </si>
  <si>
    <t xml:space="preserve">1801377 &amp; 0400077 - IDEM 401 and 404 did not require any mitigation. </t>
  </si>
  <si>
    <t>Johnson County Board Commissioners</t>
  </si>
  <si>
    <t>LRL-2019-866-sjk</t>
  </si>
  <si>
    <t>2019-656-41-TMS-A</t>
  </si>
  <si>
    <t>LRC-2016-00529</t>
  </si>
  <si>
    <t>2021-21-45-MTM-A</t>
  </si>
  <si>
    <t>Bartholomew County</t>
  </si>
  <si>
    <t>LRL-2021-806-sjk</t>
  </si>
  <si>
    <t>IDEM and Corps same amounts</t>
  </si>
  <si>
    <t xml:space="preserve">IDEM 0.08 forested wetland - Corps 0.07 </t>
  </si>
  <si>
    <t>M/I Homes</t>
  </si>
  <si>
    <t>IWIP 2021-952-29-SCF-A</t>
  </si>
  <si>
    <t xml:space="preserve">March </t>
  </si>
  <si>
    <t>LRE-1998-1200250-R21</t>
  </si>
  <si>
    <t>2021-432-20-JBT-X</t>
  </si>
  <si>
    <t>LRE-1998-1200250-R22</t>
  </si>
  <si>
    <t xml:space="preserve">INDOT 1602099 SR 119 Elkhart River Bridge Replacement - Corps required 0 </t>
  </si>
  <si>
    <t xml:space="preserve"> INDOT 1602099 SR 119 Elkhart River Bridge Replacement - Corps required 0 </t>
  </si>
  <si>
    <t>Pioneer Packaging, LLC</t>
  </si>
  <si>
    <t>LRL-2021-1079-SAM</t>
  </si>
  <si>
    <t>2021-954-38-WLR</t>
  </si>
  <si>
    <t xml:space="preserve">After the fact credit sale. </t>
  </si>
  <si>
    <t>Autumn Woods</t>
  </si>
  <si>
    <t>LRE-2021-00600-102</t>
  </si>
  <si>
    <t>2021-960-2-WLR-A</t>
  </si>
  <si>
    <t xml:space="preserve">2019-602-00-JWR-A </t>
  </si>
  <si>
    <t>Franciscan Health</t>
  </si>
  <si>
    <t>IWIP 2020-715-45-MTM-A</t>
  </si>
  <si>
    <t>Class I Non-Forested Wetland impacts</t>
  </si>
  <si>
    <t>IWIP 2021-611-30-SLG-A</t>
  </si>
  <si>
    <t>Red Rocks Developments - Hancock Industrial</t>
  </si>
  <si>
    <t>Class II Forested Wetland Impacts</t>
  </si>
  <si>
    <t>Class II Non-Forested Wetland Impacts</t>
  </si>
  <si>
    <t>LRL-2020-89-sjk</t>
  </si>
  <si>
    <t>2021-848-29-WLR-A</t>
  </si>
  <si>
    <t>40.0057</t>
  </si>
  <si>
    <t>Amazon.com Services</t>
  </si>
  <si>
    <t>LRL-2021-655-MKD</t>
  </si>
  <si>
    <t>2021-908-31-TMS-A</t>
  </si>
  <si>
    <t>Corps required 402, IDEM required 335</t>
  </si>
  <si>
    <t xml:space="preserve">City of Portland </t>
  </si>
  <si>
    <t>LRL-2008-267-sam</t>
  </si>
  <si>
    <t>2007-728-38-SSA-V</t>
  </si>
  <si>
    <t xml:space="preserve">Permit mod after mitigation failed. </t>
  </si>
  <si>
    <t>CRG Residential</t>
  </si>
  <si>
    <t>LRL-2018-469-sjk</t>
  </si>
  <si>
    <t>2021-631-29-JBT-A</t>
  </si>
  <si>
    <t>Corps Rev permit required .0.53, 0.482 IDEM</t>
  </si>
  <si>
    <t xml:space="preserve">Corps REV permit 0.18, IDEM 0.163 </t>
  </si>
  <si>
    <t>IDEM table is incorrect and they do require stream credits. Both require 96.</t>
  </si>
  <si>
    <t>Gradison Land Development</t>
  </si>
  <si>
    <t>LRL-2021-583-sjk</t>
  </si>
  <si>
    <t>2021-869-29-JBT-A</t>
  </si>
  <si>
    <t>Corps requires 282 and IDEM 235</t>
  </si>
  <si>
    <t>Both require 0.32</t>
  </si>
  <si>
    <t>Tippecanoe Development</t>
  </si>
  <si>
    <t>IWP 2021-943-79-ERL</t>
  </si>
  <si>
    <t xml:space="preserve"> -86.8967.</t>
  </si>
  <si>
    <t>LRL-2008-1418-djd</t>
  </si>
  <si>
    <t>2009-509-49-JWR-A</t>
  </si>
  <si>
    <t>LRL-2010-74-sam</t>
  </si>
  <si>
    <t>2010-259-32-JWR-A</t>
  </si>
  <si>
    <t>LRL-2012-89-sjk</t>
  </si>
  <si>
    <t>2012-066-06-JWR-A</t>
  </si>
  <si>
    <t>Sent as one CS Letter with same Des #.  This is the modified total - Corps at 2384 and IDEM at 3000 eff 7/23/21.  All related to Pleasant Run Golf Course and one new DES # DES 1383193 .  Modified Permit Numbers -orig permittee responsibility - IDEM email changing all mitig to INT.</t>
  </si>
  <si>
    <t>Sent as one CS Letter with same Des #. All related to Pleasant Run Golf Course and one new DES # DES 1383193 .  Modified Permit Numbers -orig permittee responsibility - IDEM email changing all mitig to INT.</t>
  </si>
  <si>
    <t>Sent as one CS Letter with same Des #. Per INDOT IDEM 778 Corps 960. All related to Pleasant Run Golf Course and one new DES # DES 1383193 .  Modified Permit Numbers -orig permittee responsibility -IDEM email changing all mitig to INT.</t>
  </si>
  <si>
    <t>Midwest Logistics</t>
  </si>
  <si>
    <t>LRL-2012-820-sjk</t>
  </si>
  <si>
    <t>2021-1026-49-JWR</t>
  </si>
  <si>
    <t>This is the second half of project</t>
  </si>
  <si>
    <t xml:space="preserve">J </t>
  </si>
  <si>
    <t>OMPI</t>
  </si>
  <si>
    <t>IWiP-2022-117-29-EKB</t>
  </si>
  <si>
    <t>IWIP 2022-15-32-ERL-A</t>
  </si>
  <si>
    <t>IWIP-2022-26-45-MTM</t>
  </si>
  <si>
    <t>LRL-1990-568</t>
  </si>
  <si>
    <t>1991-001-10-GPN-A</t>
  </si>
  <si>
    <t>91-085</t>
  </si>
  <si>
    <t xml:space="preserve">41.420329     </t>
  </si>
  <si>
    <t>LRE-2008-01048-156-R21</t>
  </si>
  <si>
    <t>2021-712-56-JBT-A</t>
  </si>
  <si>
    <t>Newton</t>
  </si>
  <si>
    <t>LRL-2020-973-scm</t>
  </si>
  <si>
    <t>2021-477-30-JBT-A</t>
  </si>
  <si>
    <t>39.81146 to 39.82161</t>
  </si>
  <si>
    <t xml:space="preserve">85.93942 to  -85.74089 </t>
  </si>
  <si>
    <t>IWGP 2021-477-30-JBT-A</t>
  </si>
  <si>
    <t>Corps 0 - INDOT 1702919 - I 70 add travel lanes - INDOT 1702919</t>
  </si>
  <si>
    <t>Corps 3.7 - INDOT 1702919 - I 70 add travel lanes - INDOT 1702919</t>
  </si>
  <si>
    <t>Corps 1.33 - INDOT 1702919 - I 70 add travel lanes - INDOT 1702919</t>
  </si>
  <si>
    <t>INDOT 1702919 - I 70 add travel lanes - INDOT 1702919</t>
  </si>
  <si>
    <t>LRL-2021-1089-scm</t>
  </si>
  <si>
    <t xml:space="preserve">1701336 - Corps required no mitigation </t>
  </si>
  <si>
    <t>SOMB</t>
  </si>
  <si>
    <t>INDOT Interstate-265 Mitigation - IDEM verified permits are one and the same and only using LRL-1990-568 now. . 1991-001-10-GPN-A had referenced a Corps permit number of 91-085.  However, the Corps permit I have for the I-265 project is LRL-1990-568-djd.  1902145</t>
  </si>
  <si>
    <t>City of Portland Board of Aviation Commissioners</t>
  </si>
  <si>
    <t>Vanderburgh County Commissioners</t>
  </si>
  <si>
    <t>Related jurisdictional impacts minimal and approved via RGP, no jurisdictional mitigation for this project.</t>
  </si>
  <si>
    <t>Corps did not specifically require mitigation, but special condition requires to meet conditions of 401 WQC</t>
  </si>
  <si>
    <t>Marina Limited Partnership (Hassan Mercho)</t>
  </si>
  <si>
    <t>City of Richmond</t>
  </si>
  <si>
    <t xml:space="preserve">USACE didn't require mitigation, due to change in jurisdiction. </t>
  </si>
  <si>
    <t>State Isolated Class II (PSS)</t>
  </si>
  <si>
    <t xml:space="preserve">IWGP related to this not sub w other permits, credit sale will be processed separately. </t>
  </si>
  <si>
    <t xml:space="preserve">401/404 credit sale issued separately.  Didn't submit this w the other permits related to the credit request.  Discovered during clarification with agencies on permit language. </t>
  </si>
  <si>
    <t xml:space="preserve">Emailed - Credit receipt dated 1/25/2021 - letter inadvertently sent later.  </t>
  </si>
  <si>
    <t xml:space="preserve">Credit Sale Ltr Inadvertently sent later.  IDEM required 0 emergent. IDEM had wrong SA on permit, used Corps and IDEM noted this. </t>
  </si>
  <si>
    <t>Sun Energy</t>
  </si>
  <si>
    <t>LRL-2019-645</t>
  </si>
  <si>
    <t>General WQC NWP49</t>
  </si>
  <si>
    <t>Mining Permit S-00376</t>
  </si>
  <si>
    <t>Mining</t>
  </si>
  <si>
    <t xml:space="preserve">.51 of required Corps credit purchase is open water but to be classified under Emergent. IDEM did not require a credit purchase. </t>
  </si>
  <si>
    <t>TC Energy</t>
  </si>
  <si>
    <t>LRC-2020-128</t>
  </si>
  <si>
    <t>2020-228-45-MTM-A, 2020-229-45-MTM-A</t>
  </si>
  <si>
    <t xml:space="preserve">Corps P1 required 0.209, P2 0.26 required (total 0.469)total,  IDEM required 0.26 in mod permit - but per Marty it’s a $26,315 which would be 0.277 credit purchase - consultant requested a purchase of 0.43.  Modified IDEM Permits for P1 and 2, so greatest total is P1 Corps at 0.209 and P2 0.277 IDEM. </t>
  </si>
  <si>
    <t>313 C</t>
  </si>
  <si>
    <t>LRL-2022-110-sam</t>
  </si>
  <si>
    <t>2022-311-49</t>
  </si>
  <si>
    <t>317 C</t>
  </si>
  <si>
    <t xml:space="preserve">Additional amount related to original credit purchase reflecting the increased amount of Corps over the required IDEM amount (0.34-0.28) Invoice changed to reflect incorrect SA identification in permit. </t>
  </si>
  <si>
    <t>COA Avon Landings</t>
  </si>
  <si>
    <t>IWIP 2022-289-32-ERL-A</t>
  </si>
  <si>
    <t xml:space="preserve">SI </t>
  </si>
  <si>
    <t>LRL-2021-845-sjk</t>
  </si>
  <si>
    <t>2022-198-30-EKB-A</t>
  </si>
  <si>
    <t xml:space="preserve">IDEM Permit mod to change SA. Corps required 2153 and IDEM required 1794 INT. </t>
  </si>
  <si>
    <t>City of West Lafayette</t>
  </si>
  <si>
    <t>LRL-2020-976-sjk</t>
  </si>
  <si>
    <t>2021-268-79</t>
  </si>
  <si>
    <t>IWIP-2022-311-49</t>
  </si>
  <si>
    <t xml:space="preserve">Changed SA Upper White to WWEF in Permit </t>
  </si>
  <si>
    <t>2022-261-2-WLR</t>
  </si>
  <si>
    <t>AEP Indiana Michigan</t>
  </si>
  <si>
    <t>LRE-2021-01169-117-N21</t>
  </si>
  <si>
    <t>2022-3-17-WLR-A</t>
  </si>
  <si>
    <t>Dekalb</t>
  </si>
  <si>
    <t>Corps did not require any credit purchase</t>
  </si>
  <si>
    <t xml:space="preserve">AEP  </t>
  </si>
  <si>
    <t>Randolph</t>
  </si>
  <si>
    <t>D.R. Horton</t>
  </si>
  <si>
    <t>LRL-2021-1093</t>
  </si>
  <si>
    <t>2022-339-32-ERL</t>
  </si>
  <si>
    <t>IWIP-2022-339-32-ERL</t>
  </si>
  <si>
    <t>IDEM required 1045 and Corps 1255</t>
  </si>
  <si>
    <t>City of Seymour</t>
  </si>
  <si>
    <t>LRL-2018-970-scm</t>
  </si>
  <si>
    <t>2019-382-36-TMS-A</t>
  </si>
  <si>
    <t>Burkhart Bypass - Corps required 312 EPH, state required 520 EPH and 691 INT. Note incorrect CORPS permit number listed on IDEM permit.  Correct Corps number verified.  DES 1600743 and 1601943</t>
  </si>
  <si>
    <t>Burkhart Bypass -Corps required 1.27 PEM -  state required 1.224 PEM and .004 FOR</t>
  </si>
  <si>
    <t>Burkhart Bypass - Corps required 312 EPH, state required 520 EPH and 691 INT</t>
  </si>
  <si>
    <t>Additional Credit Release approved in 8/8/22 Corps letter</t>
  </si>
  <si>
    <t>LRE-2012-00268-120-N21</t>
  </si>
  <si>
    <t>2021-693-20-JWR-A</t>
  </si>
  <si>
    <t>Open Water Impacts - Emergent wetland credits</t>
  </si>
  <si>
    <t xml:space="preserve">Lennar Homes </t>
  </si>
  <si>
    <t>LRL-2017-334-sjk</t>
  </si>
  <si>
    <t>2021-907-29-SCF-A</t>
  </si>
  <si>
    <t>IDEM 229 Corps 275</t>
  </si>
  <si>
    <t>IDEM .216 and Corps 0.19</t>
  </si>
  <si>
    <t>LRL-2019-1083-jlt</t>
  </si>
  <si>
    <t>2020-294-32-ERL-A</t>
  </si>
  <si>
    <t xml:space="preserve">August </t>
  </si>
  <si>
    <t>326C</t>
  </si>
  <si>
    <t>Center Point</t>
  </si>
  <si>
    <t>2022-449-82-TMS</t>
  </si>
  <si>
    <t>No Corps Permit Issued</t>
  </si>
  <si>
    <t>LRE-2022-00212-146</t>
  </si>
  <si>
    <t>2022-362-46-JBT</t>
  </si>
  <si>
    <t>Corps did not require mitigation. DES 1703002</t>
  </si>
  <si>
    <t>LRL-2018-840</t>
  </si>
  <si>
    <t>2022-247-88-JBT</t>
  </si>
  <si>
    <t>LRL-2022-92-djd</t>
  </si>
  <si>
    <t>2022-86-68-SCF-X</t>
  </si>
  <si>
    <t xml:space="preserve">INDOT DES 1400195 - Corps required 0.45 Emergent, IDEM 0.374 </t>
  </si>
  <si>
    <t xml:space="preserve">INDOT DES 1702882, amount not in permit in email from IDEM. </t>
  </si>
  <si>
    <t>INDOT DES 1400195 - Corps required 284, IDEM required 310</t>
  </si>
  <si>
    <t>280C</t>
  </si>
  <si>
    <t>LRL-2021-30-MKD</t>
  </si>
  <si>
    <t>2021-729-31-TMS-A</t>
  </si>
  <si>
    <t>INDOT DES 1702960 - Corps required more ILF mitigation credits than IDEM</t>
  </si>
  <si>
    <t>Clark County Board of Commissioners (Landfill)</t>
  </si>
  <si>
    <t>LRL-2013-00374</t>
  </si>
  <si>
    <t>2021-189-10-TMS-A</t>
  </si>
  <si>
    <t>Purchase 1 of 7 scheduled credit purchases per the 404 and 401</t>
  </si>
  <si>
    <t>86C</t>
  </si>
  <si>
    <t>The Club at Holiday Farms, LLP</t>
  </si>
  <si>
    <t>LRL-2017-1101-lcl</t>
  </si>
  <si>
    <t>2018-728-06-JMK-A</t>
  </si>
  <si>
    <t>IWIP 2018-728-06-JMK</t>
  </si>
  <si>
    <t>Revised Permit and Invoice - new invoice 86C 0 Class I Non-Forested (PEM)</t>
  </si>
  <si>
    <t>Revised Permit and Invoice - new invoice 86C- Class II Forested - Revised amount</t>
  </si>
  <si>
    <t>Revised Permit and Invoice - new invoice 86C- Revised Permit - 401 Requirements same as the Corps</t>
  </si>
  <si>
    <t>Steuben County Highway Department</t>
  </si>
  <si>
    <t>LRE-2021-00264-176</t>
  </si>
  <si>
    <t>2021-129-76-WRH-A</t>
  </si>
  <si>
    <t>Steuben</t>
  </si>
  <si>
    <t>LRL-2021-949-MKD</t>
  </si>
  <si>
    <t>Clayton Properties</t>
  </si>
  <si>
    <t>2022-430-22-JWR-A</t>
  </si>
  <si>
    <t>LRL-2022-467</t>
  </si>
  <si>
    <t>2022-411-32</t>
  </si>
  <si>
    <t>IDEM Required 2.161, Corps 1.82</t>
  </si>
  <si>
    <t>New Albany Senior Partners, LLC</t>
  </si>
  <si>
    <t>LRL-2017-94-MKD</t>
  </si>
  <si>
    <t>2022-471-22-TMS-A</t>
  </si>
  <si>
    <t>Browning Investment, Inc.</t>
  </si>
  <si>
    <t>IWIP 2022-549-32-ERL-A</t>
  </si>
  <si>
    <t>LRL-2022-108-sjk</t>
  </si>
  <si>
    <t>City of Noblesville</t>
  </si>
  <si>
    <t>2022-444-29-EJW-A</t>
  </si>
  <si>
    <t>CDS Mixers &amp; Parts</t>
  </si>
  <si>
    <t>IWIP 2022-871-50-SCF-A</t>
  </si>
  <si>
    <t>VJW Basin, Inc.</t>
  </si>
  <si>
    <t>IWIP 2019-871-64-MTM-A</t>
  </si>
  <si>
    <t>LRC-2018-217</t>
  </si>
  <si>
    <t>2019-871-64-MTM-A</t>
  </si>
  <si>
    <t xml:space="preserve">Lennar Homes of Indiana </t>
  </si>
  <si>
    <t>IWIP 2022-681-41-JWR-A</t>
  </si>
  <si>
    <t>2 FO</t>
  </si>
  <si>
    <t>CenterPoint Energy Indiana South</t>
  </si>
  <si>
    <t>2022-795-82-TMS-X</t>
  </si>
  <si>
    <t>NWP - Corps did not require mitigation - No Corps 404 No.</t>
  </si>
  <si>
    <t>2022-556-08-JBT-A</t>
  </si>
  <si>
    <t>LRL-2022-285-djd</t>
  </si>
  <si>
    <t>Carroll</t>
  </si>
  <si>
    <t>Lawrence Central High School</t>
  </si>
  <si>
    <t>LRL-2021-444-sjk</t>
  </si>
  <si>
    <t>2022-421-49-JWR-A</t>
  </si>
  <si>
    <t>IDEM - 1059, Corps 1271</t>
  </si>
  <si>
    <t>IDEM -263, Corps - 315</t>
  </si>
  <si>
    <t>Commercial Links, LLC</t>
  </si>
  <si>
    <t>IWGP 2020-691-29-ALF-A</t>
  </si>
  <si>
    <t>IWIP 2022-826-10-JWR-A</t>
  </si>
  <si>
    <t>Holmans Crossing, LLC</t>
  </si>
  <si>
    <t xml:space="preserve">LRL-2019-576-MKD </t>
  </si>
  <si>
    <t xml:space="preserve">2019-559-84-ALF-A </t>
  </si>
  <si>
    <t>Auburn Holdings, LLC</t>
  </si>
  <si>
    <t>IWIP 2022-905-17-EJW-A</t>
  </si>
  <si>
    <t>IWIP 2022-852-49-EKB-A</t>
  </si>
  <si>
    <t>LRL-2021-681-sam</t>
  </si>
  <si>
    <t>2022-852-49-EKB-A</t>
  </si>
  <si>
    <t>3 FO</t>
  </si>
  <si>
    <t>Hamilton County Highway Department</t>
  </si>
  <si>
    <t>LRL-2022-362-sam</t>
  </si>
  <si>
    <t>2022-437-29-EKB-A</t>
  </si>
  <si>
    <t>LRL-2021-608-djd</t>
  </si>
  <si>
    <t>2022-482-27-SCF-A</t>
  </si>
  <si>
    <t>Grant</t>
  </si>
  <si>
    <t>LRL-2022-223-scm</t>
  </si>
  <si>
    <t>2022-477-78-SCF-A</t>
  </si>
  <si>
    <t>Switzerland</t>
  </si>
  <si>
    <t>LRL-2022-869-djd</t>
  </si>
  <si>
    <t>2022-965-15-JBT-X</t>
  </si>
  <si>
    <t>LRC-2022-00418</t>
  </si>
  <si>
    <t>2022-1052-64-JBT-X</t>
  </si>
  <si>
    <t>IDEM required more mitgation than the Corps</t>
  </si>
  <si>
    <t>LRL-2022-749-scm</t>
  </si>
  <si>
    <t>2022-836-55-JBT-A</t>
  </si>
  <si>
    <t>Morgan</t>
  </si>
  <si>
    <t>2021-0428-29-JBT-A</t>
  </si>
  <si>
    <t>LRL-2020-699-sjk</t>
  </si>
  <si>
    <t>ANR Pipeline Company</t>
  </si>
  <si>
    <t>IWIP 2022-1040-46-MTM-A</t>
  </si>
  <si>
    <t>Strategic Capital Partners, LLC</t>
  </si>
  <si>
    <t>IWGP 2021-327-06-ERL-A</t>
  </si>
  <si>
    <t>USACE Chicago District</t>
  </si>
  <si>
    <t>2004-354-45-MTM-A</t>
  </si>
  <si>
    <t>401 Modification</t>
  </si>
  <si>
    <t>LRL-2021-00537</t>
  </si>
  <si>
    <t>2022-552-82-TMS-A</t>
  </si>
  <si>
    <t>Vanderburg</t>
  </si>
  <si>
    <t>Corps required more mitigation than IDEM</t>
  </si>
  <si>
    <t>Argo Family Stoarage</t>
  </si>
  <si>
    <t>IWIP 2022-1108-30-EKB-A</t>
  </si>
  <si>
    <t>LRL-2022-395-dds</t>
  </si>
  <si>
    <t>2022-766-35-JBT-A</t>
  </si>
  <si>
    <t>LRL-2022-874-scm</t>
  </si>
  <si>
    <t>2022-923-36-JBT-A</t>
  </si>
  <si>
    <t>IWIP 2022-918-29-SCF-A</t>
  </si>
  <si>
    <t>LRL-2021-374-scm</t>
  </si>
  <si>
    <t>2022-120-36-SCF-X</t>
  </si>
  <si>
    <t>LRL-2022-170-scm</t>
  </si>
  <si>
    <t>2022-942-19-JBT-A</t>
  </si>
  <si>
    <t>IWIP-2022-210-68-EKB-A</t>
  </si>
  <si>
    <t>1 FO</t>
  </si>
  <si>
    <t>LRL-2019-22-sjk</t>
  </si>
  <si>
    <t>2022-401-49-EKB-A</t>
  </si>
  <si>
    <t>IWIP 2022-789-79-JBT-A</t>
  </si>
  <si>
    <t>Tippecanoe and Montgomery</t>
  </si>
  <si>
    <t>Shear GF1, LLC</t>
  </si>
  <si>
    <t>IWIP 2022-955-30-EKB-A</t>
  </si>
  <si>
    <t>Meijer</t>
  </si>
  <si>
    <t>LRL-2023-00072-jde</t>
  </si>
  <si>
    <t>2022-1330-29-EKB-X</t>
  </si>
  <si>
    <t>LRL-2022-39-djd</t>
  </si>
  <si>
    <t>2022-233-87-JBT-A</t>
  </si>
  <si>
    <t>LRL-2022-708-sjk</t>
  </si>
  <si>
    <t>2022-726-79-ERL-X</t>
  </si>
  <si>
    <t>Maple Leaf Crossing, LLC</t>
  </si>
  <si>
    <t>IWIP 2022-689-45-MTM-A</t>
  </si>
  <si>
    <t>City of Lafayette</t>
  </si>
  <si>
    <t>LRL-2000-864-sam</t>
  </si>
  <si>
    <t>2000-201-79-MTM-A</t>
  </si>
  <si>
    <t>LRL-2022-815-djd</t>
  </si>
  <si>
    <t>2022-1065-36-JBT-A</t>
  </si>
  <si>
    <t>Floyd County</t>
  </si>
  <si>
    <t>2022-691-22-JWR-X</t>
  </si>
  <si>
    <t>North Porter County Conservation Club</t>
  </si>
  <si>
    <t>LRC-2021-130</t>
  </si>
  <si>
    <t>2022-305-64-MTM-A</t>
  </si>
  <si>
    <t>LRL-2014-608-lcl</t>
  </si>
  <si>
    <t>Schoolcraft Development Company</t>
  </si>
  <si>
    <t>2020-767-49-ALF-A</t>
  </si>
  <si>
    <t>Corps required more ILF stream credit than IDEM - IDEM 321</t>
  </si>
  <si>
    <t>IDEM required more ILF wetland credit than Corps - corps required .34 SS</t>
  </si>
  <si>
    <t xml:space="preserve">Corps didn't require any PEM - ILF required for 0.14 open water impacts? - not listed in table. </t>
  </si>
  <si>
    <t>LRL-2021-00804-ddc</t>
  </si>
  <si>
    <t>Old Town Development</t>
  </si>
  <si>
    <t>2021-746-29-JBT-A</t>
  </si>
  <si>
    <t>LRC-2022-00195</t>
  </si>
  <si>
    <t>Atlantic Richfield Company</t>
  </si>
  <si>
    <t>2022-904-45-MTM-A</t>
  </si>
  <si>
    <t>LRC-2022-00039</t>
  </si>
  <si>
    <t>2022-13-64-MTM-A</t>
  </si>
  <si>
    <t>Porter County</t>
  </si>
  <si>
    <t>IDEM 0.405 Corps .486</t>
  </si>
  <si>
    <t>IDEM 0.182 Corps 0.144</t>
  </si>
  <si>
    <t>LRL-2022-547-tmb</t>
  </si>
  <si>
    <t>Evansville-Vanderburgh Airport Authority</t>
  </si>
  <si>
    <t>2022-640-82-TMS</t>
  </si>
  <si>
    <t>Corps required 494, IDEM 412</t>
  </si>
  <si>
    <t>LRL-2022-942-DDC</t>
  </si>
  <si>
    <t>GSR Ground A, LLC</t>
  </si>
  <si>
    <t>2022-1034-49-EKB-X</t>
  </si>
  <si>
    <t>LRC-2021-00756</t>
  </si>
  <si>
    <t>SP/DSP Portage Owner, LLC</t>
  </si>
  <si>
    <t>2022-1088-64-MTM-A</t>
  </si>
  <si>
    <t>IWIP 2023-35-29-SCF-A</t>
  </si>
  <si>
    <t>391 and 399</t>
  </si>
  <si>
    <t>Henke Development Group, LLC</t>
  </si>
  <si>
    <t>Clark County Board of Commissioners</t>
  </si>
  <si>
    <t>Purchase 2 of 7 required by 404 and 401</t>
  </si>
  <si>
    <t>LRL-2022-0823-kjs</t>
  </si>
  <si>
    <t>The Flats on 10th, LLC</t>
  </si>
  <si>
    <t>2022-936-10-JWR-A</t>
  </si>
  <si>
    <t>IWIP 2022-813-37-MTM-A</t>
  </si>
  <si>
    <t>MSD of Wayne Township</t>
  </si>
  <si>
    <t>IWIP 2023-105-49-EKB-A</t>
  </si>
  <si>
    <t>LRL-2022-318-sjk</t>
  </si>
  <si>
    <t>City of Delphi</t>
  </si>
  <si>
    <t>2022-204-8-SCF</t>
  </si>
  <si>
    <t>0.36 IDEM, 0.32 Corps</t>
  </si>
  <si>
    <t>0.52 IDEM, 0.63 Corps</t>
  </si>
  <si>
    <t>LRL-2022-536-sam</t>
  </si>
  <si>
    <t>Rise Commercial District</t>
  </si>
  <si>
    <t>2022-742-32-ERL-A</t>
  </si>
  <si>
    <t>Corps required more stream</t>
  </si>
  <si>
    <t>Corps required more for PEM credit</t>
  </si>
  <si>
    <t>IDEM required more for PSS credit</t>
  </si>
  <si>
    <t>IDEM required more for PFO credit</t>
  </si>
  <si>
    <t>LRL-2022-1041-djd</t>
  </si>
  <si>
    <t>2023-91-78-SCF-A</t>
  </si>
  <si>
    <t>LRL-2022-0051-jde</t>
  </si>
  <si>
    <t>2023-279-84-ERL-X</t>
  </si>
  <si>
    <t>LRE-2022-00816-176-N22</t>
  </si>
  <si>
    <t>2022-1148-76-EJW-X</t>
  </si>
  <si>
    <t>LRL-2022-946-scm</t>
  </si>
  <si>
    <t>2022-1372-55-JBT-X</t>
  </si>
  <si>
    <t>LRE-2011-00199-137-S22</t>
  </si>
  <si>
    <t>2022-813-37-MTM-A</t>
  </si>
  <si>
    <t>Epcon Communities</t>
  </si>
  <si>
    <t>LRL-2023-24-sjk</t>
  </si>
  <si>
    <t>2023-130-29-GCW-A</t>
  </si>
  <si>
    <t>New Venture Development Corp</t>
  </si>
  <si>
    <t>LRE-2022-00515-102-N22</t>
  </si>
  <si>
    <t>2022-1018-EJW-X</t>
  </si>
  <si>
    <t>DeKalb County Board of Commissioners</t>
  </si>
  <si>
    <t>LRE-2005-1170220-N23</t>
  </si>
  <si>
    <t>2023-24-17-EJW-X</t>
  </si>
  <si>
    <t>Hoosier Valley Development, LLC</t>
  </si>
  <si>
    <t>IWIP 2022-986-32-ERL-A</t>
  </si>
  <si>
    <t>LRE-2022-00697-176-N22</t>
  </si>
  <si>
    <t>2022-954-76-JBT-A</t>
  </si>
  <si>
    <t>LRL-2014-621-sam</t>
  </si>
  <si>
    <t>2022-858-40-SCF-A</t>
  </si>
  <si>
    <t>IWIP 2022-736-2-SCF-A</t>
  </si>
  <si>
    <t>LRL-2022-701-djd</t>
  </si>
  <si>
    <t>2023-153-55-SCF-A</t>
  </si>
  <si>
    <t>IWIP 2023-153-55-SCF-A</t>
  </si>
  <si>
    <t>Town of Plainfield</t>
  </si>
  <si>
    <t>LRL-2021-01015-DDC</t>
  </si>
  <si>
    <t>2021-990-32-ERL-A</t>
  </si>
  <si>
    <t>IWIP 2023-160-06-JBT-A</t>
  </si>
  <si>
    <t>Pedcor Community Development Corporation</t>
  </si>
  <si>
    <t>IWIP 2023-367-29-GCW-A</t>
  </si>
  <si>
    <t>Wildcat Resources, LLC</t>
  </si>
  <si>
    <t>IWIP 2022-1000-12-ERL-A</t>
  </si>
  <si>
    <t>Clinton</t>
  </si>
  <si>
    <t>Blue Lick Development LLC</t>
  </si>
  <si>
    <t>LRL-2022-00133</t>
  </si>
  <si>
    <t>2023-396-10-ERL-A</t>
  </si>
  <si>
    <t>IWIP 2023-76-49-EKB-A</t>
  </si>
  <si>
    <t>2023-422-10-JWR-A</t>
  </si>
  <si>
    <t>Phase I of 2 purchase requirements</t>
  </si>
  <si>
    <t>LRE-2022-00332-102</t>
  </si>
  <si>
    <t>2021-963-2-WLR-X</t>
  </si>
  <si>
    <t>LRL-2023-303-djd</t>
  </si>
  <si>
    <t>2023-327-90-MPY-A</t>
  </si>
  <si>
    <t>CGS Services, Incorporated</t>
  </si>
  <si>
    <t>LRL-2022-1015-sam</t>
  </si>
  <si>
    <t>2023-226-73-ERL-A</t>
  </si>
  <si>
    <t>Harris &amp; Ford LLC</t>
  </si>
  <si>
    <t>LRL-2021-00027-sjk</t>
  </si>
  <si>
    <t>2021-183-49-ALF-A</t>
  </si>
  <si>
    <t>LRE-2023-00201-176-N23</t>
  </si>
  <si>
    <t>2023-559-76-JBT-A</t>
  </si>
  <si>
    <t>IWIP 2023-380-41-JBT-A</t>
  </si>
  <si>
    <t>INDOT DES No. 1800082</t>
  </si>
  <si>
    <t>LRL-1994-01330-A</t>
  </si>
  <si>
    <t>SPIN Munster</t>
  </si>
  <si>
    <t>IWIP-2022-725-45-MTM-A</t>
  </si>
  <si>
    <t>City of Hobart - US 30</t>
  </si>
  <si>
    <t>LRC-2021-1116</t>
  </si>
  <si>
    <t>2021-529-45-MTM-A</t>
  </si>
  <si>
    <t>2023-170-49-GCW-X</t>
  </si>
  <si>
    <t>LRL-2023-66-djd</t>
  </si>
  <si>
    <t>2023-107-79-WLR-A</t>
  </si>
  <si>
    <t>Secure Holdings, LLC</t>
  </si>
  <si>
    <t>IWIP 2023-551-29-WLR-A</t>
  </si>
  <si>
    <t>LRL-2023-115-dds</t>
  </si>
  <si>
    <t>2023-315-52-JBT-A</t>
  </si>
  <si>
    <t>LRE-2023-00289-157-N23</t>
  </si>
  <si>
    <t>2023-563-57-JWR-X</t>
  </si>
  <si>
    <t>Miami</t>
  </si>
  <si>
    <t>INDOT DES 1900079</t>
  </si>
  <si>
    <t>INDOT DES 2002226</t>
  </si>
  <si>
    <t>LRL-2015-76-sam</t>
  </si>
  <si>
    <t>2015-032-15-JWR-A</t>
  </si>
  <si>
    <t>IWIP 2023-576-32-MPY-A</t>
  </si>
  <si>
    <t>Citimark Realty Partners, LLC</t>
  </si>
  <si>
    <t>IWIP 2023-554-06-ERL-A</t>
  </si>
  <si>
    <t>LRE-2023-00342-102-N23</t>
  </si>
  <si>
    <t>2023-663-2-JWR-X</t>
  </si>
  <si>
    <t>LRE-2023-00345-157-N23</t>
  </si>
  <si>
    <t>2023-681-57-JWR-X</t>
  </si>
  <si>
    <t>INDOT DES 2002214</t>
  </si>
  <si>
    <t>INDOT DES 2002217</t>
  </si>
  <si>
    <t>M.A. Mortenson Company</t>
  </si>
  <si>
    <t>LRE-2023-00194-102-N23</t>
  </si>
  <si>
    <t>2023-350-2-EJW-A</t>
  </si>
  <si>
    <t>Service Corridor</t>
  </si>
  <si>
    <t>Monroe County Highway Department</t>
  </si>
  <si>
    <t>LRL-2022-00905</t>
  </si>
  <si>
    <t>2023-444-26-WLR-A</t>
  </si>
  <si>
    <t>LRL-2022-139-sjk</t>
  </si>
  <si>
    <t>2022-131-53-TMS-X</t>
  </si>
  <si>
    <t>Town of Chesterton</t>
  </si>
  <si>
    <t>2023-69-64-MTM-X</t>
  </si>
  <si>
    <t>LRL-2022-953-sam</t>
  </si>
  <si>
    <t>2022-1064-32-ERL-A</t>
  </si>
  <si>
    <t>Shelby County Higthway Department</t>
  </si>
  <si>
    <t>LRL-1994-1330-gjd</t>
  </si>
  <si>
    <t>IWIP 2023-303-73-WLR-A</t>
  </si>
  <si>
    <t>LRL-2022-118</t>
  </si>
  <si>
    <t>2021-168-27-JBT-A</t>
  </si>
  <si>
    <t xml:space="preserve">Grant </t>
  </si>
  <si>
    <t>DES 2001581</t>
  </si>
  <si>
    <t>Kiewit Power Constructors Co.</t>
  </si>
  <si>
    <t>LRL-2023-00195-jde</t>
  </si>
  <si>
    <t>2023-203-27-EJW-A</t>
  </si>
  <si>
    <t>Lat/Long start location of linear project</t>
  </si>
  <si>
    <t>LRL-2022-898-scm</t>
  </si>
  <si>
    <t>2022-1112-15-JBT-A</t>
  </si>
  <si>
    <t>39.277158,</t>
  </si>
  <si>
    <t>LRC-2023-0054</t>
  </si>
  <si>
    <t>2023-111-45-GCW-X</t>
  </si>
  <si>
    <t>LRL-2023-200-dds</t>
  </si>
  <si>
    <t>2023-190-15-JBT-A</t>
  </si>
  <si>
    <t>Dearborn, Ripley, Crawford</t>
  </si>
  <si>
    <t>Linear project with several points. DES No. 2000516</t>
  </si>
  <si>
    <t>IWIP 2023-460-35-JBT-A</t>
  </si>
  <si>
    <t>Vanderburgh County</t>
  </si>
  <si>
    <t>LRL-2022-1077-tmb</t>
  </si>
  <si>
    <t>2022-1362-82-JWR</t>
  </si>
  <si>
    <t xml:space="preserve">LRL-2023-00275-dsp </t>
  </si>
  <si>
    <t>2023-445-82-WLR-A</t>
  </si>
  <si>
    <t xml:space="preserve">LRL-2023-00493-DDC </t>
  </si>
  <si>
    <t xml:space="preserve">2023-613-85-JWR-X </t>
  </si>
  <si>
    <t>LRL-2016-00893-jde</t>
  </si>
  <si>
    <t>2023-509-6-MRP-A</t>
  </si>
  <si>
    <t>3 of 7</t>
  </si>
  <si>
    <t>LRE-2022-00522-157-N23</t>
  </si>
  <si>
    <t>2023-684-57-JWR-A</t>
  </si>
  <si>
    <t>DES No. 1900138</t>
  </si>
  <si>
    <t>Mississippi Parkway Partners</t>
  </si>
  <si>
    <t>LRC-2022-00250</t>
  </si>
  <si>
    <t>2022-662-45-MTM-A</t>
  </si>
  <si>
    <t>Gary Material Supply</t>
  </si>
  <si>
    <t>IWIP 2022-32-45-MTM-A</t>
  </si>
  <si>
    <t>3 NF</t>
  </si>
  <si>
    <t>Taylor University</t>
  </si>
  <si>
    <t>LRL-2013-00869-sjk</t>
  </si>
  <si>
    <t>2013-506-27-HAP-V</t>
  </si>
  <si>
    <t>Chill Land, LLC</t>
  </si>
  <si>
    <t>IWIP 2023-280-6-ERL-A</t>
  </si>
  <si>
    <t>Credit Refund to INDOT 1/31/2023</t>
  </si>
  <si>
    <t>Credit Refund to INDOT</t>
  </si>
  <si>
    <t>Corps verified no mitigation required. *Refund 1/31/24</t>
  </si>
  <si>
    <t>T.J. Cole</t>
  </si>
  <si>
    <t>LRL-2022-361-sam</t>
  </si>
  <si>
    <t>2022-777-32-ERL-A</t>
  </si>
  <si>
    <t>LRL-2022-936</t>
  </si>
  <si>
    <t>2022-1007-35-JBT-X</t>
  </si>
  <si>
    <t>1900242 and 1900241</t>
  </si>
  <si>
    <t>LRC-2022-818</t>
  </si>
  <si>
    <t>2022-1359-64-JBT-X</t>
  </si>
  <si>
    <t>Bastian Solutions LLC</t>
  </si>
  <si>
    <t>IWIP 2023-781-29-GCW-A</t>
  </si>
  <si>
    <t>LRL-2014-100-sam/Fourteeen Mile Creek Mitigation Bank</t>
  </si>
  <si>
    <t>Fourteen Mile Creek Mitigation Bank</t>
  </si>
  <si>
    <t xml:space="preserve">Credit fulfilled, purchased from Fourteen Mile Creek Mitigation Bank.  </t>
  </si>
  <si>
    <t>Mod 1 - LRL-2020-989-sam</t>
  </si>
  <si>
    <t>HC Farms</t>
  </si>
  <si>
    <t>Credits fulfilled and released - HC Farms First Release.</t>
  </si>
  <si>
    <t xml:space="preserve">Credits fulfilled and released - HC Farms First Release.  Class II Isolated Wetland Forested </t>
  </si>
  <si>
    <t>Credits fulfilled and released - HC Farms First Release.  Class I Isolated Wetland Forested</t>
  </si>
  <si>
    <t>Credits fulfilled and released - HC Farms First Release. Class I Isolated Wetland Non-Forested</t>
  </si>
  <si>
    <t>Credits fulfilled and released - HC Farms First Release. Class II Isolated Wetland Forested</t>
  </si>
  <si>
    <t>Credits fulfilled and released - HC Farms First Release. Corps mitigation requirement more than IDEM 401 WQC</t>
  </si>
  <si>
    <t>Credits fulfilled and released - HC Farms First Release.  Class I Non-Forested Isolated Wetland Impact</t>
  </si>
  <si>
    <t xml:space="preserve">Credits fulfilled and released - HC Farms First Release. Impact to upland prairie buffer of a mitigation site </t>
  </si>
  <si>
    <t>Credits fulfilled and released - HC Farms First Release. Class I Non-Forested Isolated Wetland Impact</t>
  </si>
  <si>
    <t>Credits fulfilled and released - HC Farms First Release.  Class II Forested Isolated Wetland Impact</t>
  </si>
  <si>
    <t>Mod 1 - LRL-2020-989-sam and Bank</t>
  </si>
  <si>
    <t>HC Farms and Candace Bank</t>
  </si>
  <si>
    <t>0.58 fulfilled from HC Farms initial release and 1.0 fulfilled from Candace Lee Fink Mitigation Bank Credit purchase.INDOT DES No. 1500143</t>
  </si>
  <si>
    <t>LRL-2014-100-sam/Candace Lee Fink Mitigtion Bank</t>
  </si>
  <si>
    <t>Candace Lee Fink Mitigation Bank</t>
  </si>
  <si>
    <t>Credit fulfilled, purchased from Candace Lee Fink Mitigation Bank.  Class II Non-Forested Isolated Wetland Impact</t>
  </si>
  <si>
    <t>Credit fulfilled, purchased from Candace Lee Fink Mitigation Bank.  Class II Forested Isolated Wetland Impact</t>
  </si>
  <si>
    <t>Credit fulfilled, purchased from Candace Lee Fink Mitigation Bank.Class I Non-Forested (PEM) Isolated Wetland Impact</t>
  </si>
  <si>
    <t xml:space="preserve">LRL-2014-100-sam/Openings Mitigation Bank </t>
  </si>
  <si>
    <t>11/3/2023 and 1/15/2024</t>
  </si>
  <si>
    <t>Openings Mitigation Bank</t>
  </si>
  <si>
    <t>Credit fulfilled, purchased from Openings Mitigation Bank, partial 1.05 credit on 11/3/2023 and final 0.93 credit on 1/15/2024</t>
  </si>
  <si>
    <t>1.05 credit purchased 11/3/2023 and 0.93 credit purchased on 1/15/2024 to fulfill the 1.98 credits</t>
  </si>
  <si>
    <t>Credit fulfilled, purchased from Openings Mitigation Bank.  Class II Forested Isolated Wetland Impact</t>
  </si>
  <si>
    <t>Credit fulfilled, purchased from Openings Mitigation Bank</t>
  </si>
  <si>
    <t xml:space="preserve">Credit fulfilled, purchased from Openings Mitigation Bank.  IDEM recorded additional PFO impacts due to converting 2.08 acres of forested wetlands to emergent. </t>
  </si>
  <si>
    <t>Credit fulfilled, purchased from Candace Lee Fink Mitigation Bank</t>
  </si>
  <si>
    <t>Credit fulfilled, purchased from Candace Lee Fink Mitigation Bank.  1.85 credit of the 1.95 credits were refunded to permittee on 1/25/2022, requiring only 0.1 credit to be fulfilled.Class I Non-Forested (PEM) Isolated Wetland Impact</t>
  </si>
  <si>
    <t>Credit fulfilled, purchased from Candace Lee Fink Mitigation BankClass II Forested Isolated Wetland Impact</t>
  </si>
  <si>
    <t>Credit fulfilled, purchased from Candace Lee Fink Mitigation Bank.  State Isolated Wetland General Permit for Class I Non-Forested wetland</t>
  </si>
  <si>
    <t>Credit fulfilled, purchased from Candace Lee Fink Mitigation Bank.  State Isolated Wetland General Permit for Class II Scrub-Shrub wetland</t>
  </si>
  <si>
    <t>Viking Built Homes, LLC</t>
  </si>
  <si>
    <t>LRC-2017-00132</t>
  </si>
  <si>
    <t>2021-622-64-MTM-A</t>
  </si>
  <si>
    <t>LRL-2008-00889-goc</t>
  </si>
  <si>
    <t xml:space="preserve">2008-404-87-JWR-A </t>
  </si>
  <si>
    <t>LRC-2021-107</t>
  </si>
  <si>
    <r>
      <t xml:space="preserve">1703005 </t>
    </r>
    <r>
      <rPr>
        <b/>
        <sz val="10"/>
        <color rgb="FFFF0000"/>
        <rFont val="Calibri"/>
        <family val="2"/>
      </rPr>
      <t>Was sold as Calumet-Dunes - needs to be corrected in INRF and determine either refund or credit with INDOT</t>
    </r>
  </si>
  <si>
    <r>
      <t xml:space="preserve">1703005 </t>
    </r>
    <r>
      <rPr>
        <b/>
        <sz val="10"/>
        <color rgb="FFFF0000"/>
        <rFont val="Calibri"/>
        <family val="2"/>
      </rPr>
      <t>Same credit price as Calumet-Dunes, so just need to fix in INRF record as with above</t>
    </r>
  </si>
  <si>
    <t>Required ILF credit purchased over two (2) payment instrallments - authorized by Corps and IDEM($50,000 paid in 2022, and 39,110 paid in 2023)</t>
  </si>
  <si>
    <t>BHI Senior Living</t>
  </si>
  <si>
    <t>LRL-2023-915-djd</t>
  </si>
  <si>
    <t xml:space="preserve">Federal </t>
  </si>
  <si>
    <t>Van Rooy Properties</t>
  </si>
  <si>
    <t>Gershman Partners</t>
  </si>
  <si>
    <t>Heritage Estates, LLC</t>
  </si>
  <si>
    <t>LRL:2023-00969-sea</t>
  </si>
  <si>
    <t>LRL-2021-01807-DDC</t>
  </si>
  <si>
    <t>IWIP 2023-800-6-MPY-A</t>
  </si>
  <si>
    <t>2023-1098-90-GCW-X</t>
  </si>
  <si>
    <t>IWIP 2023-644-79-MPY-A</t>
  </si>
  <si>
    <t>IWIP 2023-430-49-WLR-A</t>
  </si>
  <si>
    <t>2023-865-40-JLB-A</t>
  </si>
  <si>
    <t>2022-784-29-EKB-A</t>
  </si>
  <si>
    <t>LRL-2022-1036-scm</t>
  </si>
  <si>
    <t>2022-1376-83-JBT-X</t>
  </si>
  <si>
    <t xml:space="preserve">Vermillion </t>
  </si>
  <si>
    <t>Universal Guaranty Company</t>
  </si>
  <si>
    <t>IWIP 2023-1175-20-SCF-A</t>
  </si>
  <si>
    <t>LRL-2012-00375-ajk</t>
  </si>
  <si>
    <t>2013-017-29-HAP-A</t>
  </si>
  <si>
    <t>LRC-2023-00478</t>
  </si>
  <si>
    <t>2023-990-45-GCW-A</t>
  </si>
  <si>
    <t xml:space="preserve"> Transportation</t>
  </si>
  <si>
    <t>LRL-2024-39-DJD</t>
  </si>
  <si>
    <t xml:space="preserve">2024-15-90-GCW-X </t>
  </si>
  <si>
    <t>Town of Brownsburg</t>
  </si>
  <si>
    <t>LRL-2023-00432-sjk</t>
  </si>
  <si>
    <t>2023-642-32-MPY-A</t>
  </si>
  <si>
    <t>IDNR-DFW</t>
  </si>
  <si>
    <t>LRE-2001-1440560-C23</t>
  </si>
  <si>
    <t>2023-399-44-EJW-A</t>
  </si>
  <si>
    <t>Forestar</t>
  </si>
  <si>
    <t>IWIP-2022-637-41</t>
  </si>
  <si>
    <t>Posey County Board of Commissioners</t>
  </si>
  <si>
    <t>LRL-2020-1106-A</t>
  </si>
  <si>
    <t>2022-989-65-TMS-X</t>
  </si>
  <si>
    <t>LRE-2023-00634-157-N23</t>
  </si>
  <si>
    <t>2023-1017-57-GCW-A</t>
  </si>
  <si>
    <t>E</t>
  </si>
  <si>
    <t>Failed Mitigation at Brookshire Golf Course</t>
  </si>
  <si>
    <t>DES NO. 1800257</t>
  </si>
  <si>
    <t>DES NO 2002246</t>
  </si>
  <si>
    <t>INDOT DES NO 2002234</t>
  </si>
  <si>
    <t>DES NO: 1800187</t>
  </si>
  <si>
    <r>
      <t>Note 0.12 jurisdictional wetland credits and 296.3 stream credits were purchased under the original IDEM 401 WQC and Corps 404 permits and a credit sale letter was issued on April 6, 2021 when those credits were purchased.</t>
    </r>
    <r>
      <rPr>
        <b/>
        <u/>
        <sz val="10"/>
        <color theme="1"/>
        <rFont val="Calibri"/>
        <family val="2"/>
      </rPr>
      <t xml:space="preserve">   </t>
    </r>
  </si>
  <si>
    <t>Theineman Group</t>
  </si>
  <si>
    <t>Indianapolis Airport Authority</t>
  </si>
  <si>
    <t>LRL-2023-00651-amw</t>
  </si>
  <si>
    <t>2023-720-22-ERL-A</t>
  </si>
  <si>
    <t>LRL-2006-140-djd</t>
  </si>
  <si>
    <t>2006-44-50-EME-A</t>
  </si>
  <si>
    <t>LRL-2023-947-djd</t>
  </si>
  <si>
    <t>2023-1106-87-GCW-A</t>
  </si>
  <si>
    <t>LRL-2023-00743-jde</t>
  </si>
  <si>
    <t>2024-47-32-MPY-A</t>
  </si>
  <si>
    <t>Fulton</t>
  </si>
  <si>
    <t>DES NO 9800120 for failed mitigation</t>
  </si>
  <si>
    <t>INDOT DES No  2002063</t>
  </si>
  <si>
    <t>FW-32655-0</t>
  </si>
  <si>
    <t>2024-301-71-MPY-X</t>
  </si>
  <si>
    <t>LRE-2023-00679-171-N24</t>
  </si>
  <si>
    <t>IDOA</t>
  </si>
  <si>
    <t>IWIP 2024-144-34-MPY-A</t>
  </si>
  <si>
    <t>JWA Co. LTC</t>
  </si>
  <si>
    <t>2023-1167-90-GCW-A</t>
  </si>
  <si>
    <t>LRL-2023-00985-DDC</t>
  </si>
  <si>
    <t>2024-54-20-SCF-A</t>
  </si>
  <si>
    <t>LRE-2024-0053-120-SCG</t>
  </si>
  <si>
    <t>Elkhart County Highway Department</t>
  </si>
  <si>
    <t>IWIP 2023-564-49-GCW-A</t>
  </si>
  <si>
    <t>Indianapolis (86th St.) WW, LLC</t>
  </si>
  <si>
    <t>IWIP 2024-130-17-EJW-A</t>
  </si>
  <si>
    <t>Auburn Retial, LLC</t>
  </si>
  <si>
    <t>2024-232-90-GCW-X</t>
  </si>
  <si>
    <t>IWIP 2024-123-30-GCW-A</t>
  </si>
  <si>
    <t>2023-969-2-EJW-A</t>
  </si>
  <si>
    <t>LRE-2022-00180-102-N23</t>
  </si>
  <si>
    <t>IU Health</t>
  </si>
  <si>
    <t>Fountain</t>
  </si>
  <si>
    <t>2022-590-23-ERL</t>
  </si>
  <si>
    <t>LRL-2019-638</t>
  </si>
  <si>
    <t>Western Indiana Comm</t>
  </si>
  <si>
    <t>2023-1163-32-MPY-X</t>
  </si>
  <si>
    <t>LRL-2023-00978-sjk</t>
  </si>
  <si>
    <t>Pace Property Holding, LLC</t>
  </si>
  <si>
    <t>Origis Energy</t>
  </si>
  <si>
    <t>Laskey Properties</t>
  </si>
  <si>
    <t>LRL-2020-611-tmb</t>
  </si>
  <si>
    <t>2023-453-42-JWR-A</t>
  </si>
  <si>
    <t>IWIP 2024-121-45-GCW-A</t>
  </si>
  <si>
    <t>IWIP-2022-435-29</t>
  </si>
  <si>
    <t>LRL-2022-00973-sjk</t>
  </si>
  <si>
    <t>2024-233-3-JLB-A</t>
  </si>
  <si>
    <t>INDOT DES No. 1900465</t>
  </si>
  <si>
    <t>INDOT DES No. 2002248</t>
  </si>
  <si>
    <t>Potatoe Creek SP Lodge</t>
  </si>
  <si>
    <t>INDOT DES No. 2003098</t>
  </si>
  <si>
    <t>Love's Travel Stop</t>
  </si>
  <si>
    <t>LRC-2024-0076</t>
  </si>
  <si>
    <t>2024-155-45-MTM-A</t>
  </si>
  <si>
    <t>IWIP 2024-357-46-MTM-A</t>
  </si>
  <si>
    <t>Tippecanoe County Highway Department</t>
  </si>
  <si>
    <t>LRL-2020-175-sjk</t>
  </si>
  <si>
    <t>2020-218-79-ERL-A</t>
  </si>
  <si>
    <t>INDOT DES No. 1401279</t>
  </si>
  <si>
    <t>LRL-2022-77</t>
  </si>
  <si>
    <t>2023-1024-89-GCW-A</t>
  </si>
  <si>
    <t>INDOT DES No. 2002424</t>
  </si>
  <si>
    <t>Hendricks Regional Health</t>
  </si>
  <si>
    <t>Prairie Creek Wind, LLC</t>
  </si>
  <si>
    <t>Porter County Commissioner</t>
  </si>
  <si>
    <t>LRL-2022-00508-sjk</t>
  </si>
  <si>
    <t>LRC-2022-00523</t>
  </si>
  <si>
    <t>IWIP 2023-1024-89-GCW-A</t>
  </si>
  <si>
    <t>2024-413-2-GCW-X</t>
  </si>
  <si>
    <t>2020-229-45-MTM-A</t>
  </si>
  <si>
    <t>IWIP 2024-168-32-MPY-A</t>
  </si>
  <si>
    <t>2024-26-5-EJW-A</t>
  </si>
  <si>
    <t>2023-435-64-MTM-A</t>
  </si>
  <si>
    <t>Blackford</t>
  </si>
  <si>
    <t xml:space="preserve">3 FO </t>
  </si>
  <si>
    <t>DES No. 2002424</t>
  </si>
  <si>
    <t>INDOT DES No. 2002424 Revive I-70</t>
  </si>
  <si>
    <t>Mitigation for additional wetland impacts (See also 2020-228-45-MTM-A and invoice/credit sale letter 0314 5/2022)</t>
  </si>
  <si>
    <t>DES NO 1500419</t>
  </si>
  <si>
    <t>LRL-2024-00436-cte</t>
  </si>
  <si>
    <t>2024-528-68-LDC-X</t>
  </si>
  <si>
    <t>Thursday Pools, LLC</t>
  </si>
  <si>
    <t>2024-352-71-GCW-X</t>
  </si>
  <si>
    <t>IWIP 2023-5-30-EKB-A</t>
  </si>
  <si>
    <t>INDOT DES NO 2100761</t>
  </si>
  <si>
    <t>LRE-2023-00677-144-N23</t>
  </si>
  <si>
    <t>2023-1095-44-GCW-X</t>
  </si>
  <si>
    <t>DES NO 2002233</t>
  </si>
  <si>
    <t>Thompson Thrift</t>
  </si>
  <si>
    <t>Lennar Homes of Indiana, LLC</t>
  </si>
  <si>
    <t>Blackford County Surveyor's Office</t>
  </si>
  <si>
    <t>Venture One Acquisitions, LLC</t>
  </si>
  <si>
    <t>Archview Properties</t>
  </si>
  <si>
    <t>IWIP 2022-1199-29-EKB-A</t>
  </si>
  <si>
    <t>LRL-2017-00334-sjk</t>
  </si>
  <si>
    <t>2024-100-29-GCW-A</t>
  </si>
  <si>
    <t>IWIP 2024-100-29-GCW-A</t>
  </si>
  <si>
    <t>IWIP 2024-376-32-MPY-A</t>
  </si>
  <si>
    <t>LRL-2022-793-sam</t>
  </si>
  <si>
    <t>2023-388-5-EJW-A</t>
  </si>
  <si>
    <t>LRC-2023-00602</t>
  </si>
  <si>
    <t>2024-90-45-MTM-A</t>
  </si>
  <si>
    <t>IWIP 2024-294-30-EJW-A</t>
  </si>
  <si>
    <t>0.716 fulfilled from Candace Lee Fink Mitigation Bank purchase and 0.634 fulfilled from 2nd HC Farms credit release</t>
  </si>
  <si>
    <t>12/5/2023, 9/3/2024</t>
  </si>
  <si>
    <t>LRL-2014-100-sam/Candace Lee Fink Mitigation Bank, LRL-2020-989-sam/HC Farms</t>
  </si>
  <si>
    <t>Credits fulfilled and released - HC Farms second release.</t>
  </si>
  <si>
    <t>0.316/0.4 credits fulfilled by HC Farms second release. 0.084 credits remaining to be fulfulled.</t>
  </si>
  <si>
    <t>David Feltman</t>
  </si>
  <si>
    <t>LRE-2019-821-143-R24</t>
  </si>
  <si>
    <t>2024-353-43-MPY-A</t>
  </si>
  <si>
    <t>Credits fulfilled and released - HC Farms First Stream Release.  USACE did not require mitigation</t>
  </si>
  <si>
    <t>Credits fulfilled and released - HC Farms First (143/269)/Second (126/269) Stream Release.  USACE did not require mitigation</t>
  </si>
  <si>
    <t>Credits fulfilled and released - HC Farms Second Stream Release.  USACE did not require mitigation</t>
  </si>
  <si>
    <t>289/4362 stream credits fulfilled.  Corps IP and RGP.  IDEM required more mitigation.  INDOT DES No. 0500430</t>
  </si>
  <si>
    <t>Partial</t>
  </si>
  <si>
    <t>9/3/2024,</t>
  </si>
  <si>
    <t>Apex Realty Group</t>
  </si>
  <si>
    <t>2023-15-2-WLR-X</t>
  </si>
  <si>
    <t>IWIP 2023-406-49-GCW-A</t>
  </si>
  <si>
    <t>LRE-2024-00305-102-N24</t>
  </si>
  <si>
    <t>2024-399-2-GCW-X</t>
  </si>
  <si>
    <t>LRE-2024-00305-102-N25</t>
  </si>
  <si>
    <t>LRC-2023-00564</t>
  </si>
  <si>
    <t>2023-991-45-GCW-A</t>
  </si>
  <si>
    <t>LRL-2023-104-dds</t>
  </si>
  <si>
    <t>2023-314-47-JBT-A</t>
  </si>
  <si>
    <t>LRC-2022-00477</t>
  </si>
  <si>
    <t>2022-760-45-MTM-A</t>
  </si>
  <si>
    <t>LRL-2023-683</t>
  </si>
  <si>
    <t>2024-561-49-GCW</t>
  </si>
  <si>
    <t>1800058, 1800059, 1900070, 2000548</t>
  </si>
  <si>
    <t>INDOT DES No. 2002209</t>
  </si>
  <si>
    <t>INDOT DES No 1900012 US 6 Bridge Project over Muck Pocket</t>
  </si>
  <si>
    <t>INDOT DES No 1900296 SR 58 Slide Correction</t>
  </si>
  <si>
    <t>INDOT DES No. 1400073 I-65 Safety and Efficiency</t>
  </si>
  <si>
    <t>IDPW</t>
  </si>
  <si>
    <t>LRL-2023-0150-jde</t>
  </si>
  <si>
    <t>2023-507-49-GCW-A</t>
  </si>
  <si>
    <t>LRL-2021-85-djd</t>
  </si>
  <si>
    <t>2022-448-72-JBT-A</t>
  </si>
  <si>
    <t>IWIP 2022-448-72-JBT-A</t>
  </si>
  <si>
    <t>Scott/Clark</t>
  </si>
  <si>
    <t>2NF</t>
  </si>
  <si>
    <t xml:space="preserve"> INDOT DES No. 1700135 - includes several SA's - I-65 project</t>
  </si>
  <si>
    <t>IWIP 2024-114-3-JLB-A</t>
  </si>
  <si>
    <t>3 FO, 3NF</t>
  </si>
  <si>
    <t>AMS 2024 - BTS - Kokomo, IN LLC</t>
  </si>
  <si>
    <t>IWIP 2024-718-34-ENH</t>
  </si>
  <si>
    <t>Pulte Homes of Indiana, LLC</t>
  </si>
  <si>
    <t>LRL-2014-1033-JLT</t>
  </si>
  <si>
    <t>2016-132-32-SKG-A</t>
  </si>
  <si>
    <t>401 Modification from previous 401 WQC</t>
  </si>
  <si>
    <t>Summer Street Partners, LLC</t>
  </si>
  <si>
    <t>LRL-2023-00986</t>
  </si>
  <si>
    <t>2024-485-70-GCW-A</t>
  </si>
  <si>
    <t>LRC-2022-00816</t>
  </si>
  <si>
    <t>2023-1133-64-MMR-A</t>
  </si>
  <si>
    <t>IWIP 2024-518-45-MTM-WQC</t>
  </si>
  <si>
    <t>INDOT DES No. 2002071 SR 140 over Big Blue River Bridge Replacement</t>
  </si>
  <si>
    <t>INDOT DES No 2002079 SR 249 over East Arm Little Calumet River in Porter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</si>
</sst>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7" formatCode="0.000000"/>
    <numFmt numFmtId="168" formatCode="0.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rgb="FFFF0000"/>
      <name val="Calibri"/>
      <family val="2"/>
    </font>
    <font>
      <b/>
      <u/>
      <sz val="10"/>
      <color rgb="FF000000"/>
      <name val="Calibri"/>
      <family val="2"/>
    </font>
    <font>
      <sz val="10"/>
      <color rgb="FF000000"/>
      <name val="Calibri"/>
      <family val="2"/>
    </font>
    <font>
      <u/>
      <sz val="10"/>
      <color theme="1"/>
      <name val="Calibri"/>
      <family val="2"/>
    </font>
    <font>
      <b/>
      <u/>
      <sz val="10"/>
      <color theme="1"/>
      <name val="Calibri"/>
      <family val="2"/>
    </font>
    <font>
      <i/>
      <sz val="10"/>
      <color theme="1"/>
      <name val="Calibri"/>
      <family val="2"/>
    </font>
    <font>
      <sz val="9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44" fontId="4" fillId="0" borderId="1" xfId="1" applyFont="1" applyFill="1" applyBorder="1" applyAlignment="1">
      <alignment horizontal="left"/>
    </xf>
    <xf numFmtId="164" fontId="4" fillId="0" borderId="1" xfId="1" applyNumberFormat="1" applyFont="1" applyFill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0" fontId="4" fillId="8" borderId="0" xfId="0" applyFont="1" applyFill="1"/>
    <xf numFmtId="0" fontId="7" fillId="2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center" wrapText="1"/>
    </xf>
    <xf numFmtId="164" fontId="7" fillId="2" borderId="3" xfId="1" applyNumberFormat="1" applyFont="1" applyFill="1" applyBorder="1" applyAlignment="1">
      <alignment horizontal="center" wrapText="1"/>
    </xf>
    <xf numFmtId="1" fontId="7" fillId="2" borderId="3" xfId="1" applyNumberFormat="1" applyFont="1" applyFill="1" applyBorder="1" applyAlignment="1">
      <alignment horizontal="center" wrapText="1"/>
    </xf>
    <xf numFmtId="44" fontId="7" fillId="2" borderId="3" xfId="1" applyFont="1" applyFill="1" applyBorder="1" applyAlignment="1">
      <alignment horizontal="left" wrapText="1"/>
    </xf>
    <xf numFmtId="49" fontId="7" fillId="2" borderId="3" xfId="0" applyNumberFormat="1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164" fontId="4" fillId="0" borderId="1" xfId="1" applyNumberFormat="1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18" borderId="0" xfId="0" applyFont="1" applyFill="1"/>
    <xf numFmtId="0" fontId="4" fillId="24" borderId="0" xfId="0" applyFont="1" applyFill="1"/>
    <xf numFmtId="0" fontId="4" fillId="12" borderId="0" xfId="0" applyFont="1" applyFill="1"/>
    <xf numFmtId="0" fontId="4" fillId="4" borderId="0" xfId="0" applyFont="1" applyFill="1"/>
    <xf numFmtId="0" fontId="4" fillId="6" borderId="0" xfId="0" applyFont="1" applyFill="1"/>
    <xf numFmtId="0" fontId="4" fillId="25" borderId="0" xfId="0" applyFont="1" applyFill="1"/>
    <xf numFmtId="0" fontId="4" fillId="7" borderId="0" xfId="0" applyFont="1" applyFill="1"/>
    <xf numFmtId="0" fontId="4" fillId="2" borderId="0" xfId="0" applyFont="1" applyFill="1"/>
    <xf numFmtId="0" fontId="4" fillId="13" borderId="0" xfId="0" applyFont="1" applyFill="1"/>
    <xf numFmtId="0" fontId="4" fillId="9" borderId="0" xfId="0" applyFont="1" applyFill="1" applyAlignment="1">
      <alignment vertical="center"/>
    </xf>
    <xf numFmtId="0" fontId="4" fillId="10" borderId="0" xfId="0" applyFont="1" applyFill="1"/>
    <xf numFmtId="0" fontId="4" fillId="19" borderId="0" xfId="0" applyFont="1" applyFill="1"/>
    <xf numFmtId="0" fontId="4" fillId="11" borderId="0" xfId="0" applyFont="1" applyFill="1" applyAlignment="1">
      <alignment horizontal="center" vertical="center"/>
    </xf>
    <xf numFmtId="0" fontId="4" fillId="9" borderId="0" xfId="0" applyFont="1" applyFill="1"/>
    <xf numFmtId="0" fontId="4" fillId="23" borderId="0" xfId="0" applyFont="1" applyFill="1"/>
    <xf numFmtId="0" fontId="4" fillId="16" borderId="0" xfId="0" applyFont="1" applyFill="1"/>
    <xf numFmtId="0" fontId="4" fillId="17" borderId="0" xfId="0" applyFont="1" applyFill="1"/>
    <xf numFmtId="0" fontId="4" fillId="3" borderId="0" xfId="0" applyFont="1" applyFill="1"/>
    <xf numFmtId="0" fontId="4" fillId="11" borderId="0" xfId="0" applyFont="1" applyFill="1"/>
    <xf numFmtId="0" fontId="4" fillId="5" borderId="0" xfId="0" applyFont="1" applyFill="1"/>
    <xf numFmtId="0" fontId="4" fillId="26" borderId="0" xfId="0" applyFont="1" applyFill="1"/>
    <xf numFmtId="0" fontId="4" fillId="15" borderId="0" xfId="0" applyFont="1" applyFill="1"/>
    <xf numFmtId="0" fontId="4" fillId="22" borderId="0" xfId="0" applyFont="1" applyFill="1"/>
    <xf numFmtId="0" fontId="4" fillId="14" borderId="0" xfId="0" applyFont="1" applyFill="1"/>
    <xf numFmtId="0" fontId="4" fillId="21" borderId="0" xfId="0" applyFont="1" applyFill="1"/>
    <xf numFmtId="0" fontId="4" fillId="27" borderId="0" xfId="0" applyFont="1" applyFill="1"/>
    <xf numFmtId="0" fontId="4" fillId="20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1" fontId="4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left"/>
    </xf>
    <xf numFmtId="44" fontId="4" fillId="0" borderId="0" xfId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wrapText="1"/>
    </xf>
    <xf numFmtId="167" fontId="7" fillId="2" borderId="3" xfId="0" applyNumberFormat="1" applyFont="1" applyFill="1" applyBorder="1" applyAlignment="1">
      <alignment horizontal="left" wrapText="1"/>
    </xf>
    <xf numFmtId="167" fontId="4" fillId="0" borderId="0" xfId="0" applyNumberFormat="1" applyFont="1" applyAlignment="1">
      <alignment horizontal="left"/>
    </xf>
    <xf numFmtId="168" fontId="7" fillId="2" borderId="3" xfId="0" applyNumberFormat="1" applyFont="1" applyFill="1" applyBorder="1" applyAlignment="1">
      <alignment horizontal="left" wrapText="1"/>
    </xf>
    <xf numFmtId="168" fontId="4" fillId="0" borderId="0" xfId="0" applyNumberFormat="1" applyFont="1" applyAlignment="1">
      <alignment horizontal="left"/>
    </xf>
    <xf numFmtId="14" fontId="4" fillId="0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1" fontId="4" fillId="0" borderId="2" xfId="1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168" fontId="4" fillId="0" borderId="2" xfId="0" applyNumberFormat="1" applyFont="1" applyFill="1" applyBorder="1" applyAlignment="1">
      <alignment horizontal="left"/>
    </xf>
    <xf numFmtId="167" fontId="4" fillId="0" borderId="2" xfId="0" applyNumberFormat="1" applyFont="1" applyFill="1" applyBorder="1" applyAlignment="1">
      <alignment horizontal="left"/>
    </xf>
    <xf numFmtId="44" fontId="4" fillId="0" borderId="2" xfId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3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168" fontId="4" fillId="0" borderId="1" xfId="0" applyNumberFormat="1" applyFont="1" applyFill="1" applyBorder="1" applyAlignment="1">
      <alignment horizontal="left"/>
    </xf>
    <xf numFmtId="167" fontId="4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168" fontId="4" fillId="0" borderId="1" xfId="0" applyNumberFormat="1" applyFont="1" applyFill="1" applyBorder="1" applyAlignment="1">
      <alignment horizontal="left" vertical="center" wrapText="1"/>
    </xf>
    <xf numFmtId="167" fontId="4" fillId="0" borderId="1" xfId="0" applyNumberFormat="1" applyFont="1" applyFill="1" applyBorder="1" applyAlignment="1">
      <alignment horizontal="left" vertical="center" wrapText="1"/>
    </xf>
    <xf numFmtId="168" fontId="4" fillId="0" borderId="4" xfId="0" applyNumberFormat="1" applyFont="1" applyFill="1" applyBorder="1" applyAlignment="1">
      <alignment horizontal="left" wrapText="1"/>
    </xf>
    <xf numFmtId="167" fontId="4" fillId="0" borderId="5" xfId="0" applyNumberFormat="1" applyFont="1" applyFill="1" applyBorder="1" applyAlignment="1">
      <alignment horizontal="left" wrapText="1"/>
    </xf>
    <xf numFmtId="168" fontId="4" fillId="0" borderId="1" xfId="0" applyNumberFormat="1" applyFont="1" applyFill="1" applyBorder="1" applyAlignment="1">
      <alignment horizontal="left" wrapText="1"/>
    </xf>
    <xf numFmtId="167" fontId="4" fillId="0" borderId="1" xfId="0" applyNumberFormat="1" applyFont="1" applyFill="1" applyBorder="1" applyAlignment="1">
      <alignment horizontal="left" wrapText="1"/>
    </xf>
    <xf numFmtId="168" fontId="4" fillId="0" borderId="6" xfId="0" applyNumberFormat="1" applyFont="1" applyFill="1" applyBorder="1" applyAlignment="1">
      <alignment horizontal="left"/>
    </xf>
    <xf numFmtId="167" fontId="4" fillId="0" borderId="7" xfId="0" applyNumberFormat="1" applyFont="1" applyFill="1" applyBorder="1" applyAlignment="1">
      <alignment horizontal="left"/>
    </xf>
    <xf numFmtId="168" fontId="4" fillId="0" borderId="4" xfId="0" applyNumberFormat="1" applyFont="1" applyFill="1" applyBorder="1" applyAlignment="1">
      <alignment horizontal="left"/>
    </xf>
    <xf numFmtId="167" fontId="4" fillId="0" borderId="5" xfId="0" applyNumberFormat="1" applyFont="1" applyFill="1" applyBorder="1" applyAlignment="1">
      <alignment horizontal="left"/>
    </xf>
    <xf numFmtId="44" fontId="4" fillId="0" borderId="1" xfId="0" applyNumberFormat="1" applyFont="1" applyFill="1" applyBorder="1" applyAlignment="1">
      <alignment horizontal="left"/>
    </xf>
    <xf numFmtId="167" fontId="4" fillId="0" borderId="8" xfId="0" applyNumberFormat="1" applyFont="1" applyFill="1" applyBorder="1" applyAlignment="1">
      <alignment horizontal="left"/>
    </xf>
    <xf numFmtId="168" fontId="4" fillId="0" borderId="0" xfId="0" applyNumberFormat="1" applyFont="1" applyFill="1" applyAlignment="1">
      <alignment horizontal="left"/>
    </xf>
    <xf numFmtId="167" fontId="4" fillId="0" borderId="0" xfId="0" applyNumberFormat="1" applyFont="1" applyFill="1" applyAlignment="1">
      <alignment horizontal="left"/>
    </xf>
    <xf numFmtId="4" fontId="4" fillId="0" borderId="1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left" wrapText="1"/>
    </xf>
    <xf numFmtId="1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168" fontId="5" fillId="0" borderId="4" xfId="0" applyNumberFormat="1" applyFont="1" applyFill="1" applyBorder="1" applyAlignment="1">
      <alignment horizontal="left"/>
    </xf>
    <xf numFmtId="167" fontId="5" fillId="0" borderId="1" xfId="0" applyNumberFormat="1" applyFont="1" applyFill="1" applyBorder="1" applyAlignment="1">
      <alignment horizontal="left"/>
    </xf>
    <xf numFmtId="44" fontId="5" fillId="0" borderId="1" xfId="1" applyFont="1" applyFill="1" applyBorder="1" applyAlignment="1">
      <alignment horizontal="left"/>
    </xf>
    <xf numFmtId="44" fontId="5" fillId="0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168" fontId="8" fillId="0" borderId="1" xfId="0" applyNumberFormat="1" applyFont="1" applyFill="1" applyBorder="1" applyAlignment="1">
      <alignment horizontal="left"/>
    </xf>
    <xf numFmtId="44" fontId="4" fillId="0" borderId="1" xfId="0" applyNumberFormat="1" applyFont="1" applyFill="1" applyBorder="1"/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/>
    </xf>
    <xf numFmtId="168" fontId="5" fillId="0" borderId="1" xfId="0" applyNumberFormat="1" applyFont="1" applyFill="1" applyBorder="1" applyAlignment="1">
      <alignment horizontal="left"/>
    </xf>
    <xf numFmtId="167" fontId="5" fillId="0" borderId="8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168" fontId="4" fillId="0" borderId="1" xfId="0" applyNumberFormat="1" applyFont="1" applyFill="1" applyBorder="1" applyAlignment="1">
      <alignment horizontal="left" vertical="center"/>
    </xf>
    <xf numFmtId="167" fontId="4" fillId="0" borderId="1" xfId="0" applyNumberFormat="1" applyFont="1" applyFill="1" applyBorder="1" applyAlignment="1">
      <alignment horizontal="left" vertical="center"/>
    </xf>
    <xf numFmtId="167" fontId="4" fillId="0" borderId="8" xfId="0" applyNumberFormat="1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168" fontId="4" fillId="0" borderId="0" xfId="0" applyNumberFormat="1" applyFont="1" applyFill="1" applyAlignment="1">
      <alignment horizontal="left" vertical="center" wrapText="1"/>
    </xf>
    <xf numFmtId="167" fontId="4" fillId="0" borderId="0" xfId="0" applyNumberFormat="1" applyFont="1" applyFill="1" applyAlignment="1">
      <alignment horizontal="left" vertical="center" wrapText="1"/>
    </xf>
    <xf numFmtId="167" fontId="4" fillId="0" borderId="8" xfId="0" quotePrefix="1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167" fontId="4" fillId="0" borderId="1" xfId="0" quotePrefix="1" applyNumberFormat="1" applyFont="1" applyFill="1" applyBorder="1" applyAlignment="1">
      <alignment horizontal="left"/>
    </xf>
    <xf numFmtId="167" fontId="4" fillId="0" borderId="8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14" fontId="4" fillId="0" borderId="0" xfId="0" applyNumberFormat="1" applyFont="1" applyFill="1" applyAlignment="1">
      <alignment horizontal="left"/>
    </xf>
    <xf numFmtId="0" fontId="4" fillId="0" borderId="6" xfId="0" applyFont="1" applyFill="1" applyBorder="1" applyAlignment="1">
      <alignment horizontal="center"/>
    </xf>
    <xf numFmtId="164" fontId="4" fillId="0" borderId="6" xfId="1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1" xfId="0" applyFont="1" applyFill="1" applyBorder="1"/>
    <xf numFmtId="49" fontId="4" fillId="0" borderId="0" xfId="0" applyNumberFormat="1" applyFont="1" applyFill="1" applyAlignment="1">
      <alignment horizontal="left"/>
    </xf>
    <xf numFmtId="167" fontId="4" fillId="0" borderId="9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164" fontId="4" fillId="0" borderId="1" xfId="1" applyNumberFormat="1" applyFont="1" applyFill="1" applyBorder="1"/>
    <xf numFmtId="17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top" wrapText="1"/>
    </xf>
    <xf numFmtId="164" fontId="4" fillId="0" borderId="2" xfId="1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 wrapText="1"/>
    </xf>
    <xf numFmtId="168" fontId="4" fillId="0" borderId="2" xfId="0" applyNumberFormat="1" applyFont="1" applyFill="1" applyBorder="1" applyAlignment="1">
      <alignment horizontal="left" wrapText="1"/>
    </xf>
    <xf numFmtId="167" fontId="4" fillId="0" borderId="2" xfId="0" applyNumberFormat="1" applyFont="1" applyFill="1" applyBorder="1" applyAlignment="1">
      <alignment horizontal="left" wrapText="1"/>
    </xf>
    <xf numFmtId="14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168" fontId="3" fillId="0" borderId="1" xfId="0" applyNumberFormat="1" applyFont="1" applyFill="1" applyBorder="1" applyAlignment="1">
      <alignment horizontal="left" wrapText="1"/>
    </xf>
    <xf numFmtId="167" fontId="3" fillId="0" borderId="1" xfId="0" applyNumberFormat="1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168" fontId="3" fillId="0" borderId="1" xfId="0" applyNumberFormat="1" applyFont="1" applyFill="1" applyBorder="1" applyAlignment="1">
      <alignment horizontal="left"/>
    </xf>
    <xf numFmtId="167" fontId="3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ddle, Lynn" id="{294FB816-5F92-43DE-A2C7-91112091A931}" userId="Riddle, Lynn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2" dT="2023-02-28T13:08:32.49" personId="{294FB816-5F92-43DE-A2C7-91112091A931}" id="{5D8FC04C-5EEB-4882-BAE5-439C98E8C373}">
    <text xml:space="preserve">8/22 new credit allocation - put as 2018 for calculation ease.  </text>
  </threadedComment>
  <threadedComment ref="C23" dT="2023-02-28T13:08:43.02" personId="{294FB816-5F92-43DE-A2C7-91112091A931}" id="{097604F2-BD80-417C-AA9D-57981C0BA4E5}">
    <text xml:space="preserve">8/22 new credit allocation - put as 2018 for calculation ease. 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IV2114"/>
  <sheetViews>
    <sheetView tabSelected="1" zoomScaleNormal="100" workbookViewId="0">
      <pane ySplit="1" topLeftCell="A90" activePane="bottomLeft" state="frozen"/>
      <selection pane="bottomLeft" activeCell="BN151" sqref="BN151"/>
    </sheetView>
  </sheetViews>
  <sheetFormatPr defaultColWidth="9.140625" defaultRowHeight="12.75" x14ac:dyDescent="0.2"/>
  <cols>
    <col min="1" max="1" width="11.5703125" style="44" bestFit="1" customWidth="1"/>
    <col min="2" max="2" width="11.42578125" style="44" bestFit="1" customWidth="1"/>
    <col min="3" max="3" width="10.140625" style="44" customWidth="1"/>
    <col min="4" max="4" width="29.42578125" style="44" bestFit="1" customWidth="1"/>
    <col min="5" max="6" width="15.5703125" style="45" customWidth="1"/>
    <col min="7" max="7" width="14.42578125" style="46" bestFit="1" customWidth="1"/>
    <col min="8" max="8" width="17.28515625" style="47" bestFit="1" customWidth="1"/>
    <col min="9" max="9" width="13.5703125" style="45" bestFit="1" customWidth="1"/>
    <col min="10" max="10" width="15.5703125" style="45" customWidth="1"/>
    <col min="11" max="11" width="12.5703125" style="45" customWidth="1"/>
    <col min="12" max="12" width="50.85546875" style="45" bestFit="1" customWidth="1"/>
    <col min="13" max="13" width="28.42578125" style="45" bestFit="1" customWidth="1"/>
    <col min="14" max="14" width="25.5703125" style="16" bestFit="1" customWidth="1"/>
    <col min="15" max="15" width="21.5703125" style="44" customWidth="1"/>
    <col min="16" max="16" width="27.42578125" style="44" bestFit="1" customWidth="1"/>
    <col min="17" max="17" width="20.140625" style="57" bestFit="1" customWidth="1"/>
    <col min="18" max="18" width="21.42578125" style="55" bestFit="1" customWidth="1"/>
    <col min="19" max="19" width="19.140625" style="44" customWidth="1"/>
    <col min="20" max="20" width="46.5703125" style="44" bestFit="1" customWidth="1"/>
    <col min="21" max="21" width="15.5703125" style="44" customWidth="1"/>
    <col min="22" max="22" width="18.7109375" style="48" customWidth="1"/>
    <col min="23" max="23" width="13.42578125" style="49" bestFit="1" customWidth="1"/>
    <col min="24" max="28" width="15.5703125" style="49" customWidth="1"/>
    <col min="29" max="29" width="15.5703125" style="44" customWidth="1"/>
    <col min="30" max="30" width="30" style="44" hidden="1" customWidth="1"/>
    <col min="31" max="32" width="15.5703125" style="44" hidden="1" customWidth="1"/>
    <col min="33" max="33" width="10" style="50" hidden="1" customWidth="1"/>
    <col min="34" max="34" width="126.42578125" style="44" bestFit="1" customWidth="1"/>
    <col min="35" max="16384" width="9.140625" style="3"/>
  </cols>
  <sheetData>
    <row r="1" spans="1:34" s="12" customFormat="1" ht="26.25" thickBot="1" x14ac:dyDescent="0.25">
      <c r="A1" s="6" t="s">
        <v>12</v>
      </c>
      <c r="B1" s="6" t="s">
        <v>65</v>
      </c>
      <c r="C1" s="6" t="s">
        <v>37</v>
      </c>
      <c r="D1" s="6" t="s">
        <v>18</v>
      </c>
      <c r="E1" s="7" t="s">
        <v>13</v>
      </c>
      <c r="F1" s="7" t="s">
        <v>21</v>
      </c>
      <c r="G1" s="8" t="s">
        <v>36</v>
      </c>
      <c r="H1" s="9" t="s">
        <v>57</v>
      </c>
      <c r="I1" s="7" t="s">
        <v>51</v>
      </c>
      <c r="J1" s="7" t="s">
        <v>22</v>
      </c>
      <c r="K1" s="7" t="s">
        <v>14</v>
      </c>
      <c r="L1" s="7" t="s">
        <v>0</v>
      </c>
      <c r="M1" s="7" t="s">
        <v>34</v>
      </c>
      <c r="N1" s="7" t="s">
        <v>35</v>
      </c>
      <c r="O1" s="6" t="s">
        <v>485</v>
      </c>
      <c r="P1" s="6" t="s">
        <v>33</v>
      </c>
      <c r="Q1" s="56" t="s">
        <v>16</v>
      </c>
      <c r="R1" s="54" t="s">
        <v>17</v>
      </c>
      <c r="S1" s="6" t="s">
        <v>38</v>
      </c>
      <c r="T1" s="6" t="s">
        <v>48</v>
      </c>
      <c r="U1" s="6" t="s">
        <v>30</v>
      </c>
      <c r="V1" s="6" t="s">
        <v>29</v>
      </c>
      <c r="W1" s="10" t="s">
        <v>44</v>
      </c>
      <c r="X1" s="10" t="s">
        <v>45</v>
      </c>
      <c r="Y1" s="10" t="s">
        <v>46</v>
      </c>
      <c r="Z1" s="10" t="s">
        <v>938</v>
      </c>
      <c r="AA1" s="10" t="s">
        <v>937</v>
      </c>
      <c r="AB1" s="10" t="s">
        <v>939</v>
      </c>
      <c r="AC1" s="6" t="s">
        <v>64</v>
      </c>
      <c r="AD1" s="6" t="s">
        <v>62</v>
      </c>
      <c r="AE1" s="6" t="s">
        <v>63</v>
      </c>
      <c r="AF1" s="6" t="s">
        <v>50</v>
      </c>
      <c r="AG1" s="11" t="s">
        <v>47</v>
      </c>
      <c r="AH1" s="6" t="s">
        <v>15</v>
      </c>
    </row>
    <row r="2" spans="1:34" x14ac:dyDescent="0.2">
      <c r="A2" s="58">
        <v>43223</v>
      </c>
      <c r="B2" s="58" t="s">
        <v>66</v>
      </c>
      <c r="C2" s="59">
        <f>IF(A2&gt;0,YEAR(A2),"-")</f>
        <v>2018</v>
      </c>
      <c r="D2" s="59" t="s">
        <v>1</v>
      </c>
      <c r="E2" s="60">
        <v>90</v>
      </c>
      <c r="F2" s="60" t="s">
        <v>19</v>
      </c>
      <c r="G2" s="61"/>
      <c r="H2" s="62"/>
      <c r="I2" s="60"/>
      <c r="J2" s="60"/>
      <c r="K2" s="60"/>
      <c r="L2" s="60"/>
      <c r="M2" s="60"/>
      <c r="N2" s="63"/>
      <c r="O2" s="59"/>
      <c r="P2" s="59"/>
      <c r="Q2" s="64"/>
      <c r="R2" s="65"/>
      <c r="S2" s="59"/>
      <c r="T2" s="59"/>
      <c r="U2" s="59" t="str">
        <f>IF(AC2="P Wdr","No",IF(AC2="S Wdr","Yes","n/a"))</f>
        <v>n/a</v>
      </c>
      <c r="V2" s="58"/>
      <c r="W2" s="66" t="e">
        <f>IF(AC2="Intr",0,G2*#REF!)</f>
        <v>#REF!</v>
      </c>
      <c r="X2" s="66" t="e">
        <f>IF(AC2="Intr",0,G2*#REF!)</f>
        <v>#REF!</v>
      </c>
      <c r="Y2" s="66" t="e">
        <f>IF(AC2="Intr",G2,G2*#REF!)</f>
        <v>#REF!</v>
      </c>
      <c r="Z2" s="66"/>
      <c r="AA2" s="66"/>
      <c r="AB2" s="66"/>
      <c r="AC2" s="59"/>
      <c r="AD2" s="59"/>
      <c r="AE2" s="59"/>
      <c r="AF2" s="59"/>
      <c r="AG2" s="67"/>
      <c r="AH2" s="59"/>
    </row>
    <row r="3" spans="1:34" x14ac:dyDescent="0.2">
      <c r="A3" s="68">
        <v>43223</v>
      </c>
      <c r="B3" s="58" t="s">
        <v>66</v>
      </c>
      <c r="C3" s="69">
        <f>IF(A3&gt;0,YEAR(A3),"-")</f>
        <v>2018</v>
      </c>
      <c r="D3" s="69" t="s">
        <v>1</v>
      </c>
      <c r="E3" s="70">
        <v>45000</v>
      </c>
      <c r="F3" s="71" t="s">
        <v>20</v>
      </c>
      <c r="G3" s="13"/>
      <c r="H3" s="14"/>
      <c r="I3" s="71"/>
      <c r="J3" s="71"/>
      <c r="K3" s="71"/>
      <c r="L3" s="71"/>
      <c r="M3" s="71"/>
      <c r="N3" s="72"/>
      <c r="O3" s="69"/>
      <c r="P3" s="69"/>
      <c r="Q3" s="73"/>
      <c r="R3" s="74"/>
      <c r="S3" s="69"/>
      <c r="T3" s="69"/>
      <c r="U3" s="69" t="str">
        <f>IF(AC3="P Wdr","No",IF(AC3="S Wdr","Yes","n/a"))</f>
        <v>n/a</v>
      </c>
      <c r="V3" s="68"/>
      <c r="W3" s="1" t="e">
        <f>IF(AC3="Intr",0,G3*#REF!)</f>
        <v>#REF!</v>
      </c>
      <c r="X3" s="1" t="e">
        <f>IF(AC3="Intr",0,G3*#REF!)</f>
        <v>#REF!</v>
      </c>
      <c r="Y3" s="1" t="e">
        <f>IF(AC3="Intr",G3,G3*#REF!)</f>
        <v>#REF!</v>
      </c>
      <c r="Z3" s="1"/>
      <c r="AA3" s="1"/>
      <c r="AB3" s="1"/>
      <c r="AC3" s="69"/>
      <c r="AD3" s="69"/>
      <c r="AE3" s="69"/>
      <c r="AF3" s="69"/>
      <c r="AG3" s="75"/>
      <c r="AH3" s="69"/>
    </row>
    <row r="4" spans="1:34" x14ac:dyDescent="0.2">
      <c r="A4" s="68">
        <v>43223</v>
      </c>
      <c r="B4" s="58" t="s">
        <v>66</v>
      </c>
      <c r="C4" s="69">
        <v>2018</v>
      </c>
      <c r="D4" s="69" t="s">
        <v>2</v>
      </c>
      <c r="E4" s="71">
        <v>90</v>
      </c>
      <c r="F4" s="71" t="s">
        <v>19</v>
      </c>
      <c r="G4" s="13"/>
      <c r="H4" s="14"/>
      <c r="I4" s="71"/>
      <c r="J4" s="71"/>
      <c r="K4" s="71"/>
      <c r="L4" s="71"/>
      <c r="M4" s="71"/>
      <c r="N4" s="72"/>
      <c r="O4" s="69"/>
      <c r="P4" s="69"/>
      <c r="Q4" s="73"/>
      <c r="R4" s="74"/>
      <c r="S4" s="69"/>
      <c r="T4" s="69"/>
      <c r="U4" s="69" t="s">
        <v>49</v>
      </c>
      <c r="V4" s="68"/>
      <c r="W4" s="1" t="e">
        <f>IF(AC4="Intr",0,G4*#REF!)</f>
        <v>#REF!</v>
      </c>
      <c r="X4" s="1" t="e">
        <f>IF(AC4="Intr",0,G4*#REF!)</f>
        <v>#REF!</v>
      </c>
      <c r="Y4" s="1" t="e">
        <f>IF(AC4="Intr",G4,G4*#REF!)</f>
        <v>#REF!</v>
      </c>
      <c r="Z4" s="1"/>
      <c r="AA4" s="1"/>
      <c r="AB4" s="1"/>
      <c r="AC4" s="69"/>
      <c r="AD4" s="69"/>
      <c r="AE4" s="69"/>
      <c r="AF4" s="69"/>
      <c r="AG4" s="75"/>
      <c r="AH4" s="69"/>
    </row>
    <row r="5" spans="1:34" x14ac:dyDescent="0.2">
      <c r="A5" s="68">
        <v>43223</v>
      </c>
      <c r="B5" s="58" t="s">
        <v>66</v>
      </c>
      <c r="C5" s="69">
        <v>2018</v>
      </c>
      <c r="D5" s="69" t="s">
        <v>2</v>
      </c>
      <c r="E5" s="70">
        <v>45000</v>
      </c>
      <c r="F5" s="71" t="s">
        <v>20</v>
      </c>
      <c r="G5" s="13"/>
      <c r="H5" s="14"/>
      <c r="I5" s="71"/>
      <c r="J5" s="71"/>
      <c r="K5" s="71"/>
      <c r="L5" s="71"/>
      <c r="M5" s="71"/>
      <c r="N5" s="72"/>
      <c r="O5" s="69"/>
      <c r="P5" s="69"/>
      <c r="Q5" s="73"/>
      <c r="R5" s="74"/>
      <c r="S5" s="69"/>
      <c r="T5" s="69"/>
      <c r="U5" s="69" t="s">
        <v>49</v>
      </c>
      <c r="V5" s="68"/>
      <c r="W5" s="1" t="e">
        <f>IF(AC5="Intr",0,G5*#REF!)</f>
        <v>#REF!</v>
      </c>
      <c r="X5" s="1" t="e">
        <f>IF(AC5="Intr",0,G5*#REF!)</f>
        <v>#REF!</v>
      </c>
      <c r="Y5" s="1" t="e">
        <f>IF(AC5="Intr",G5,G5*#REF!)</f>
        <v>#REF!</v>
      </c>
      <c r="Z5" s="1"/>
      <c r="AA5" s="1"/>
      <c r="AB5" s="1"/>
      <c r="AC5" s="69"/>
      <c r="AD5" s="69"/>
      <c r="AE5" s="69"/>
      <c r="AF5" s="69"/>
      <c r="AG5" s="75"/>
      <c r="AH5" s="69"/>
    </row>
    <row r="6" spans="1:34" x14ac:dyDescent="0.2">
      <c r="A6" s="68">
        <v>43223</v>
      </c>
      <c r="B6" s="58" t="s">
        <v>66</v>
      </c>
      <c r="C6" s="69">
        <v>2018</v>
      </c>
      <c r="D6" s="69" t="s">
        <v>9</v>
      </c>
      <c r="E6" s="71">
        <v>90</v>
      </c>
      <c r="F6" s="71" t="s">
        <v>19</v>
      </c>
      <c r="G6" s="13"/>
      <c r="H6" s="14"/>
      <c r="I6" s="71"/>
      <c r="J6" s="71"/>
      <c r="K6" s="71"/>
      <c r="L6" s="71"/>
      <c r="M6" s="71"/>
      <c r="N6" s="72"/>
      <c r="O6" s="69"/>
      <c r="P6" s="69"/>
      <c r="Q6" s="73"/>
      <c r="R6" s="74"/>
      <c r="S6" s="69"/>
      <c r="T6" s="69"/>
      <c r="U6" s="69" t="s">
        <v>49</v>
      </c>
      <c r="V6" s="68"/>
      <c r="W6" s="1" t="e">
        <f>IF(AC6="Intr",0,G6*#REF!)</f>
        <v>#REF!</v>
      </c>
      <c r="X6" s="1" t="e">
        <f>IF(AC6="Intr",0,G6*#REF!)</f>
        <v>#REF!</v>
      </c>
      <c r="Y6" s="1" t="e">
        <f>IF(AC6="Intr",G6,G6*#REF!)</f>
        <v>#REF!</v>
      </c>
      <c r="Z6" s="1"/>
      <c r="AA6" s="1"/>
      <c r="AB6" s="1"/>
      <c r="AC6" s="69"/>
      <c r="AD6" s="69"/>
      <c r="AE6" s="69"/>
      <c r="AF6" s="69"/>
      <c r="AG6" s="75"/>
      <c r="AH6" s="69"/>
    </row>
    <row r="7" spans="1:34" x14ac:dyDescent="0.2">
      <c r="A7" s="68">
        <v>43223</v>
      </c>
      <c r="B7" s="58" t="s">
        <v>66</v>
      </c>
      <c r="C7" s="69">
        <v>2018</v>
      </c>
      <c r="D7" s="69" t="s">
        <v>9</v>
      </c>
      <c r="E7" s="70">
        <v>45000</v>
      </c>
      <c r="F7" s="71" t="s">
        <v>20</v>
      </c>
      <c r="G7" s="13"/>
      <c r="H7" s="14"/>
      <c r="I7" s="71"/>
      <c r="J7" s="71"/>
      <c r="K7" s="71"/>
      <c r="L7" s="71"/>
      <c r="M7" s="71"/>
      <c r="N7" s="72"/>
      <c r="O7" s="69"/>
      <c r="P7" s="69"/>
      <c r="Q7" s="73"/>
      <c r="R7" s="74"/>
      <c r="S7" s="69"/>
      <c r="T7" s="69"/>
      <c r="U7" s="69" t="s">
        <v>49</v>
      </c>
      <c r="V7" s="68"/>
      <c r="W7" s="1" t="e">
        <f>IF(AC7="Intr",0,G7*#REF!)</f>
        <v>#REF!</v>
      </c>
      <c r="X7" s="1" t="e">
        <f>IF(AC7="Intr",0,G7*#REF!)</f>
        <v>#REF!</v>
      </c>
      <c r="Y7" s="1" t="e">
        <f>IF(AC7="Intr",G7,G7*#REF!)</f>
        <v>#REF!</v>
      </c>
      <c r="Z7" s="1"/>
      <c r="AA7" s="1"/>
      <c r="AB7" s="1"/>
      <c r="AC7" s="69"/>
      <c r="AD7" s="69"/>
      <c r="AE7" s="69"/>
      <c r="AF7" s="69"/>
      <c r="AG7" s="75"/>
      <c r="AH7" s="69"/>
    </row>
    <row r="8" spans="1:34" x14ac:dyDescent="0.2">
      <c r="A8" s="68">
        <v>43223</v>
      </c>
      <c r="B8" s="58" t="s">
        <v>66</v>
      </c>
      <c r="C8" s="69">
        <v>2018</v>
      </c>
      <c r="D8" s="69" t="s">
        <v>4</v>
      </c>
      <c r="E8" s="71">
        <v>90</v>
      </c>
      <c r="F8" s="71" t="s">
        <v>19</v>
      </c>
      <c r="G8" s="13"/>
      <c r="H8" s="14"/>
      <c r="I8" s="71"/>
      <c r="J8" s="71"/>
      <c r="K8" s="71"/>
      <c r="L8" s="71"/>
      <c r="M8" s="71"/>
      <c r="N8" s="72"/>
      <c r="O8" s="69"/>
      <c r="P8" s="69"/>
      <c r="Q8" s="73"/>
      <c r="R8" s="74"/>
      <c r="S8" s="69"/>
      <c r="T8" s="69"/>
      <c r="U8" s="69" t="s">
        <v>49</v>
      </c>
      <c r="V8" s="68"/>
      <c r="W8" s="1" t="e">
        <f>IF(AC8="Intr",0,G8*#REF!)</f>
        <v>#REF!</v>
      </c>
      <c r="X8" s="1" t="e">
        <f>IF(AC8="Intr",0,G8*#REF!)</f>
        <v>#REF!</v>
      </c>
      <c r="Y8" s="1" t="e">
        <f>IF(AC8="Intr",G8,G8*#REF!)</f>
        <v>#REF!</v>
      </c>
      <c r="Z8" s="1"/>
      <c r="AA8" s="1"/>
      <c r="AB8" s="1"/>
      <c r="AC8" s="69"/>
      <c r="AD8" s="69"/>
      <c r="AE8" s="69"/>
      <c r="AF8" s="69"/>
      <c r="AG8" s="75"/>
      <c r="AH8" s="69"/>
    </row>
    <row r="9" spans="1:34" x14ac:dyDescent="0.2">
      <c r="A9" s="68">
        <v>43223</v>
      </c>
      <c r="B9" s="58" t="s">
        <v>66</v>
      </c>
      <c r="C9" s="69">
        <v>2018</v>
      </c>
      <c r="D9" s="69" t="s">
        <v>4</v>
      </c>
      <c r="E9" s="70">
        <v>45000</v>
      </c>
      <c r="F9" s="71" t="s">
        <v>20</v>
      </c>
      <c r="G9" s="13"/>
      <c r="H9" s="14"/>
      <c r="I9" s="71"/>
      <c r="J9" s="71"/>
      <c r="K9" s="71"/>
      <c r="L9" s="71"/>
      <c r="M9" s="71"/>
      <c r="N9" s="72"/>
      <c r="O9" s="69"/>
      <c r="P9" s="69"/>
      <c r="Q9" s="73"/>
      <c r="R9" s="74"/>
      <c r="S9" s="69"/>
      <c r="T9" s="69"/>
      <c r="U9" s="69" t="s">
        <v>49</v>
      </c>
      <c r="V9" s="68"/>
      <c r="W9" s="1" t="e">
        <f>IF(AC9="Intr",0,G9*#REF!)</f>
        <v>#REF!</v>
      </c>
      <c r="X9" s="1" t="e">
        <f>IF(AC9="Intr",0,G9*#REF!)</f>
        <v>#REF!</v>
      </c>
      <c r="Y9" s="1" t="e">
        <f>IF(AC9="Intr",G9,G9*#REF!)</f>
        <v>#REF!</v>
      </c>
      <c r="Z9" s="1"/>
      <c r="AA9" s="1"/>
      <c r="AB9" s="1"/>
      <c r="AC9" s="69"/>
      <c r="AD9" s="69"/>
      <c r="AE9" s="69"/>
      <c r="AF9" s="69"/>
      <c r="AG9" s="75"/>
      <c r="AH9" s="69"/>
    </row>
    <row r="10" spans="1:34" x14ac:dyDescent="0.2">
      <c r="A10" s="68">
        <v>43223</v>
      </c>
      <c r="B10" s="58" t="s">
        <v>66</v>
      </c>
      <c r="C10" s="69">
        <v>2018</v>
      </c>
      <c r="D10" s="69" t="s">
        <v>6</v>
      </c>
      <c r="E10" s="71">
        <v>90</v>
      </c>
      <c r="F10" s="71" t="s">
        <v>19</v>
      </c>
      <c r="G10" s="13"/>
      <c r="H10" s="14"/>
      <c r="I10" s="71"/>
      <c r="J10" s="71"/>
      <c r="K10" s="71"/>
      <c r="L10" s="71"/>
      <c r="M10" s="71"/>
      <c r="N10" s="72"/>
      <c r="O10" s="69"/>
      <c r="P10" s="69"/>
      <c r="Q10" s="73"/>
      <c r="R10" s="74"/>
      <c r="S10" s="69"/>
      <c r="T10" s="69"/>
      <c r="U10" s="69" t="s">
        <v>49</v>
      </c>
      <c r="V10" s="68"/>
      <c r="W10" s="1" t="e">
        <f>IF(AC10="Intr",0,G10*#REF!)</f>
        <v>#REF!</v>
      </c>
      <c r="X10" s="1" t="e">
        <f>IF(AC10="Intr",0,G10*#REF!)</f>
        <v>#REF!</v>
      </c>
      <c r="Y10" s="1" t="e">
        <f>IF(AC10="Intr",G10,G10*#REF!)</f>
        <v>#REF!</v>
      </c>
      <c r="Z10" s="1"/>
      <c r="AA10" s="1"/>
      <c r="AB10" s="1"/>
      <c r="AC10" s="69"/>
      <c r="AD10" s="69"/>
      <c r="AE10" s="69"/>
      <c r="AF10" s="69"/>
      <c r="AG10" s="75"/>
      <c r="AH10" s="69"/>
    </row>
    <row r="11" spans="1:34" x14ac:dyDescent="0.2">
      <c r="A11" s="68">
        <v>43223</v>
      </c>
      <c r="B11" s="58" t="s">
        <v>66</v>
      </c>
      <c r="C11" s="69">
        <v>2018</v>
      </c>
      <c r="D11" s="69" t="s">
        <v>6</v>
      </c>
      <c r="E11" s="70">
        <v>45000</v>
      </c>
      <c r="F11" s="71" t="s">
        <v>20</v>
      </c>
      <c r="G11" s="13"/>
      <c r="H11" s="14"/>
      <c r="I11" s="71"/>
      <c r="J11" s="71"/>
      <c r="K11" s="71"/>
      <c r="L11" s="71"/>
      <c r="M11" s="71"/>
      <c r="N11" s="72"/>
      <c r="O11" s="69"/>
      <c r="P11" s="69"/>
      <c r="Q11" s="73"/>
      <c r="R11" s="74"/>
      <c r="S11" s="69"/>
      <c r="T11" s="69"/>
      <c r="U11" s="69" t="s">
        <v>49</v>
      </c>
      <c r="V11" s="68"/>
      <c r="W11" s="1" t="e">
        <f>IF(AC11="Intr",0,G11*#REF!)</f>
        <v>#REF!</v>
      </c>
      <c r="X11" s="1" t="e">
        <f>IF(AC11="Intr",0,G11*#REF!)</f>
        <v>#REF!</v>
      </c>
      <c r="Y11" s="1" t="e">
        <f>IF(AC11="Intr",G11,G11*#REF!)</f>
        <v>#REF!</v>
      </c>
      <c r="Z11" s="1"/>
      <c r="AA11" s="1"/>
      <c r="AB11" s="1"/>
      <c r="AC11" s="69"/>
      <c r="AD11" s="69"/>
      <c r="AE11" s="69"/>
      <c r="AF11" s="69"/>
      <c r="AG11" s="75"/>
      <c r="AH11" s="69"/>
    </row>
    <row r="12" spans="1:34" x14ac:dyDescent="0.2">
      <c r="A12" s="68">
        <v>43223</v>
      </c>
      <c r="B12" s="58" t="s">
        <v>66</v>
      </c>
      <c r="C12" s="69">
        <v>2018</v>
      </c>
      <c r="D12" s="69" t="s">
        <v>11</v>
      </c>
      <c r="E12" s="71">
        <v>115</v>
      </c>
      <c r="F12" s="71" t="s">
        <v>19</v>
      </c>
      <c r="G12" s="13"/>
      <c r="H12" s="14"/>
      <c r="I12" s="71"/>
      <c r="J12" s="71"/>
      <c r="K12" s="71"/>
      <c r="L12" s="71"/>
      <c r="M12" s="71"/>
      <c r="N12" s="72"/>
      <c r="O12" s="69"/>
      <c r="P12" s="69"/>
      <c r="Q12" s="73"/>
      <c r="R12" s="74"/>
      <c r="S12" s="69"/>
      <c r="T12" s="69"/>
      <c r="U12" s="69" t="s">
        <v>49</v>
      </c>
      <c r="V12" s="68"/>
      <c r="W12" s="1" t="e">
        <f>IF(AC12="Intr",0,G12*#REF!)</f>
        <v>#REF!</v>
      </c>
      <c r="X12" s="1" t="e">
        <f>IF(AC12="Intr",0,G12*#REF!)</f>
        <v>#REF!</v>
      </c>
      <c r="Y12" s="1" t="e">
        <f>IF(AC12="Intr",G12,G12*#REF!)</f>
        <v>#REF!</v>
      </c>
      <c r="Z12" s="1"/>
      <c r="AA12" s="1"/>
      <c r="AB12" s="1"/>
      <c r="AC12" s="69"/>
      <c r="AD12" s="69"/>
      <c r="AE12" s="69"/>
      <c r="AF12" s="69"/>
      <c r="AG12" s="75"/>
      <c r="AH12" s="69"/>
    </row>
    <row r="13" spans="1:34" x14ac:dyDescent="0.2">
      <c r="A13" s="68">
        <v>43223</v>
      </c>
      <c r="B13" s="58" t="s">
        <v>66</v>
      </c>
      <c r="C13" s="69">
        <v>2018</v>
      </c>
      <c r="D13" s="69" t="s">
        <v>11</v>
      </c>
      <c r="E13" s="70">
        <v>50000</v>
      </c>
      <c r="F13" s="71" t="s">
        <v>20</v>
      </c>
      <c r="G13" s="13"/>
      <c r="H13" s="14"/>
      <c r="I13" s="71"/>
      <c r="J13" s="71"/>
      <c r="K13" s="71"/>
      <c r="L13" s="71"/>
      <c r="M13" s="71"/>
      <c r="N13" s="72"/>
      <c r="O13" s="69"/>
      <c r="P13" s="69"/>
      <c r="Q13" s="73"/>
      <c r="R13" s="74"/>
      <c r="S13" s="69"/>
      <c r="T13" s="69"/>
      <c r="U13" s="69" t="s">
        <v>49</v>
      </c>
      <c r="V13" s="68"/>
      <c r="W13" s="1" t="e">
        <f>IF(AC13="Intr",0,G13*#REF!)</f>
        <v>#REF!</v>
      </c>
      <c r="X13" s="1" t="e">
        <f>IF(AC13="Intr",0,G13*#REF!)</f>
        <v>#REF!</v>
      </c>
      <c r="Y13" s="1" t="e">
        <f>IF(AC13="Intr",G13,G13*#REF!)</f>
        <v>#REF!</v>
      </c>
      <c r="Z13" s="1"/>
      <c r="AA13" s="1"/>
      <c r="AB13" s="1"/>
      <c r="AC13" s="69"/>
      <c r="AD13" s="69"/>
      <c r="AE13" s="69"/>
      <c r="AF13" s="69"/>
      <c r="AG13" s="75"/>
      <c r="AH13" s="69"/>
    </row>
    <row r="14" spans="1:34" x14ac:dyDescent="0.2">
      <c r="A14" s="68">
        <v>43223</v>
      </c>
      <c r="B14" s="58" t="s">
        <v>66</v>
      </c>
      <c r="C14" s="69">
        <v>2018</v>
      </c>
      <c r="D14" s="69" t="s">
        <v>3</v>
      </c>
      <c r="E14" s="71">
        <v>90</v>
      </c>
      <c r="F14" s="71" t="s">
        <v>19</v>
      </c>
      <c r="G14" s="13"/>
      <c r="H14" s="14"/>
      <c r="I14" s="71"/>
      <c r="J14" s="71"/>
      <c r="K14" s="71"/>
      <c r="L14" s="71"/>
      <c r="M14" s="71"/>
      <c r="N14" s="72"/>
      <c r="O14" s="69"/>
      <c r="P14" s="69"/>
      <c r="Q14" s="73"/>
      <c r="R14" s="74"/>
      <c r="S14" s="69"/>
      <c r="T14" s="69"/>
      <c r="U14" s="69" t="str">
        <f>IF(AC14="P Wdr","No",IF(AC14="S Wdr","Yes","n/a"))</f>
        <v>n/a</v>
      </c>
      <c r="V14" s="68"/>
      <c r="W14" s="1" t="e">
        <f>IF(AC14="Intr",0,G14*#REF!)</f>
        <v>#REF!</v>
      </c>
      <c r="X14" s="1" t="e">
        <f>IF(AC14="Intr",0,G14*#REF!)</f>
        <v>#REF!</v>
      </c>
      <c r="Y14" s="1" t="e">
        <f>IF(AC14="Intr",G14,G14*#REF!)</f>
        <v>#REF!</v>
      </c>
      <c r="Z14" s="1"/>
      <c r="AA14" s="1"/>
      <c r="AB14" s="1"/>
      <c r="AC14" s="69"/>
      <c r="AD14" s="69"/>
      <c r="AE14" s="69"/>
      <c r="AF14" s="69"/>
      <c r="AG14" s="75"/>
      <c r="AH14" s="69"/>
    </row>
    <row r="15" spans="1:34" x14ac:dyDescent="0.2">
      <c r="A15" s="68">
        <v>43223</v>
      </c>
      <c r="B15" s="58" t="s">
        <v>66</v>
      </c>
      <c r="C15" s="69">
        <v>2018</v>
      </c>
      <c r="D15" s="69" t="s">
        <v>3</v>
      </c>
      <c r="E15" s="70">
        <v>45000</v>
      </c>
      <c r="F15" s="71" t="s">
        <v>20</v>
      </c>
      <c r="G15" s="13"/>
      <c r="H15" s="14"/>
      <c r="I15" s="71"/>
      <c r="J15" s="71"/>
      <c r="K15" s="71"/>
      <c r="L15" s="71"/>
      <c r="M15" s="71"/>
      <c r="N15" s="72"/>
      <c r="O15" s="69"/>
      <c r="P15" s="69"/>
      <c r="Q15" s="73"/>
      <c r="R15" s="74"/>
      <c r="S15" s="69"/>
      <c r="T15" s="69"/>
      <c r="U15" s="69" t="s">
        <v>49</v>
      </c>
      <c r="V15" s="68"/>
      <c r="W15" s="1" t="e">
        <f>IF(AC15="Intr",0,G15*#REF!)</f>
        <v>#REF!</v>
      </c>
      <c r="X15" s="1" t="e">
        <f>IF(AC15="Intr",0,G15*#REF!)</f>
        <v>#REF!</v>
      </c>
      <c r="Y15" s="1" t="e">
        <f>IF(AC15="Intr",G15,G15*#REF!)</f>
        <v>#REF!</v>
      </c>
      <c r="Z15" s="1"/>
      <c r="AA15" s="1"/>
      <c r="AB15" s="1"/>
      <c r="AC15" s="69"/>
      <c r="AD15" s="69"/>
      <c r="AE15" s="69"/>
      <c r="AF15" s="69"/>
      <c r="AG15" s="75"/>
      <c r="AH15" s="69"/>
    </row>
    <row r="16" spans="1:34" x14ac:dyDescent="0.2">
      <c r="A16" s="68">
        <v>43223</v>
      </c>
      <c r="B16" s="58" t="s">
        <v>66</v>
      </c>
      <c r="C16" s="69">
        <v>2018</v>
      </c>
      <c r="D16" s="69" t="s">
        <v>10</v>
      </c>
      <c r="E16" s="71">
        <v>90</v>
      </c>
      <c r="F16" s="71" t="s">
        <v>19</v>
      </c>
      <c r="G16" s="13"/>
      <c r="H16" s="14"/>
      <c r="I16" s="71"/>
      <c r="J16" s="71"/>
      <c r="K16" s="71"/>
      <c r="L16" s="71"/>
      <c r="M16" s="71"/>
      <c r="N16" s="72"/>
      <c r="O16" s="69"/>
      <c r="P16" s="69"/>
      <c r="Q16" s="73"/>
      <c r="R16" s="74"/>
      <c r="S16" s="69"/>
      <c r="T16" s="69"/>
      <c r="U16" s="69" t="s">
        <v>49</v>
      </c>
      <c r="V16" s="68"/>
      <c r="W16" s="1" t="e">
        <f>IF(AC16="Intr",0,G16*#REF!)</f>
        <v>#REF!</v>
      </c>
      <c r="X16" s="1" t="e">
        <f>IF(AC16="Intr",0,G16*#REF!)</f>
        <v>#REF!</v>
      </c>
      <c r="Y16" s="1" t="e">
        <f>IF(AC16="Intr",G16,G16*#REF!)</f>
        <v>#REF!</v>
      </c>
      <c r="Z16" s="1"/>
      <c r="AA16" s="1"/>
      <c r="AB16" s="1"/>
      <c r="AC16" s="69"/>
      <c r="AD16" s="69"/>
      <c r="AE16" s="69"/>
      <c r="AF16" s="69"/>
      <c r="AG16" s="75"/>
      <c r="AH16" s="69"/>
    </row>
    <row r="17" spans="1:34" x14ac:dyDescent="0.2">
      <c r="A17" s="68">
        <v>43223</v>
      </c>
      <c r="B17" s="58" t="s">
        <v>66</v>
      </c>
      <c r="C17" s="69">
        <v>2018</v>
      </c>
      <c r="D17" s="69" t="s">
        <v>10</v>
      </c>
      <c r="E17" s="70">
        <v>45000</v>
      </c>
      <c r="F17" s="71" t="s">
        <v>20</v>
      </c>
      <c r="G17" s="13"/>
      <c r="H17" s="14"/>
      <c r="I17" s="71"/>
      <c r="J17" s="71"/>
      <c r="K17" s="71"/>
      <c r="L17" s="71"/>
      <c r="M17" s="71"/>
      <c r="N17" s="72"/>
      <c r="O17" s="69"/>
      <c r="P17" s="69"/>
      <c r="Q17" s="73"/>
      <c r="R17" s="74"/>
      <c r="S17" s="69"/>
      <c r="T17" s="69"/>
      <c r="U17" s="69" t="s">
        <v>49</v>
      </c>
      <c r="V17" s="68"/>
      <c r="W17" s="1" t="e">
        <f>IF(AC17="Intr",0,G17*#REF!)</f>
        <v>#REF!</v>
      </c>
      <c r="X17" s="1" t="e">
        <f>IF(AC17="Intr",0,G17*#REF!)</f>
        <v>#REF!</v>
      </c>
      <c r="Y17" s="1" t="e">
        <f>IF(AC17="Intr",G17,G17*#REF!)</f>
        <v>#REF!</v>
      </c>
      <c r="Z17" s="1"/>
      <c r="AA17" s="1"/>
      <c r="AB17" s="1"/>
      <c r="AC17" s="69"/>
      <c r="AD17" s="69"/>
      <c r="AE17" s="69"/>
      <c r="AF17" s="69"/>
      <c r="AG17" s="75"/>
      <c r="AH17" s="69"/>
    </row>
    <row r="18" spans="1:34" x14ac:dyDescent="0.2">
      <c r="A18" s="68">
        <v>43223</v>
      </c>
      <c r="B18" s="58" t="s">
        <v>66</v>
      </c>
      <c r="C18" s="69">
        <v>2018</v>
      </c>
      <c r="D18" s="69" t="s">
        <v>5</v>
      </c>
      <c r="E18" s="71">
        <v>90</v>
      </c>
      <c r="F18" s="71" t="s">
        <v>19</v>
      </c>
      <c r="G18" s="13"/>
      <c r="H18" s="14"/>
      <c r="I18" s="71"/>
      <c r="J18" s="71"/>
      <c r="K18" s="71"/>
      <c r="L18" s="71"/>
      <c r="M18" s="71"/>
      <c r="N18" s="72"/>
      <c r="O18" s="69"/>
      <c r="P18" s="69"/>
      <c r="Q18" s="73"/>
      <c r="R18" s="74"/>
      <c r="S18" s="69"/>
      <c r="T18" s="69"/>
      <c r="U18" s="69" t="s">
        <v>49</v>
      </c>
      <c r="V18" s="68"/>
      <c r="W18" s="1" t="e">
        <f>IF(AC18="Intr",0,G18*#REF!)</f>
        <v>#REF!</v>
      </c>
      <c r="X18" s="1" t="e">
        <f>IF(AC18="Intr",0,G18*#REF!)</f>
        <v>#REF!</v>
      </c>
      <c r="Y18" s="1" t="e">
        <f>IF(AC18="Intr",G18,G18*#REF!)</f>
        <v>#REF!</v>
      </c>
      <c r="Z18" s="1"/>
      <c r="AA18" s="1"/>
      <c r="AB18" s="1"/>
      <c r="AC18" s="69"/>
      <c r="AD18" s="69"/>
      <c r="AE18" s="69"/>
      <c r="AF18" s="69"/>
      <c r="AG18" s="75"/>
      <c r="AH18" s="69"/>
    </row>
    <row r="19" spans="1:34" x14ac:dyDescent="0.2">
      <c r="A19" s="68">
        <v>43223</v>
      </c>
      <c r="B19" s="58" t="s">
        <v>66</v>
      </c>
      <c r="C19" s="69">
        <v>2018</v>
      </c>
      <c r="D19" s="69" t="s">
        <v>5</v>
      </c>
      <c r="E19" s="70">
        <v>45000</v>
      </c>
      <c r="F19" s="71" t="s">
        <v>20</v>
      </c>
      <c r="G19" s="13"/>
      <c r="H19" s="14"/>
      <c r="I19" s="71"/>
      <c r="J19" s="71"/>
      <c r="K19" s="71"/>
      <c r="L19" s="71"/>
      <c r="M19" s="71"/>
      <c r="N19" s="72"/>
      <c r="O19" s="69"/>
      <c r="P19" s="69"/>
      <c r="Q19" s="73"/>
      <c r="R19" s="74"/>
      <c r="S19" s="69"/>
      <c r="T19" s="69"/>
      <c r="U19" s="69" t="s">
        <v>49</v>
      </c>
      <c r="V19" s="68"/>
      <c r="W19" s="1" t="e">
        <f>IF(AC19="Intr",0,G19*#REF!)</f>
        <v>#REF!</v>
      </c>
      <c r="X19" s="1" t="e">
        <f>IF(AC19="Intr",0,G19*#REF!)</f>
        <v>#REF!</v>
      </c>
      <c r="Y19" s="1" t="e">
        <f>IF(AC19="Intr",G19,G19*#REF!)</f>
        <v>#REF!</v>
      </c>
      <c r="Z19" s="1"/>
      <c r="AA19" s="1"/>
      <c r="AB19" s="1"/>
      <c r="AC19" s="69"/>
      <c r="AD19" s="69"/>
      <c r="AE19" s="69"/>
      <c r="AF19" s="69"/>
      <c r="AG19" s="75"/>
      <c r="AH19" s="69"/>
    </row>
    <row r="20" spans="1:34" x14ac:dyDescent="0.2">
      <c r="A20" s="68">
        <v>43223</v>
      </c>
      <c r="B20" s="58" t="s">
        <v>66</v>
      </c>
      <c r="C20" s="69">
        <v>2018</v>
      </c>
      <c r="D20" s="69" t="s">
        <v>7</v>
      </c>
      <c r="E20" s="71">
        <v>120</v>
      </c>
      <c r="F20" s="71" t="s">
        <v>19</v>
      </c>
      <c r="G20" s="13"/>
      <c r="H20" s="14"/>
      <c r="I20" s="71"/>
      <c r="J20" s="71"/>
      <c r="K20" s="71"/>
      <c r="L20" s="71"/>
      <c r="M20" s="71"/>
      <c r="N20" s="72"/>
      <c r="O20" s="69"/>
      <c r="P20" s="69"/>
      <c r="Q20" s="73"/>
      <c r="R20" s="74"/>
      <c r="S20" s="69"/>
      <c r="T20" s="69"/>
      <c r="U20" s="69" t="s">
        <v>49</v>
      </c>
      <c r="V20" s="68"/>
      <c r="W20" s="1" t="e">
        <f>IF(AC20="Intr",0,G20*#REF!)</f>
        <v>#REF!</v>
      </c>
      <c r="X20" s="1" t="e">
        <f>IF(AC20="Intr",0,G20*#REF!)</f>
        <v>#REF!</v>
      </c>
      <c r="Y20" s="1" t="e">
        <f>IF(AC20="Intr",G20,G20*#REF!)</f>
        <v>#REF!</v>
      </c>
      <c r="Z20" s="1"/>
      <c r="AA20" s="1"/>
      <c r="AB20" s="1"/>
      <c r="AC20" s="69"/>
      <c r="AD20" s="69"/>
      <c r="AE20" s="69"/>
      <c r="AF20" s="69"/>
      <c r="AG20" s="75"/>
      <c r="AH20" s="69"/>
    </row>
    <row r="21" spans="1:34" x14ac:dyDescent="0.2">
      <c r="A21" s="68">
        <v>43223</v>
      </c>
      <c r="B21" s="58" t="s">
        <v>66</v>
      </c>
      <c r="C21" s="69">
        <v>2018</v>
      </c>
      <c r="D21" s="69" t="s">
        <v>7</v>
      </c>
      <c r="E21" s="70">
        <v>60000</v>
      </c>
      <c r="F21" s="71" t="s">
        <v>20</v>
      </c>
      <c r="G21" s="13"/>
      <c r="H21" s="14"/>
      <c r="I21" s="71"/>
      <c r="J21" s="71"/>
      <c r="K21" s="71"/>
      <c r="L21" s="71"/>
      <c r="M21" s="71"/>
      <c r="N21" s="72"/>
      <c r="O21" s="69"/>
      <c r="P21" s="69"/>
      <c r="Q21" s="73"/>
      <c r="R21" s="74"/>
      <c r="S21" s="69"/>
      <c r="T21" s="69"/>
      <c r="U21" s="69" t="s">
        <v>49</v>
      </c>
      <c r="V21" s="68"/>
      <c r="W21" s="1" t="e">
        <f>IF(AC21="Intr",0,G21*#REF!)</f>
        <v>#REF!</v>
      </c>
      <c r="X21" s="1" t="e">
        <f>IF(AC21="Intr",0,G21*#REF!)</f>
        <v>#REF!</v>
      </c>
      <c r="Y21" s="1" t="e">
        <f>IF(AC21="Intr",G21,G21*#REF!)</f>
        <v>#REF!</v>
      </c>
      <c r="Z21" s="1"/>
      <c r="AA21" s="1"/>
      <c r="AB21" s="1"/>
      <c r="AC21" s="69"/>
      <c r="AD21" s="69"/>
      <c r="AE21" s="69"/>
      <c r="AF21" s="69"/>
      <c r="AG21" s="75"/>
      <c r="AH21" s="69"/>
    </row>
    <row r="22" spans="1:34" x14ac:dyDescent="0.2">
      <c r="A22" s="68">
        <v>43223</v>
      </c>
      <c r="B22" s="58" t="s">
        <v>66</v>
      </c>
      <c r="C22" s="69">
        <v>2018</v>
      </c>
      <c r="D22" s="69" t="s">
        <v>7</v>
      </c>
      <c r="E22" s="70">
        <v>42</v>
      </c>
      <c r="F22" s="71" t="s">
        <v>19</v>
      </c>
      <c r="G22" s="13"/>
      <c r="H22" s="14"/>
      <c r="I22" s="71"/>
      <c r="J22" s="71"/>
      <c r="K22" s="71"/>
      <c r="L22" s="71"/>
      <c r="M22" s="71"/>
      <c r="N22" s="72"/>
      <c r="O22" s="69"/>
      <c r="P22" s="69"/>
      <c r="Q22" s="73"/>
      <c r="R22" s="74"/>
      <c r="S22" s="69"/>
      <c r="T22" s="69"/>
      <c r="U22" s="69"/>
      <c r="V22" s="68"/>
      <c r="W22" s="1"/>
      <c r="X22" s="1"/>
      <c r="Y22" s="1"/>
      <c r="Z22" s="1"/>
      <c r="AA22" s="1"/>
      <c r="AB22" s="1"/>
      <c r="AC22" s="69"/>
      <c r="AD22" s="69"/>
      <c r="AE22" s="69"/>
      <c r="AF22" s="69"/>
      <c r="AG22" s="75"/>
      <c r="AH22" s="69" t="s">
        <v>1155</v>
      </c>
    </row>
    <row r="23" spans="1:34" x14ac:dyDescent="0.2">
      <c r="A23" s="68">
        <v>43223</v>
      </c>
      <c r="B23" s="58" t="s">
        <v>66</v>
      </c>
      <c r="C23" s="69">
        <v>2018</v>
      </c>
      <c r="D23" s="69" t="s">
        <v>7</v>
      </c>
      <c r="E23" s="70">
        <v>21000</v>
      </c>
      <c r="F23" s="71" t="s">
        <v>20</v>
      </c>
      <c r="G23" s="13"/>
      <c r="H23" s="14"/>
      <c r="I23" s="71"/>
      <c r="J23" s="71"/>
      <c r="K23" s="71"/>
      <c r="L23" s="71"/>
      <c r="M23" s="71"/>
      <c r="N23" s="72"/>
      <c r="O23" s="69"/>
      <c r="P23" s="69"/>
      <c r="Q23" s="73"/>
      <c r="R23" s="74"/>
      <c r="S23" s="69"/>
      <c r="T23" s="69"/>
      <c r="U23" s="69"/>
      <c r="V23" s="68"/>
      <c r="W23" s="1"/>
      <c r="X23" s="1"/>
      <c r="Y23" s="1"/>
      <c r="Z23" s="1"/>
      <c r="AA23" s="1"/>
      <c r="AB23" s="1"/>
      <c r="AC23" s="69"/>
      <c r="AD23" s="69"/>
      <c r="AE23" s="69"/>
      <c r="AF23" s="69"/>
      <c r="AG23" s="75"/>
      <c r="AH23" s="69" t="s">
        <v>1155</v>
      </c>
    </row>
    <row r="24" spans="1:34" x14ac:dyDescent="0.2">
      <c r="A24" s="68">
        <v>43223</v>
      </c>
      <c r="B24" s="58" t="s">
        <v>66</v>
      </c>
      <c r="C24" s="69">
        <v>2018</v>
      </c>
      <c r="D24" s="69" t="s">
        <v>8</v>
      </c>
      <c r="E24" s="71">
        <v>90</v>
      </c>
      <c r="F24" s="71" t="s">
        <v>19</v>
      </c>
      <c r="G24" s="13"/>
      <c r="H24" s="14"/>
      <c r="I24" s="71"/>
      <c r="J24" s="71"/>
      <c r="K24" s="71"/>
      <c r="L24" s="71"/>
      <c r="M24" s="71"/>
      <c r="N24" s="72"/>
      <c r="O24" s="69"/>
      <c r="P24" s="69"/>
      <c r="Q24" s="73"/>
      <c r="R24" s="74"/>
      <c r="S24" s="69"/>
      <c r="T24" s="69"/>
      <c r="U24" s="69" t="s">
        <v>49</v>
      </c>
      <c r="V24" s="68"/>
      <c r="W24" s="1" t="e">
        <f>IF(AC24="Intr",0,G24*#REF!)</f>
        <v>#REF!</v>
      </c>
      <c r="X24" s="1" t="e">
        <f>IF(AC24="Intr",0,G24*#REF!)</f>
        <v>#REF!</v>
      </c>
      <c r="Y24" s="1" t="e">
        <f>IF(AC24="Intr",G24,G24*#REF!)</f>
        <v>#REF!</v>
      </c>
      <c r="Z24" s="1"/>
      <c r="AA24" s="1"/>
      <c r="AB24" s="1"/>
      <c r="AC24" s="69"/>
      <c r="AD24" s="69"/>
      <c r="AE24" s="69"/>
      <c r="AF24" s="69"/>
      <c r="AG24" s="75"/>
      <c r="AH24" s="69"/>
    </row>
    <row r="25" spans="1:34" x14ac:dyDescent="0.2">
      <c r="A25" s="68">
        <v>43223</v>
      </c>
      <c r="B25" s="58" t="s">
        <v>66</v>
      </c>
      <c r="C25" s="69">
        <v>2018</v>
      </c>
      <c r="D25" s="69" t="s">
        <v>8</v>
      </c>
      <c r="E25" s="70">
        <v>45000</v>
      </c>
      <c r="F25" s="71" t="s">
        <v>20</v>
      </c>
      <c r="G25" s="13"/>
      <c r="H25" s="14"/>
      <c r="I25" s="71"/>
      <c r="J25" s="71"/>
      <c r="K25" s="71"/>
      <c r="L25" s="71"/>
      <c r="M25" s="71"/>
      <c r="N25" s="72"/>
      <c r="O25" s="69"/>
      <c r="P25" s="69"/>
      <c r="Q25" s="73"/>
      <c r="R25" s="74"/>
      <c r="S25" s="69"/>
      <c r="T25" s="69"/>
      <c r="U25" s="69" t="s">
        <v>49</v>
      </c>
      <c r="V25" s="68"/>
      <c r="W25" s="1" t="e">
        <f>IF(AC25="Intr",0,G25*#REF!)</f>
        <v>#REF!</v>
      </c>
      <c r="X25" s="1" t="e">
        <f>IF(AC25="Intr",0,G25*#REF!)</f>
        <v>#REF!</v>
      </c>
      <c r="Y25" s="1" t="e">
        <f>IF(AC25="Intr",G25,G25*#REF!)</f>
        <v>#REF!</v>
      </c>
      <c r="Z25" s="1"/>
      <c r="AA25" s="1"/>
      <c r="AB25" s="1"/>
      <c r="AC25" s="69"/>
      <c r="AD25" s="69"/>
      <c r="AE25" s="69"/>
      <c r="AF25" s="69"/>
      <c r="AG25" s="75"/>
      <c r="AH25" s="69"/>
    </row>
    <row r="26" spans="1:34" x14ac:dyDescent="0.2">
      <c r="A26" s="68">
        <v>43367</v>
      </c>
      <c r="B26" s="58" t="s">
        <v>67</v>
      </c>
      <c r="C26" s="69">
        <v>2018</v>
      </c>
      <c r="D26" s="69" t="s">
        <v>10</v>
      </c>
      <c r="E26" s="71">
        <v>-11</v>
      </c>
      <c r="F26" s="71" t="s">
        <v>20</v>
      </c>
      <c r="G26" s="13">
        <v>4400</v>
      </c>
      <c r="H26" s="14">
        <v>2</v>
      </c>
      <c r="I26" s="71" t="s">
        <v>52</v>
      </c>
      <c r="J26" s="71" t="s">
        <v>28</v>
      </c>
      <c r="K26" s="71">
        <v>11</v>
      </c>
      <c r="L26" s="71" t="s">
        <v>731</v>
      </c>
      <c r="M26" s="71" t="s">
        <v>54</v>
      </c>
      <c r="N26" s="72" t="s">
        <v>55</v>
      </c>
      <c r="O26" s="69"/>
      <c r="P26" s="69" t="s">
        <v>56</v>
      </c>
      <c r="Q26" s="73">
        <v>38.380290000000002</v>
      </c>
      <c r="R26" s="74">
        <v>-85.744731000000002</v>
      </c>
      <c r="S26" s="69" t="s">
        <v>958</v>
      </c>
      <c r="T26" s="69"/>
      <c r="U26" s="69" t="s">
        <v>32</v>
      </c>
      <c r="V26" s="68"/>
      <c r="W26" s="1" t="e">
        <f>IF(AC26="Intr",0,G26*#REF!)</f>
        <v>#REF!</v>
      </c>
      <c r="X26" s="1" t="e">
        <f>IF(AC26="Intr",0,G26*#REF!)</f>
        <v>#REF!</v>
      </c>
      <c r="Y26" s="1" t="e">
        <f>IF(AC26="Intr",G26,G26*#REF!)</f>
        <v>#REF!</v>
      </c>
      <c r="Z26" s="1"/>
      <c r="AA26" s="1"/>
      <c r="AB26" s="1"/>
      <c r="AC26" s="69"/>
      <c r="AD26" s="69"/>
      <c r="AE26" s="69"/>
      <c r="AF26" s="69"/>
      <c r="AG26" s="75"/>
      <c r="AH26" s="69" t="s">
        <v>218</v>
      </c>
    </row>
    <row r="27" spans="1:34" x14ac:dyDescent="0.2">
      <c r="A27" s="68">
        <v>43367</v>
      </c>
      <c r="B27" s="68" t="s">
        <v>67</v>
      </c>
      <c r="C27" s="69">
        <v>2018</v>
      </c>
      <c r="D27" s="69" t="s">
        <v>10</v>
      </c>
      <c r="E27" s="71">
        <v>-398</v>
      </c>
      <c r="F27" s="71" t="s">
        <v>20</v>
      </c>
      <c r="G27" s="13">
        <v>159200</v>
      </c>
      <c r="H27" s="14">
        <v>2</v>
      </c>
      <c r="I27" s="71" t="s">
        <v>52</v>
      </c>
      <c r="J27" s="71" t="s">
        <v>27</v>
      </c>
      <c r="K27" s="71">
        <v>332</v>
      </c>
      <c r="L27" s="71" t="s">
        <v>731</v>
      </c>
      <c r="M27" s="71" t="s">
        <v>54</v>
      </c>
      <c r="N27" s="72" t="s">
        <v>55</v>
      </c>
      <c r="O27" s="69"/>
      <c r="P27" s="69" t="s">
        <v>56</v>
      </c>
      <c r="Q27" s="73">
        <v>38.380290000000002</v>
      </c>
      <c r="R27" s="74">
        <v>-85.744731000000002</v>
      </c>
      <c r="S27" s="69" t="s">
        <v>958</v>
      </c>
      <c r="T27" s="69"/>
      <c r="U27" s="69" t="s">
        <v>32</v>
      </c>
      <c r="V27" s="68"/>
      <c r="W27" s="1" t="e">
        <f>IF(AC27="Intr",0,G27*#REF!)</f>
        <v>#REF!</v>
      </c>
      <c r="X27" s="1" t="e">
        <f>IF(AC27="Intr",0,G27*#REF!)</f>
        <v>#REF!</v>
      </c>
      <c r="Y27" s="1" t="e">
        <f>IF(AC27="Intr",G27,G27*#REF!)</f>
        <v>#REF!</v>
      </c>
      <c r="Z27" s="1"/>
      <c r="AA27" s="1"/>
      <c r="AB27" s="1"/>
      <c r="AC27" s="69"/>
      <c r="AD27" s="69"/>
      <c r="AE27" s="69"/>
      <c r="AF27" s="69"/>
      <c r="AG27" s="75"/>
      <c r="AH27" s="69"/>
    </row>
    <row r="28" spans="1:34" x14ac:dyDescent="0.2">
      <c r="A28" s="68">
        <v>43367</v>
      </c>
      <c r="B28" s="68" t="s">
        <v>67</v>
      </c>
      <c r="C28" s="69">
        <v>2018</v>
      </c>
      <c r="D28" s="69" t="s">
        <v>10</v>
      </c>
      <c r="E28" s="71">
        <v>-1.8</v>
      </c>
      <c r="F28" s="71" t="s">
        <v>19</v>
      </c>
      <c r="G28" s="13">
        <v>144000</v>
      </c>
      <c r="H28" s="14">
        <v>2</v>
      </c>
      <c r="I28" s="71" t="s">
        <v>52</v>
      </c>
      <c r="J28" s="71" t="s">
        <v>23</v>
      </c>
      <c r="K28" s="71">
        <v>0.74</v>
      </c>
      <c r="L28" s="71" t="s">
        <v>731</v>
      </c>
      <c r="M28" s="71" t="s">
        <v>54</v>
      </c>
      <c r="N28" s="72" t="s">
        <v>55</v>
      </c>
      <c r="O28" s="69"/>
      <c r="P28" s="69" t="s">
        <v>56</v>
      </c>
      <c r="Q28" s="73">
        <v>38.380290000000002</v>
      </c>
      <c r="R28" s="74">
        <v>-85.744731000000002</v>
      </c>
      <c r="S28" s="69" t="s">
        <v>958</v>
      </c>
      <c r="T28" s="69" t="s">
        <v>1523</v>
      </c>
      <c r="U28" s="69" t="s">
        <v>31</v>
      </c>
      <c r="V28" s="68">
        <v>45313</v>
      </c>
      <c r="W28" s="1">
        <v>21600</v>
      </c>
      <c r="X28" s="1">
        <v>100800</v>
      </c>
      <c r="Y28" s="1">
        <v>21600</v>
      </c>
      <c r="Z28" s="1"/>
      <c r="AA28" s="1"/>
      <c r="AB28" s="1"/>
      <c r="AC28" s="69"/>
      <c r="AD28" s="69" t="s">
        <v>1524</v>
      </c>
      <c r="AE28" s="69"/>
      <c r="AF28" s="69"/>
      <c r="AG28" s="75"/>
      <c r="AH28" s="69" t="s">
        <v>1525</v>
      </c>
    </row>
    <row r="29" spans="1:34" x14ac:dyDescent="0.2">
      <c r="A29" s="68">
        <v>43367</v>
      </c>
      <c r="B29" s="68" t="s">
        <v>67</v>
      </c>
      <c r="C29" s="69">
        <v>2018</v>
      </c>
      <c r="D29" s="69" t="s">
        <v>10</v>
      </c>
      <c r="E29" s="71">
        <v>-0.2</v>
      </c>
      <c r="F29" s="71" t="s">
        <v>19</v>
      </c>
      <c r="G29" s="13">
        <v>16000</v>
      </c>
      <c r="H29" s="14">
        <v>2</v>
      </c>
      <c r="I29" s="71" t="s">
        <v>52</v>
      </c>
      <c r="J29" s="71" t="s">
        <v>25</v>
      </c>
      <c r="K29" s="71">
        <v>0.05</v>
      </c>
      <c r="L29" s="71" t="s">
        <v>731</v>
      </c>
      <c r="M29" s="71" t="s">
        <v>54</v>
      </c>
      <c r="N29" s="72" t="s">
        <v>55</v>
      </c>
      <c r="O29" s="69"/>
      <c r="P29" s="69" t="s">
        <v>56</v>
      </c>
      <c r="Q29" s="73">
        <v>38.380290000000002</v>
      </c>
      <c r="R29" s="74">
        <v>-85.744731000000002</v>
      </c>
      <c r="S29" s="69" t="s">
        <v>958</v>
      </c>
      <c r="T29" s="69" t="s">
        <v>1523</v>
      </c>
      <c r="U29" s="69" t="s">
        <v>31</v>
      </c>
      <c r="V29" s="68">
        <v>45313</v>
      </c>
      <c r="W29" s="1">
        <v>2400</v>
      </c>
      <c r="X29" s="1">
        <v>11200</v>
      </c>
      <c r="Y29" s="1">
        <v>2400</v>
      </c>
      <c r="Z29" s="1"/>
      <c r="AA29" s="1"/>
      <c r="AB29" s="1"/>
      <c r="AC29" s="69"/>
      <c r="AD29" s="69" t="s">
        <v>1524</v>
      </c>
      <c r="AE29" s="69"/>
      <c r="AF29" s="69"/>
      <c r="AG29" s="75"/>
      <c r="AH29" s="69" t="s">
        <v>1525</v>
      </c>
    </row>
    <row r="30" spans="1:34" x14ac:dyDescent="0.2">
      <c r="A30" s="68">
        <v>43369</v>
      </c>
      <c r="B30" s="68" t="s">
        <v>67</v>
      </c>
      <c r="C30" s="69">
        <v>2018</v>
      </c>
      <c r="D30" s="69" t="s">
        <v>11</v>
      </c>
      <c r="E30" s="71">
        <v>-4.2</v>
      </c>
      <c r="F30" s="71" t="s">
        <v>19</v>
      </c>
      <c r="G30" s="13">
        <v>336000</v>
      </c>
      <c r="H30" s="14">
        <v>1</v>
      </c>
      <c r="I30" s="71" t="s">
        <v>52</v>
      </c>
      <c r="J30" s="71" t="s">
        <v>25</v>
      </c>
      <c r="K30" s="71">
        <v>0.88</v>
      </c>
      <c r="L30" s="71" t="s">
        <v>58</v>
      </c>
      <c r="M30" s="71" t="s">
        <v>59</v>
      </c>
      <c r="N30" s="72" t="s">
        <v>60</v>
      </c>
      <c r="O30" s="69"/>
      <c r="P30" s="69" t="s">
        <v>61</v>
      </c>
      <c r="Q30" s="73">
        <v>37.956099999999999</v>
      </c>
      <c r="R30" s="74">
        <v>-87.5702</v>
      </c>
      <c r="S30" s="69" t="s">
        <v>41</v>
      </c>
      <c r="T30" s="69"/>
      <c r="U30" s="69" t="s">
        <v>32</v>
      </c>
      <c r="V30" s="68"/>
      <c r="W30" s="1" t="e">
        <f>IF(AC30="Intr",0,G30*#REF!)</f>
        <v>#REF!</v>
      </c>
      <c r="X30" s="1" t="e">
        <f>IF(AC30="Intr",0,G30*#REF!)</f>
        <v>#REF!</v>
      </c>
      <c r="Y30" s="1" t="e">
        <f>IF(AC30="Intr",G30,G30*#REF!)</f>
        <v>#REF!</v>
      </c>
      <c r="Z30" s="1"/>
      <c r="AA30" s="1"/>
      <c r="AB30" s="1"/>
      <c r="AC30" s="69"/>
      <c r="AD30" s="69"/>
      <c r="AE30" s="69"/>
      <c r="AF30" s="69"/>
      <c r="AG30" s="75"/>
      <c r="AH30" s="69"/>
    </row>
    <row r="31" spans="1:34" x14ac:dyDescent="0.2">
      <c r="A31" s="68">
        <v>43377</v>
      </c>
      <c r="B31" s="69" t="s">
        <v>68</v>
      </c>
      <c r="C31" s="69">
        <v>2018</v>
      </c>
      <c r="D31" s="69" t="s">
        <v>8</v>
      </c>
      <c r="E31" s="71">
        <v>-3.05</v>
      </c>
      <c r="F31" s="71" t="s">
        <v>19</v>
      </c>
      <c r="G31" s="13">
        <v>244000</v>
      </c>
      <c r="H31" s="14">
        <v>3</v>
      </c>
      <c r="I31" s="71" t="s">
        <v>53</v>
      </c>
      <c r="J31" s="71" t="s">
        <v>23</v>
      </c>
      <c r="K31" s="71">
        <v>2.028</v>
      </c>
      <c r="L31" s="71" t="s">
        <v>69</v>
      </c>
      <c r="M31" s="71" t="s">
        <v>73</v>
      </c>
      <c r="N31" s="72" t="s">
        <v>70</v>
      </c>
      <c r="O31" s="69"/>
      <c r="P31" s="69" t="s">
        <v>71</v>
      </c>
      <c r="Q31" s="73">
        <v>39.597969999999997</v>
      </c>
      <c r="R31" s="74">
        <v>-86.059100000000001</v>
      </c>
      <c r="S31" s="69" t="s">
        <v>41</v>
      </c>
      <c r="T31" s="69"/>
      <c r="U31" s="69" t="s">
        <v>32</v>
      </c>
      <c r="V31" s="68"/>
      <c r="W31" s="1" t="e">
        <f>IF(AC31="Intr",0,G31*#REF!)</f>
        <v>#REF!</v>
      </c>
      <c r="X31" s="1" t="e">
        <f>IF(AC31="Intr",0,G31*#REF!)</f>
        <v>#REF!</v>
      </c>
      <c r="Y31" s="1" t="e">
        <f>IF(AC31="Intr",G31,G31*#REF!)</f>
        <v>#REF!</v>
      </c>
      <c r="Z31" s="1"/>
      <c r="AA31" s="1"/>
      <c r="AB31" s="1"/>
      <c r="AC31" s="69"/>
      <c r="AD31" s="69"/>
      <c r="AE31" s="69"/>
      <c r="AF31" s="69"/>
      <c r="AG31" s="75"/>
      <c r="AH31" s="69" t="s">
        <v>72</v>
      </c>
    </row>
    <row r="32" spans="1:34" x14ac:dyDescent="0.2">
      <c r="A32" s="68">
        <v>43384</v>
      </c>
      <c r="B32" s="69" t="s">
        <v>68</v>
      </c>
      <c r="C32" s="69">
        <v>2018</v>
      </c>
      <c r="D32" s="69" t="s">
        <v>5</v>
      </c>
      <c r="E32" s="71">
        <v>-4.2999999999999997E-2</v>
      </c>
      <c r="F32" s="71" t="s">
        <v>19</v>
      </c>
      <c r="G32" s="13">
        <v>3440</v>
      </c>
      <c r="H32" s="14">
        <v>6</v>
      </c>
      <c r="I32" s="71" t="s">
        <v>52</v>
      </c>
      <c r="J32" s="71" t="s">
        <v>23</v>
      </c>
      <c r="K32" s="71">
        <v>2E-3</v>
      </c>
      <c r="L32" s="71" t="s">
        <v>78</v>
      </c>
      <c r="M32" s="71" t="s">
        <v>79</v>
      </c>
      <c r="N32" s="72" t="s">
        <v>80</v>
      </c>
      <c r="O32" s="69"/>
      <c r="P32" s="69" t="s">
        <v>81</v>
      </c>
      <c r="Q32" s="73">
        <v>40.523240000000001</v>
      </c>
      <c r="R32" s="74">
        <v>-85.587199999999996</v>
      </c>
      <c r="S32" s="69" t="s">
        <v>43</v>
      </c>
      <c r="T32" s="69"/>
      <c r="U32" s="69" t="s">
        <v>32</v>
      </c>
      <c r="V32" s="68"/>
      <c r="W32" s="1">
        <v>516</v>
      </c>
      <c r="X32" s="1">
        <v>2408</v>
      </c>
      <c r="Y32" s="1">
        <v>516</v>
      </c>
      <c r="Z32" s="1"/>
      <c r="AA32" s="1"/>
      <c r="AB32" s="1"/>
      <c r="AC32" s="69"/>
      <c r="AD32" s="69"/>
      <c r="AE32" s="69"/>
      <c r="AF32" s="69"/>
      <c r="AG32" s="75"/>
      <c r="AH32" s="69" t="s">
        <v>129</v>
      </c>
    </row>
    <row r="33" spans="1:34" x14ac:dyDescent="0.2">
      <c r="A33" s="68">
        <v>43384</v>
      </c>
      <c r="B33" s="69" t="s">
        <v>68</v>
      </c>
      <c r="C33" s="69">
        <v>2018</v>
      </c>
      <c r="D33" s="69" t="s">
        <v>5</v>
      </c>
      <c r="E33" s="71">
        <v>-0.38700000000000001</v>
      </c>
      <c r="F33" s="71" t="s">
        <v>19</v>
      </c>
      <c r="G33" s="13">
        <v>30960</v>
      </c>
      <c r="H33" s="14">
        <v>6</v>
      </c>
      <c r="I33" s="71" t="s">
        <v>52</v>
      </c>
      <c r="J33" s="71" t="s">
        <v>25</v>
      </c>
      <c r="K33" s="71">
        <v>0.129</v>
      </c>
      <c r="L33" s="71" t="s">
        <v>78</v>
      </c>
      <c r="M33" s="71" t="s">
        <v>79</v>
      </c>
      <c r="N33" s="72" t="s">
        <v>80</v>
      </c>
      <c r="O33" s="69"/>
      <c r="P33" s="69" t="s">
        <v>81</v>
      </c>
      <c r="Q33" s="73">
        <v>40.523240000000001</v>
      </c>
      <c r="R33" s="74">
        <v>-85.587199999999996</v>
      </c>
      <c r="S33" s="69" t="s">
        <v>43</v>
      </c>
      <c r="T33" s="69"/>
      <c r="U33" s="69" t="s">
        <v>32</v>
      </c>
      <c r="V33" s="68"/>
      <c r="W33" s="1">
        <v>4644</v>
      </c>
      <c r="X33" s="1">
        <v>21672</v>
      </c>
      <c r="Y33" s="1">
        <v>4644</v>
      </c>
      <c r="Z33" s="1"/>
      <c r="AA33" s="1"/>
      <c r="AB33" s="1"/>
      <c r="AC33" s="69"/>
      <c r="AD33" s="69"/>
      <c r="AE33" s="69"/>
      <c r="AF33" s="69"/>
      <c r="AG33" s="75"/>
      <c r="AH33" s="69" t="s">
        <v>129</v>
      </c>
    </row>
    <row r="34" spans="1:34" x14ac:dyDescent="0.2">
      <c r="A34" s="68">
        <v>43388</v>
      </c>
      <c r="B34" s="69" t="s">
        <v>68</v>
      </c>
      <c r="C34" s="69">
        <v>2018</v>
      </c>
      <c r="D34" s="69" t="s">
        <v>8</v>
      </c>
      <c r="E34" s="71">
        <v>-0.8</v>
      </c>
      <c r="F34" s="71" t="s">
        <v>19</v>
      </c>
      <c r="G34" s="13">
        <v>64000</v>
      </c>
      <c r="H34" s="14">
        <v>8</v>
      </c>
      <c r="I34" s="71" t="s">
        <v>52</v>
      </c>
      <c r="J34" s="71" t="s">
        <v>23</v>
      </c>
      <c r="K34" s="71">
        <v>0.32</v>
      </c>
      <c r="L34" s="71" t="s">
        <v>74</v>
      </c>
      <c r="M34" s="71" t="s">
        <v>75</v>
      </c>
      <c r="N34" s="72" t="s">
        <v>76</v>
      </c>
      <c r="O34" s="69"/>
      <c r="P34" s="69" t="s">
        <v>77</v>
      </c>
      <c r="Q34" s="73">
        <v>39.568686</v>
      </c>
      <c r="R34" s="74">
        <v>-85.821329000000006</v>
      </c>
      <c r="S34" s="69" t="s">
        <v>958</v>
      </c>
      <c r="T34" s="69"/>
      <c r="U34" s="69" t="s">
        <v>32</v>
      </c>
      <c r="V34" s="68"/>
      <c r="W34" s="1" t="e">
        <f>IF(AC34="Intr",0,G34*#REF!)</f>
        <v>#REF!</v>
      </c>
      <c r="X34" s="1" t="e">
        <f>IF(AC34="Intr",0,G34*#REF!)</f>
        <v>#REF!</v>
      </c>
      <c r="Y34" s="1" t="e">
        <f>IF(AC34="Intr",G34,G34*#REF!)</f>
        <v>#REF!</v>
      </c>
      <c r="Z34" s="1"/>
      <c r="AA34" s="1"/>
      <c r="AB34" s="1"/>
      <c r="AC34" s="69"/>
      <c r="AD34" s="69"/>
      <c r="AE34" s="69"/>
      <c r="AF34" s="69"/>
      <c r="AG34" s="75"/>
      <c r="AH34" s="69"/>
    </row>
    <row r="35" spans="1:34" x14ac:dyDescent="0.2">
      <c r="A35" s="68">
        <v>43390</v>
      </c>
      <c r="B35" s="69" t="s">
        <v>68</v>
      </c>
      <c r="C35" s="69">
        <v>2018</v>
      </c>
      <c r="D35" s="69" t="s">
        <v>3</v>
      </c>
      <c r="E35" s="71">
        <v>-0.187</v>
      </c>
      <c r="F35" s="71" t="s">
        <v>19</v>
      </c>
      <c r="G35" s="13">
        <v>22440</v>
      </c>
      <c r="H35" s="14">
        <v>9</v>
      </c>
      <c r="I35" s="71" t="s">
        <v>52</v>
      </c>
      <c r="J35" s="71" t="s">
        <v>23</v>
      </c>
      <c r="K35" s="71">
        <v>3.0000000000000001E-3</v>
      </c>
      <c r="L35" s="71" t="s">
        <v>78</v>
      </c>
      <c r="M35" s="71" t="s">
        <v>82</v>
      </c>
      <c r="N35" s="72" t="s">
        <v>83</v>
      </c>
      <c r="O35" s="69"/>
      <c r="P35" s="69" t="s">
        <v>84</v>
      </c>
      <c r="Q35" s="73">
        <v>41.381950000000003</v>
      </c>
      <c r="R35" s="74">
        <v>-85.438940000000002</v>
      </c>
      <c r="S35" s="69" t="s">
        <v>43</v>
      </c>
      <c r="T35" s="69"/>
      <c r="U35" s="69" t="s">
        <v>32</v>
      </c>
      <c r="V35" s="68"/>
      <c r="W35" s="1" t="e">
        <f>IF(AC35="Intr",0,G35*#REF!)</f>
        <v>#REF!</v>
      </c>
      <c r="X35" s="1" t="e">
        <f>IF(AC35="Intr",0,G35*#REF!)</f>
        <v>#REF!</v>
      </c>
      <c r="Y35" s="1" t="e">
        <f>IF(AC35="Intr",G35,G35*#REF!)</f>
        <v>#REF!</v>
      </c>
      <c r="Z35" s="1"/>
      <c r="AA35" s="1"/>
      <c r="AB35" s="1"/>
      <c r="AC35" s="69"/>
      <c r="AD35" s="69"/>
      <c r="AE35" s="69"/>
      <c r="AF35" s="69"/>
      <c r="AG35" s="75"/>
      <c r="AH35" s="69" t="s">
        <v>129</v>
      </c>
    </row>
    <row r="36" spans="1:34" x14ac:dyDescent="0.2">
      <c r="A36" s="68">
        <v>43390</v>
      </c>
      <c r="B36" s="69" t="s">
        <v>68</v>
      </c>
      <c r="C36" s="69">
        <v>2018</v>
      </c>
      <c r="D36" s="69" t="s">
        <v>3</v>
      </c>
      <c r="E36" s="71">
        <v>-1.353</v>
      </c>
      <c r="F36" s="71" t="s">
        <v>19</v>
      </c>
      <c r="G36" s="13">
        <v>162360</v>
      </c>
      <c r="H36" s="14">
        <v>9</v>
      </c>
      <c r="I36" s="71" t="s">
        <v>52</v>
      </c>
      <c r="J36" s="71" t="s">
        <v>25</v>
      </c>
      <c r="K36" s="71">
        <v>0.45100000000000001</v>
      </c>
      <c r="L36" s="71" t="s">
        <v>78</v>
      </c>
      <c r="M36" s="71" t="s">
        <v>82</v>
      </c>
      <c r="N36" s="72" t="s">
        <v>83</v>
      </c>
      <c r="O36" s="69"/>
      <c r="P36" s="69" t="s">
        <v>84</v>
      </c>
      <c r="Q36" s="73">
        <v>41.381950000000003</v>
      </c>
      <c r="R36" s="74">
        <v>-85.438940000000002</v>
      </c>
      <c r="S36" s="69" t="s">
        <v>43</v>
      </c>
      <c r="T36" s="69"/>
      <c r="U36" s="69" t="s">
        <v>32</v>
      </c>
      <c r="V36" s="68"/>
      <c r="W36" s="1" t="e">
        <f>IF(AC36="Intr",0,G36*#REF!)</f>
        <v>#REF!</v>
      </c>
      <c r="X36" s="1" t="e">
        <f>IF(AC36="Intr",0,G36*#REF!)</f>
        <v>#REF!</v>
      </c>
      <c r="Y36" s="1" t="e">
        <f>IF(AC36="Intr",G36,G36*#REF!)</f>
        <v>#REF!</v>
      </c>
      <c r="Z36" s="1"/>
      <c r="AA36" s="1"/>
      <c r="AB36" s="1"/>
      <c r="AC36" s="69"/>
      <c r="AD36" s="69"/>
      <c r="AE36" s="69"/>
      <c r="AF36" s="69"/>
      <c r="AG36" s="75"/>
      <c r="AH36" s="69" t="s">
        <v>129</v>
      </c>
    </row>
    <row r="37" spans="1:34" x14ac:dyDescent="0.2">
      <c r="A37" s="68">
        <v>43395</v>
      </c>
      <c r="B37" s="69" t="s">
        <v>68</v>
      </c>
      <c r="C37" s="69">
        <v>2018</v>
      </c>
      <c r="D37" s="69" t="s">
        <v>7</v>
      </c>
      <c r="E37" s="71">
        <v>-348</v>
      </c>
      <c r="F37" s="71" t="s">
        <v>20</v>
      </c>
      <c r="G37" s="13">
        <v>156600</v>
      </c>
      <c r="H37" s="14">
        <v>5</v>
      </c>
      <c r="I37" s="71" t="s">
        <v>52</v>
      </c>
      <c r="J37" s="71" t="s">
        <v>28</v>
      </c>
      <c r="K37" s="71">
        <v>290</v>
      </c>
      <c r="L37" s="71" t="s">
        <v>85</v>
      </c>
      <c r="M37" s="71" t="s">
        <v>87</v>
      </c>
      <c r="N37" s="72" t="s">
        <v>86</v>
      </c>
      <c r="O37" s="69"/>
      <c r="P37" s="69" t="s">
        <v>88</v>
      </c>
      <c r="Q37" s="76">
        <v>39.946444</v>
      </c>
      <c r="R37" s="77">
        <v>-86.358879999999999</v>
      </c>
      <c r="S37" s="69" t="s">
        <v>43</v>
      </c>
      <c r="T37" s="69" t="s">
        <v>1526</v>
      </c>
      <c r="U37" s="69" t="s">
        <v>31</v>
      </c>
      <c r="V37" s="68">
        <v>45117</v>
      </c>
      <c r="W37" s="1">
        <v>23490</v>
      </c>
      <c r="X37" s="1">
        <v>109620</v>
      </c>
      <c r="Y37" s="1">
        <v>23490</v>
      </c>
      <c r="Z37" s="1"/>
      <c r="AA37" s="1"/>
      <c r="AB37" s="1"/>
      <c r="AC37" s="69"/>
      <c r="AD37" s="69" t="s">
        <v>1527</v>
      </c>
      <c r="AE37" s="69"/>
      <c r="AF37" s="69"/>
      <c r="AG37" s="75"/>
      <c r="AH37" s="69" t="s">
        <v>1528</v>
      </c>
    </row>
    <row r="38" spans="1:34" x14ac:dyDescent="0.2">
      <c r="A38" s="68">
        <v>43395</v>
      </c>
      <c r="B38" s="69" t="s">
        <v>68</v>
      </c>
      <c r="C38" s="69">
        <v>2018</v>
      </c>
      <c r="D38" s="69" t="s">
        <v>7</v>
      </c>
      <c r="E38" s="71">
        <v>-252</v>
      </c>
      <c r="F38" s="71" t="s">
        <v>20</v>
      </c>
      <c r="G38" s="13">
        <v>113400</v>
      </c>
      <c r="H38" s="14">
        <v>5</v>
      </c>
      <c r="I38" s="71" t="s">
        <v>52</v>
      </c>
      <c r="J38" s="71" t="s">
        <v>27</v>
      </c>
      <c r="K38" s="71">
        <v>210</v>
      </c>
      <c r="L38" s="71" t="s">
        <v>85</v>
      </c>
      <c r="M38" s="71" t="s">
        <v>87</v>
      </c>
      <c r="N38" s="72" t="s">
        <v>86</v>
      </c>
      <c r="O38" s="69"/>
      <c r="P38" s="69" t="s">
        <v>88</v>
      </c>
      <c r="Q38" s="76">
        <v>39.946444</v>
      </c>
      <c r="R38" s="77">
        <v>-86.358879999999999</v>
      </c>
      <c r="S38" s="69" t="s">
        <v>43</v>
      </c>
      <c r="T38" s="69" t="s">
        <v>1526</v>
      </c>
      <c r="U38" s="69" t="s">
        <v>31</v>
      </c>
      <c r="V38" s="68">
        <v>45117</v>
      </c>
      <c r="W38" s="1">
        <v>17010</v>
      </c>
      <c r="X38" s="1">
        <v>79380</v>
      </c>
      <c r="Y38" s="1">
        <v>17010</v>
      </c>
      <c r="Z38" s="1"/>
      <c r="AA38" s="1"/>
      <c r="AB38" s="1"/>
      <c r="AC38" s="69"/>
      <c r="AD38" s="69" t="s">
        <v>1527</v>
      </c>
      <c r="AE38" s="69"/>
      <c r="AF38" s="69"/>
      <c r="AG38" s="75"/>
      <c r="AH38" s="69" t="s">
        <v>1528</v>
      </c>
    </row>
    <row r="39" spans="1:34" x14ac:dyDescent="0.2">
      <c r="A39" s="68">
        <v>43406</v>
      </c>
      <c r="B39" s="69" t="s">
        <v>89</v>
      </c>
      <c r="C39" s="69">
        <v>2018</v>
      </c>
      <c r="D39" s="69" t="s">
        <v>8</v>
      </c>
      <c r="E39" s="71">
        <v>-2.004</v>
      </c>
      <c r="F39" s="71" t="s">
        <v>19</v>
      </c>
      <c r="G39" s="13">
        <v>160320</v>
      </c>
      <c r="H39" s="14">
        <v>11</v>
      </c>
      <c r="I39" s="71" t="s">
        <v>52</v>
      </c>
      <c r="J39" s="71" t="s">
        <v>23</v>
      </c>
      <c r="K39" s="71">
        <v>0.83499999999999996</v>
      </c>
      <c r="L39" s="71" t="s">
        <v>93</v>
      </c>
      <c r="M39" s="71" t="s">
        <v>94</v>
      </c>
      <c r="N39" s="72" t="s">
        <v>95</v>
      </c>
      <c r="O39" s="69"/>
      <c r="P39" s="69" t="s">
        <v>96</v>
      </c>
      <c r="Q39" s="73">
        <v>39.237496</v>
      </c>
      <c r="R39" s="74">
        <v>-85.94932</v>
      </c>
      <c r="S39" s="69" t="s">
        <v>41</v>
      </c>
      <c r="T39" s="69"/>
      <c r="U39" s="69" t="s">
        <v>32</v>
      </c>
      <c r="V39" s="68"/>
      <c r="W39" s="1" t="e">
        <f>IF(AC39="Intr",0,G39*#REF!)</f>
        <v>#REF!</v>
      </c>
      <c r="X39" s="1" t="e">
        <f>IF(AC39="Intr",0,G39*#REF!)</f>
        <v>#REF!</v>
      </c>
      <c r="Y39" s="1" t="e">
        <f>IF(AC39="Intr",G39,G39*#REF!)</f>
        <v>#REF!</v>
      </c>
      <c r="Z39" s="1"/>
      <c r="AA39" s="1"/>
      <c r="AB39" s="1"/>
      <c r="AC39" s="69"/>
      <c r="AD39" s="69"/>
      <c r="AE39" s="69"/>
      <c r="AF39" s="69"/>
      <c r="AG39" s="75"/>
      <c r="AH39" s="69"/>
    </row>
    <row r="40" spans="1:34" x14ac:dyDescent="0.2">
      <c r="A40" s="68">
        <v>43406</v>
      </c>
      <c r="B40" s="69" t="s">
        <v>89</v>
      </c>
      <c r="C40" s="69">
        <v>2018</v>
      </c>
      <c r="D40" s="69" t="s">
        <v>8</v>
      </c>
      <c r="E40" s="71">
        <v>-0.318</v>
      </c>
      <c r="F40" s="71" t="s">
        <v>19</v>
      </c>
      <c r="G40" s="13">
        <v>25440</v>
      </c>
      <c r="H40" s="14">
        <v>11</v>
      </c>
      <c r="I40" s="71" t="s">
        <v>52</v>
      </c>
      <c r="J40" s="71" t="s">
        <v>24</v>
      </c>
      <c r="K40" s="71">
        <v>0.106</v>
      </c>
      <c r="L40" s="71" t="s">
        <v>93</v>
      </c>
      <c r="M40" s="71" t="s">
        <v>94</v>
      </c>
      <c r="N40" s="72" t="s">
        <v>95</v>
      </c>
      <c r="O40" s="69"/>
      <c r="P40" s="69" t="s">
        <v>96</v>
      </c>
      <c r="Q40" s="73">
        <v>39.237496</v>
      </c>
      <c r="R40" s="74">
        <v>-85.94932</v>
      </c>
      <c r="S40" s="69" t="s">
        <v>41</v>
      </c>
      <c r="T40" s="69"/>
      <c r="U40" s="69" t="s">
        <v>32</v>
      </c>
      <c r="V40" s="68"/>
      <c r="W40" s="1" t="e">
        <f>IF(AC40="Intr",0,G40*#REF!)</f>
        <v>#REF!</v>
      </c>
      <c r="X40" s="1" t="e">
        <f>IF(AC40="Intr",0,G40*#REF!)</f>
        <v>#REF!</v>
      </c>
      <c r="Y40" s="1" t="e">
        <f>IF(AC40="Intr",G40,G40*#REF!)</f>
        <v>#REF!</v>
      </c>
      <c r="Z40" s="1"/>
      <c r="AA40" s="1"/>
      <c r="AB40" s="1"/>
      <c r="AC40" s="69"/>
      <c r="AD40" s="69"/>
      <c r="AE40" s="69"/>
      <c r="AF40" s="69"/>
      <c r="AG40" s="75"/>
      <c r="AH40" s="69"/>
    </row>
    <row r="41" spans="1:34" ht="13.5" thickBot="1" x14ac:dyDescent="0.25">
      <c r="A41" s="68">
        <v>43409</v>
      </c>
      <c r="B41" s="69" t="s">
        <v>89</v>
      </c>
      <c r="C41" s="69">
        <v>2018</v>
      </c>
      <c r="D41" s="69" t="s">
        <v>7</v>
      </c>
      <c r="E41" s="71">
        <v>-0.3</v>
      </c>
      <c r="F41" s="71" t="s">
        <v>19</v>
      </c>
      <c r="G41" s="13">
        <v>24000</v>
      </c>
      <c r="H41" s="14">
        <v>13</v>
      </c>
      <c r="I41" s="71" t="s">
        <v>53</v>
      </c>
      <c r="J41" s="71" t="s">
        <v>25</v>
      </c>
      <c r="K41" s="71">
        <v>0.15</v>
      </c>
      <c r="L41" s="71" t="s">
        <v>90</v>
      </c>
      <c r="M41" s="71" t="s">
        <v>73</v>
      </c>
      <c r="N41" s="72" t="s">
        <v>91</v>
      </c>
      <c r="O41" s="69"/>
      <c r="P41" s="69" t="s">
        <v>92</v>
      </c>
      <c r="Q41" s="78">
        <v>39.831159999999997</v>
      </c>
      <c r="R41" s="79">
        <v>-85.911339999999996</v>
      </c>
      <c r="S41" s="69" t="s">
        <v>41</v>
      </c>
      <c r="T41" s="69" t="s">
        <v>1526</v>
      </c>
      <c r="U41" s="69" t="s">
        <v>31</v>
      </c>
      <c r="V41" s="68">
        <v>45117</v>
      </c>
      <c r="W41" s="1">
        <v>3600</v>
      </c>
      <c r="X41" s="1">
        <v>16800</v>
      </c>
      <c r="Y41" s="1">
        <v>3600</v>
      </c>
      <c r="Z41" s="1"/>
      <c r="AA41" s="1"/>
      <c r="AB41" s="1"/>
      <c r="AC41" s="69"/>
      <c r="AD41" s="69" t="s">
        <v>1527</v>
      </c>
      <c r="AE41" s="69"/>
      <c r="AF41" s="69"/>
      <c r="AG41" s="75"/>
      <c r="AH41" s="69" t="s">
        <v>1529</v>
      </c>
    </row>
    <row r="42" spans="1:34" x14ac:dyDescent="0.2">
      <c r="A42" s="68">
        <v>43420</v>
      </c>
      <c r="B42" s="69" t="s">
        <v>89</v>
      </c>
      <c r="C42" s="69">
        <v>2018</v>
      </c>
      <c r="D42" s="69" t="s">
        <v>10</v>
      </c>
      <c r="E42" s="71">
        <v>-0.5</v>
      </c>
      <c r="F42" s="71" t="s">
        <v>19</v>
      </c>
      <c r="G42" s="13">
        <v>40000</v>
      </c>
      <c r="H42" s="14">
        <v>10</v>
      </c>
      <c r="I42" s="71" t="s">
        <v>52</v>
      </c>
      <c r="J42" s="71" t="s">
        <v>23</v>
      </c>
      <c r="K42" s="71">
        <v>0.2</v>
      </c>
      <c r="L42" s="71" t="s">
        <v>97</v>
      </c>
      <c r="M42" s="71" t="s">
        <v>98</v>
      </c>
      <c r="N42" s="72" t="s">
        <v>99</v>
      </c>
      <c r="O42" s="69"/>
      <c r="P42" s="69" t="s">
        <v>100</v>
      </c>
      <c r="Q42" s="73">
        <v>38.397410000000001</v>
      </c>
      <c r="R42" s="74">
        <v>-85.814109999999999</v>
      </c>
      <c r="S42" s="69" t="s">
        <v>41</v>
      </c>
      <c r="T42" s="69" t="s">
        <v>1523</v>
      </c>
      <c r="U42" s="69" t="s">
        <v>31</v>
      </c>
      <c r="V42" s="68">
        <v>45313</v>
      </c>
      <c r="W42" s="1">
        <v>6000</v>
      </c>
      <c r="X42" s="1">
        <v>28000</v>
      </c>
      <c r="Y42" s="1">
        <v>6000</v>
      </c>
      <c r="Z42" s="1"/>
      <c r="AA42" s="1"/>
      <c r="AB42" s="1"/>
      <c r="AC42" s="69"/>
      <c r="AD42" s="69" t="s">
        <v>1524</v>
      </c>
      <c r="AE42" s="69"/>
      <c r="AF42" s="69"/>
      <c r="AG42" s="75"/>
      <c r="AH42" s="69" t="s">
        <v>1525</v>
      </c>
    </row>
    <row r="43" spans="1:34" x14ac:dyDescent="0.2">
      <c r="A43" s="68">
        <v>43420</v>
      </c>
      <c r="B43" s="69" t="s">
        <v>89</v>
      </c>
      <c r="C43" s="69">
        <v>2018</v>
      </c>
      <c r="D43" s="69" t="s">
        <v>10</v>
      </c>
      <c r="E43" s="71">
        <v>-0.22</v>
      </c>
      <c r="F43" s="71" t="s">
        <v>19</v>
      </c>
      <c r="G43" s="13">
        <v>17600</v>
      </c>
      <c r="H43" s="14">
        <v>4</v>
      </c>
      <c r="I43" s="71" t="s">
        <v>52</v>
      </c>
      <c r="J43" s="71" t="s">
        <v>23</v>
      </c>
      <c r="K43" s="71">
        <v>0.183</v>
      </c>
      <c r="L43" s="71" t="s">
        <v>101</v>
      </c>
      <c r="M43" s="71" t="s">
        <v>102</v>
      </c>
      <c r="N43" s="72" t="s">
        <v>103</v>
      </c>
      <c r="O43" s="69"/>
      <c r="P43" s="69" t="s">
        <v>56</v>
      </c>
      <c r="Q43" s="73">
        <v>38.365259999999999</v>
      </c>
      <c r="R43" s="74">
        <v>-85.677660000000003</v>
      </c>
      <c r="S43" s="69" t="s">
        <v>41</v>
      </c>
      <c r="T43" s="69" t="s">
        <v>1523</v>
      </c>
      <c r="U43" s="69" t="s">
        <v>31</v>
      </c>
      <c r="V43" s="68">
        <v>45313</v>
      </c>
      <c r="W43" s="1">
        <v>2640</v>
      </c>
      <c r="X43" s="1">
        <v>12320</v>
      </c>
      <c r="Y43" s="1">
        <v>2640</v>
      </c>
      <c r="Z43" s="1"/>
      <c r="AA43" s="1"/>
      <c r="AB43" s="1"/>
      <c r="AC43" s="69"/>
      <c r="AD43" s="69" t="s">
        <v>1524</v>
      </c>
      <c r="AE43" s="69"/>
      <c r="AF43" s="69"/>
      <c r="AG43" s="75"/>
      <c r="AH43" s="69" t="s">
        <v>1525</v>
      </c>
    </row>
    <row r="44" spans="1:34" x14ac:dyDescent="0.2">
      <c r="A44" s="68">
        <v>43420</v>
      </c>
      <c r="B44" s="69" t="s">
        <v>89</v>
      </c>
      <c r="C44" s="69">
        <v>2018</v>
      </c>
      <c r="D44" s="69" t="s">
        <v>10</v>
      </c>
      <c r="E44" s="71">
        <v>-0.01</v>
      </c>
      <c r="F44" s="71" t="s">
        <v>19</v>
      </c>
      <c r="G44" s="13">
        <v>800</v>
      </c>
      <c r="H44" s="14">
        <v>4</v>
      </c>
      <c r="I44" s="71" t="s">
        <v>53</v>
      </c>
      <c r="J44" s="71" t="s">
        <v>23</v>
      </c>
      <c r="K44" s="71">
        <v>8.7999999999999995E-2</v>
      </c>
      <c r="L44" s="71" t="s">
        <v>101</v>
      </c>
      <c r="M44" s="71" t="s">
        <v>73</v>
      </c>
      <c r="N44" s="72" t="s">
        <v>104</v>
      </c>
      <c r="O44" s="69"/>
      <c r="P44" s="69" t="s">
        <v>56</v>
      </c>
      <c r="Q44" s="73">
        <v>38.365259999999999</v>
      </c>
      <c r="R44" s="74">
        <v>-85.677660000000003</v>
      </c>
      <c r="S44" s="69" t="s">
        <v>41</v>
      </c>
      <c r="T44" s="69" t="s">
        <v>1523</v>
      </c>
      <c r="U44" s="69" t="s">
        <v>31</v>
      </c>
      <c r="V44" s="68">
        <v>45313</v>
      </c>
      <c r="W44" s="1">
        <v>120</v>
      </c>
      <c r="X44" s="1">
        <v>560</v>
      </c>
      <c r="Y44" s="1">
        <v>120</v>
      </c>
      <c r="Z44" s="1"/>
      <c r="AA44" s="1"/>
      <c r="AB44" s="1"/>
      <c r="AC44" s="69"/>
      <c r="AD44" s="69" t="s">
        <v>1524</v>
      </c>
      <c r="AE44" s="69"/>
      <c r="AF44" s="69"/>
      <c r="AG44" s="75"/>
      <c r="AH44" s="69" t="s">
        <v>1525</v>
      </c>
    </row>
    <row r="45" spans="1:34" x14ac:dyDescent="0.2">
      <c r="A45" s="68">
        <v>43438</v>
      </c>
      <c r="B45" s="69" t="s">
        <v>105</v>
      </c>
      <c r="C45" s="69">
        <v>2018</v>
      </c>
      <c r="D45" s="69" t="s">
        <v>7</v>
      </c>
      <c r="E45" s="71">
        <v>-0.03</v>
      </c>
      <c r="F45" s="71" t="s">
        <v>19</v>
      </c>
      <c r="G45" s="13">
        <v>2400</v>
      </c>
      <c r="H45" s="14">
        <v>12</v>
      </c>
      <c r="I45" s="71" t="s">
        <v>53</v>
      </c>
      <c r="J45" s="71" t="s">
        <v>25</v>
      </c>
      <c r="K45" s="71">
        <v>2.5000000000000001E-2</v>
      </c>
      <c r="L45" s="71" t="s">
        <v>106</v>
      </c>
      <c r="M45" s="71" t="s">
        <v>73</v>
      </c>
      <c r="N45" s="72" t="s">
        <v>107</v>
      </c>
      <c r="O45" s="69"/>
      <c r="P45" s="69" t="s">
        <v>108</v>
      </c>
      <c r="Q45" s="73">
        <v>40</v>
      </c>
      <c r="R45" s="74">
        <v>-86.004000000000005</v>
      </c>
      <c r="S45" s="69" t="s">
        <v>43</v>
      </c>
      <c r="T45" s="69" t="s">
        <v>1526</v>
      </c>
      <c r="U45" s="69" t="s">
        <v>31</v>
      </c>
      <c r="V45" s="68">
        <v>45117</v>
      </c>
      <c r="W45" s="1">
        <v>360</v>
      </c>
      <c r="X45" s="1">
        <v>1680</v>
      </c>
      <c r="Y45" s="1">
        <v>360</v>
      </c>
      <c r="Z45" s="1"/>
      <c r="AA45" s="1"/>
      <c r="AB45" s="1"/>
      <c r="AC45" s="69"/>
      <c r="AD45" s="69" t="s">
        <v>1527</v>
      </c>
      <c r="AE45" s="69"/>
      <c r="AF45" s="69"/>
      <c r="AG45" s="75"/>
      <c r="AH45" s="69" t="s">
        <v>1530</v>
      </c>
    </row>
    <row r="46" spans="1:34" x14ac:dyDescent="0.2">
      <c r="A46" s="68">
        <v>43438</v>
      </c>
      <c r="B46" s="69" t="s">
        <v>105</v>
      </c>
      <c r="C46" s="69">
        <v>2018</v>
      </c>
      <c r="D46" s="69" t="s">
        <v>7</v>
      </c>
      <c r="E46" s="71">
        <v>-0.04</v>
      </c>
      <c r="F46" s="71" t="s">
        <v>19</v>
      </c>
      <c r="G46" s="13">
        <v>3200</v>
      </c>
      <c r="H46" s="14">
        <v>17</v>
      </c>
      <c r="I46" s="71" t="s">
        <v>53</v>
      </c>
      <c r="J46" s="71" t="s">
        <v>23</v>
      </c>
      <c r="K46" s="71">
        <v>0.02</v>
      </c>
      <c r="L46" s="71" t="s">
        <v>109</v>
      </c>
      <c r="M46" s="71" t="s">
        <v>73</v>
      </c>
      <c r="N46" s="72" t="s">
        <v>110</v>
      </c>
      <c r="O46" s="69"/>
      <c r="P46" s="69" t="s">
        <v>108</v>
      </c>
      <c r="Q46" s="73">
        <v>40.039718000000001</v>
      </c>
      <c r="R46" s="74">
        <v>-86.102137999999997</v>
      </c>
      <c r="S46" s="69" t="s">
        <v>41</v>
      </c>
      <c r="T46" s="69" t="s">
        <v>1526</v>
      </c>
      <c r="U46" s="69" t="s">
        <v>31</v>
      </c>
      <c r="V46" s="68">
        <v>45117</v>
      </c>
      <c r="W46" s="1">
        <v>480</v>
      </c>
      <c r="X46" s="1">
        <v>2240</v>
      </c>
      <c r="Y46" s="1">
        <v>480</v>
      </c>
      <c r="Z46" s="1"/>
      <c r="AA46" s="1"/>
      <c r="AB46" s="1"/>
      <c r="AC46" s="69"/>
      <c r="AD46" s="69" t="s">
        <v>1527</v>
      </c>
      <c r="AE46" s="69"/>
      <c r="AF46" s="69"/>
      <c r="AG46" s="75"/>
      <c r="AH46" s="69" t="s">
        <v>1531</v>
      </c>
    </row>
    <row r="47" spans="1:34" x14ac:dyDescent="0.2">
      <c r="A47" s="68">
        <v>43438</v>
      </c>
      <c r="B47" s="69" t="s">
        <v>105</v>
      </c>
      <c r="C47" s="69">
        <v>2018</v>
      </c>
      <c r="D47" s="69" t="s">
        <v>7</v>
      </c>
      <c r="E47" s="71">
        <v>-0.25</v>
      </c>
      <c r="F47" s="71" t="s">
        <v>19</v>
      </c>
      <c r="G47" s="13">
        <v>20000</v>
      </c>
      <c r="H47" s="14">
        <v>17</v>
      </c>
      <c r="I47" s="71" t="s">
        <v>53</v>
      </c>
      <c r="J47" s="71" t="s">
        <v>25</v>
      </c>
      <c r="K47" s="71">
        <v>8.3699999999999997E-2</v>
      </c>
      <c r="L47" s="71" t="s">
        <v>109</v>
      </c>
      <c r="M47" s="71" t="s">
        <v>73</v>
      </c>
      <c r="N47" s="72" t="s">
        <v>110</v>
      </c>
      <c r="O47" s="69"/>
      <c r="P47" s="69" t="s">
        <v>108</v>
      </c>
      <c r="Q47" s="73">
        <v>40.039718000000001</v>
      </c>
      <c r="R47" s="74">
        <v>-86.102137999999997</v>
      </c>
      <c r="S47" s="69" t="s">
        <v>41</v>
      </c>
      <c r="T47" s="69" t="s">
        <v>1526</v>
      </c>
      <c r="U47" s="69" t="s">
        <v>31</v>
      </c>
      <c r="V47" s="68">
        <v>45117</v>
      </c>
      <c r="W47" s="1">
        <v>3000</v>
      </c>
      <c r="X47" s="1">
        <v>14000</v>
      </c>
      <c r="Y47" s="1">
        <v>3000</v>
      </c>
      <c r="Z47" s="1"/>
      <c r="AA47" s="1"/>
      <c r="AB47" s="1"/>
      <c r="AC47" s="69"/>
      <c r="AD47" s="69" t="s">
        <v>1527</v>
      </c>
      <c r="AE47" s="69"/>
      <c r="AF47" s="69"/>
      <c r="AG47" s="75"/>
      <c r="AH47" s="69" t="s">
        <v>1532</v>
      </c>
    </row>
    <row r="48" spans="1:34" x14ac:dyDescent="0.2">
      <c r="A48" s="68">
        <v>43438</v>
      </c>
      <c r="B48" s="69" t="s">
        <v>105</v>
      </c>
      <c r="C48" s="69">
        <v>2018</v>
      </c>
      <c r="D48" s="69" t="s">
        <v>7</v>
      </c>
      <c r="E48" s="71">
        <v>-150</v>
      </c>
      <c r="F48" s="71" t="s">
        <v>20</v>
      </c>
      <c r="G48" s="13">
        <v>67500</v>
      </c>
      <c r="H48" s="14">
        <v>7</v>
      </c>
      <c r="I48" s="71" t="s">
        <v>52</v>
      </c>
      <c r="J48" s="71" t="s">
        <v>26</v>
      </c>
      <c r="K48" s="71">
        <v>450</v>
      </c>
      <c r="L48" s="71" t="s">
        <v>111</v>
      </c>
      <c r="M48" s="71" t="s">
        <v>112</v>
      </c>
      <c r="N48" s="72" t="s">
        <v>113</v>
      </c>
      <c r="O48" s="69"/>
      <c r="P48" s="69" t="s">
        <v>114</v>
      </c>
      <c r="Q48" s="80">
        <v>39.8504</v>
      </c>
      <c r="R48" s="81">
        <v>-86.022000000000006</v>
      </c>
      <c r="S48" s="69" t="s">
        <v>41</v>
      </c>
      <c r="T48" s="69" t="s">
        <v>1526</v>
      </c>
      <c r="U48" s="69" t="s">
        <v>31</v>
      </c>
      <c r="V48" s="68">
        <v>45117</v>
      </c>
      <c r="W48" s="1">
        <v>10125</v>
      </c>
      <c r="X48" s="1">
        <v>47250</v>
      </c>
      <c r="Y48" s="1">
        <v>10125</v>
      </c>
      <c r="Z48" s="1"/>
      <c r="AA48" s="1"/>
      <c r="AB48" s="1"/>
      <c r="AC48" s="69"/>
      <c r="AD48" s="69" t="s">
        <v>1527</v>
      </c>
      <c r="AE48" s="69"/>
      <c r="AF48" s="69"/>
      <c r="AG48" s="75"/>
      <c r="AH48" s="69" t="s">
        <v>1528</v>
      </c>
    </row>
    <row r="49" spans="1:34" x14ac:dyDescent="0.2">
      <c r="A49" s="68"/>
      <c r="B49" s="69"/>
      <c r="C49" s="69"/>
      <c r="D49" s="69"/>
      <c r="E49" s="71"/>
      <c r="F49" s="71"/>
      <c r="G49" s="13"/>
      <c r="H49" s="14"/>
      <c r="I49" s="71"/>
      <c r="J49" s="71"/>
      <c r="K49" s="71"/>
      <c r="L49" s="71"/>
      <c r="M49" s="71"/>
      <c r="N49" s="72"/>
      <c r="O49" s="69"/>
      <c r="P49" s="69"/>
      <c r="Q49" s="80"/>
      <c r="R49" s="81"/>
      <c r="S49" s="69"/>
      <c r="T49" s="69"/>
      <c r="U49" s="69"/>
      <c r="V49" s="68"/>
      <c r="W49" s="1"/>
      <c r="X49" s="1"/>
      <c r="Y49" s="1"/>
      <c r="Z49" s="1"/>
      <c r="AA49" s="1"/>
      <c r="AB49" s="1"/>
      <c r="AC49" s="69"/>
      <c r="AD49" s="69"/>
      <c r="AE49" s="69"/>
      <c r="AF49" s="69"/>
      <c r="AG49" s="75"/>
      <c r="AH49" s="69"/>
    </row>
    <row r="50" spans="1:34" x14ac:dyDescent="0.2">
      <c r="A50" s="68">
        <v>43469</v>
      </c>
      <c r="B50" s="69" t="s">
        <v>115</v>
      </c>
      <c r="C50" s="69">
        <v>2019</v>
      </c>
      <c r="D50" s="69" t="s">
        <v>8</v>
      </c>
      <c r="E50" s="71">
        <v>-0.96</v>
      </c>
      <c r="F50" s="71" t="s">
        <v>19</v>
      </c>
      <c r="G50" s="13">
        <v>76800</v>
      </c>
      <c r="H50" s="14">
        <v>18</v>
      </c>
      <c r="I50" s="71" t="s">
        <v>52</v>
      </c>
      <c r="J50" s="71" t="s">
        <v>23</v>
      </c>
      <c r="K50" s="71">
        <v>0.4</v>
      </c>
      <c r="L50" s="71" t="s">
        <v>116</v>
      </c>
      <c r="M50" s="71" t="s">
        <v>117</v>
      </c>
      <c r="N50" s="72" t="s">
        <v>118</v>
      </c>
      <c r="O50" s="69"/>
      <c r="P50" s="69" t="s">
        <v>71</v>
      </c>
      <c r="Q50" s="73">
        <v>39.619799999999998</v>
      </c>
      <c r="R50" s="74">
        <v>-86.062299999999993</v>
      </c>
      <c r="S50" s="69" t="s">
        <v>41</v>
      </c>
      <c r="T50" s="69"/>
      <c r="U50" s="69" t="s">
        <v>32</v>
      </c>
      <c r="V50" s="68"/>
      <c r="W50" s="1" t="e">
        <f>IF(AC50="Intr",0,G50*#REF!)</f>
        <v>#REF!</v>
      </c>
      <c r="X50" s="1" t="e">
        <f>IF(AC50="Intr",0,G50*#REF!)</f>
        <v>#REF!</v>
      </c>
      <c r="Y50" s="1" t="e">
        <f>IF(AC50="Intr",G50,G50*#REF!)</f>
        <v>#REF!</v>
      </c>
      <c r="Z50" s="1"/>
      <c r="AA50" s="1"/>
      <c r="AB50" s="1"/>
      <c r="AC50" s="69"/>
      <c r="AD50" s="69"/>
      <c r="AE50" s="69"/>
      <c r="AF50" s="69"/>
      <c r="AG50" s="75"/>
      <c r="AH50" s="69"/>
    </row>
    <row r="51" spans="1:34" x14ac:dyDescent="0.2">
      <c r="A51" s="68">
        <v>43469</v>
      </c>
      <c r="B51" s="69" t="s">
        <v>115</v>
      </c>
      <c r="C51" s="69">
        <v>2019</v>
      </c>
      <c r="D51" s="69" t="s">
        <v>8</v>
      </c>
      <c r="E51" s="71">
        <v>-0.36</v>
      </c>
      <c r="F51" s="71" t="s">
        <v>19</v>
      </c>
      <c r="G51" s="13">
        <v>28800</v>
      </c>
      <c r="H51" s="14">
        <v>15</v>
      </c>
      <c r="I51" s="71" t="s">
        <v>52</v>
      </c>
      <c r="J51" s="71" t="s">
        <v>23</v>
      </c>
      <c r="K51" s="71">
        <v>0.18</v>
      </c>
      <c r="L51" s="71" t="s">
        <v>124</v>
      </c>
      <c r="M51" s="71" t="s">
        <v>125</v>
      </c>
      <c r="N51" s="72" t="s">
        <v>126</v>
      </c>
      <c r="O51" s="69"/>
      <c r="P51" s="69" t="s">
        <v>127</v>
      </c>
      <c r="Q51" s="82">
        <v>38.648809</v>
      </c>
      <c r="R51" s="83">
        <v>-85.771114999999995</v>
      </c>
      <c r="S51" s="69" t="s">
        <v>43</v>
      </c>
      <c r="T51" s="69"/>
      <c r="U51" s="69" t="s">
        <v>32</v>
      </c>
      <c r="V51" s="68"/>
      <c r="W51" s="1" t="e">
        <f>IF(AC51="Intr",0,G51*#REF!)</f>
        <v>#REF!</v>
      </c>
      <c r="X51" s="1" t="e">
        <f>IF(AC51="Intr",0,G51*#REF!)</f>
        <v>#REF!</v>
      </c>
      <c r="Y51" s="1" t="e">
        <f>IF(AC51="Intr",G51,G51*#REF!)</f>
        <v>#REF!</v>
      </c>
      <c r="Z51" s="1"/>
      <c r="AA51" s="1"/>
      <c r="AB51" s="1"/>
      <c r="AC51" s="69"/>
      <c r="AD51" s="69"/>
      <c r="AE51" s="69"/>
      <c r="AF51" s="69"/>
      <c r="AG51" s="75"/>
      <c r="AH51" s="69" t="s">
        <v>128</v>
      </c>
    </row>
    <row r="52" spans="1:34" ht="14.45" customHeight="1" thickBot="1" x14ac:dyDescent="0.25">
      <c r="A52" s="68">
        <v>43469</v>
      </c>
      <c r="B52" s="69" t="s">
        <v>115</v>
      </c>
      <c r="C52" s="69">
        <v>2019</v>
      </c>
      <c r="D52" s="69" t="s">
        <v>8</v>
      </c>
      <c r="E52" s="71">
        <v>-1.2</v>
      </c>
      <c r="F52" s="71" t="s">
        <v>19</v>
      </c>
      <c r="G52" s="13">
        <v>96000</v>
      </c>
      <c r="H52" s="14">
        <v>15</v>
      </c>
      <c r="I52" s="71" t="s">
        <v>52</v>
      </c>
      <c r="J52" s="71" t="s">
        <v>25</v>
      </c>
      <c r="K52" s="71">
        <v>0.3</v>
      </c>
      <c r="L52" s="71" t="s">
        <v>124</v>
      </c>
      <c r="M52" s="71" t="s">
        <v>125</v>
      </c>
      <c r="N52" s="72" t="s">
        <v>126</v>
      </c>
      <c r="O52" s="69"/>
      <c r="P52" s="69" t="s">
        <v>127</v>
      </c>
      <c r="Q52" s="84">
        <v>38.648809</v>
      </c>
      <c r="R52" s="85">
        <v>-85.771114999999995</v>
      </c>
      <c r="S52" s="69" t="s">
        <v>43</v>
      </c>
      <c r="T52" s="69"/>
      <c r="U52" s="69" t="s">
        <v>32</v>
      </c>
      <c r="V52" s="68"/>
      <c r="W52" s="1" t="e">
        <f>IF(AC52="Intr",0,G52*#REF!)</f>
        <v>#REF!</v>
      </c>
      <c r="X52" s="1" t="e">
        <f>IF(AC52="Intr",0,G52*#REF!)</f>
        <v>#REF!</v>
      </c>
      <c r="Y52" s="1" t="e">
        <f>IF(AC52="Intr",G52,G52*#REF!)</f>
        <v>#REF!</v>
      </c>
      <c r="Z52" s="1"/>
      <c r="AA52" s="1"/>
      <c r="AB52" s="1"/>
      <c r="AC52" s="69"/>
      <c r="AD52" s="69"/>
      <c r="AE52" s="69"/>
      <c r="AF52" s="69"/>
      <c r="AG52" s="75"/>
      <c r="AH52" s="69"/>
    </row>
    <row r="53" spans="1:34" ht="14.45" customHeight="1" x14ac:dyDescent="0.2">
      <c r="A53" s="68">
        <v>43480</v>
      </c>
      <c r="B53" s="69" t="s">
        <v>115</v>
      </c>
      <c r="C53" s="69">
        <v>2019</v>
      </c>
      <c r="D53" s="69" t="s">
        <v>5</v>
      </c>
      <c r="E53" s="71">
        <v>-590</v>
      </c>
      <c r="F53" s="71" t="s">
        <v>20</v>
      </c>
      <c r="G53" s="13">
        <v>236000</v>
      </c>
      <c r="H53" s="14">
        <v>19</v>
      </c>
      <c r="I53" s="71" t="s">
        <v>52</v>
      </c>
      <c r="J53" s="71" t="s">
        <v>27</v>
      </c>
      <c r="K53" s="71">
        <v>984</v>
      </c>
      <c r="L53" s="71" t="s">
        <v>119</v>
      </c>
      <c r="M53" s="71" t="s">
        <v>121</v>
      </c>
      <c r="N53" s="72" t="s">
        <v>120</v>
      </c>
      <c r="O53" s="69"/>
      <c r="P53" s="69" t="s">
        <v>122</v>
      </c>
      <c r="Q53" s="82">
        <v>40.731900000000003</v>
      </c>
      <c r="R53" s="83">
        <v>-85.194299999999998</v>
      </c>
      <c r="S53" s="69" t="s">
        <v>41</v>
      </c>
      <c r="T53" s="69"/>
      <c r="U53" s="69" t="s">
        <v>32</v>
      </c>
      <c r="V53" s="68"/>
      <c r="W53" s="1" t="e">
        <f>IF(AC53="Intr",0,G53*#REF!)</f>
        <v>#REF!</v>
      </c>
      <c r="X53" s="1" t="e">
        <f>IF(AC53="Intr",0,G53*#REF!)</f>
        <v>#REF!</v>
      </c>
      <c r="Y53" s="1" t="e">
        <f>IF(AC53="Intr",G53,G53*#REF!)</f>
        <v>#REF!</v>
      </c>
      <c r="Z53" s="1"/>
      <c r="AA53" s="1"/>
      <c r="AB53" s="1"/>
      <c r="AC53" s="69"/>
      <c r="AD53" s="69"/>
      <c r="AE53" s="69"/>
      <c r="AF53" s="69"/>
      <c r="AG53" s="75"/>
      <c r="AH53" s="69" t="s">
        <v>123</v>
      </c>
    </row>
    <row r="54" spans="1:34" x14ac:dyDescent="0.2">
      <c r="A54" s="68">
        <v>43496</v>
      </c>
      <c r="B54" s="69" t="s">
        <v>115</v>
      </c>
      <c r="C54" s="69">
        <v>2019</v>
      </c>
      <c r="D54" s="69" t="s">
        <v>7</v>
      </c>
      <c r="E54" s="71">
        <v>-1.34</v>
      </c>
      <c r="F54" s="71" t="s">
        <v>19</v>
      </c>
      <c r="G54" s="13">
        <v>107200</v>
      </c>
      <c r="H54" s="14">
        <v>21</v>
      </c>
      <c r="I54" s="71" t="s">
        <v>52</v>
      </c>
      <c r="J54" s="71" t="s">
        <v>23</v>
      </c>
      <c r="K54" s="71">
        <v>0.56000000000000005</v>
      </c>
      <c r="L54" s="71" t="s">
        <v>130</v>
      </c>
      <c r="M54" s="71" t="s">
        <v>131</v>
      </c>
      <c r="N54" s="72" t="s">
        <v>132</v>
      </c>
      <c r="O54" s="69"/>
      <c r="P54" s="69" t="s">
        <v>133</v>
      </c>
      <c r="Q54" s="73">
        <v>39.709899999999998</v>
      </c>
      <c r="R54" s="74">
        <v>-86.334699999999998</v>
      </c>
      <c r="S54" s="69" t="s">
        <v>41</v>
      </c>
      <c r="T54" s="69" t="s">
        <v>1526</v>
      </c>
      <c r="U54" s="69" t="s">
        <v>31</v>
      </c>
      <c r="V54" s="68">
        <v>45117</v>
      </c>
      <c r="W54" s="1">
        <v>16080</v>
      </c>
      <c r="X54" s="1">
        <v>75040</v>
      </c>
      <c r="Y54" s="1">
        <v>16080</v>
      </c>
      <c r="Z54" s="1"/>
      <c r="AA54" s="1"/>
      <c r="AB54" s="1"/>
      <c r="AC54" s="69"/>
      <c r="AD54" s="69" t="s">
        <v>1527</v>
      </c>
      <c r="AE54" s="69"/>
      <c r="AF54" s="69"/>
      <c r="AG54" s="75"/>
      <c r="AH54" s="69" t="s">
        <v>1533</v>
      </c>
    </row>
    <row r="55" spans="1:34" x14ac:dyDescent="0.2">
      <c r="A55" s="68">
        <v>43501</v>
      </c>
      <c r="B55" s="69" t="s">
        <v>134</v>
      </c>
      <c r="C55" s="69">
        <v>2019</v>
      </c>
      <c r="D55" s="69" t="s">
        <v>2</v>
      </c>
      <c r="E55" s="71">
        <v>-0.78</v>
      </c>
      <c r="F55" s="71" t="s">
        <v>19</v>
      </c>
      <c r="G55" s="13">
        <v>74100</v>
      </c>
      <c r="H55" s="14">
        <v>14</v>
      </c>
      <c r="I55" s="71" t="s">
        <v>52</v>
      </c>
      <c r="J55" s="71" t="s">
        <v>25</v>
      </c>
      <c r="K55" s="71">
        <v>0.19400000000000001</v>
      </c>
      <c r="L55" s="71" t="s">
        <v>705</v>
      </c>
      <c r="M55" s="71" t="s">
        <v>135</v>
      </c>
      <c r="N55" s="72" t="s">
        <v>136</v>
      </c>
      <c r="O55" s="69"/>
      <c r="P55" s="69" t="s">
        <v>137</v>
      </c>
      <c r="Q55" s="73">
        <v>41.448847000000001</v>
      </c>
      <c r="R55" s="74">
        <v>-86.624937000000003</v>
      </c>
      <c r="S55" s="69" t="s">
        <v>43</v>
      </c>
      <c r="T55" s="69"/>
      <c r="U55" s="69" t="s">
        <v>32</v>
      </c>
      <c r="V55" s="68"/>
      <c r="W55" s="1" t="e">
        <f>IF(AC55="Intr",0,G55*#REF!)</f>
        <v>#REF!</v>
      </c>
      <c r="X55" s="1" t="e">
        <f>IF(AC55="Intr",0,G55*#REF!)</f>
        <v>#REF!</v>
      </c>
      <c r="Y55" s="1" t="e">
        <f>IF(AC55="Intr",G55,G55*#REF!)</f>
        <v>#REF!</v>
      </c>
      <c r="Z55" s="1"/>
      <c r="AA55" s="1"/>
      <c r="AB55" s="1"/>
      <c r="AC55" s="69"/>
      <c r="AD55" s="69"/>
      <c r="AE55" s="69"/>
      <c r="AF55" s="69"/>
      <c r="AG55" s="75"/>
      <c r="AH55" s="69" t="s">
        <v>138</v>
      </c>
    </row>
    <row r="56" spans="1:34" x14ac:dyDescent="0.2">
      <c r="A56" s="68">
        <v>43517</v>
      </c>
      <c r="B56" s="69" t="s">
        <v>134</v>
      </c>
      <c r="C56" s="69">
        <v>2019</v>
      </c>
      <c r="D56" s="69" t="s">
        <v>11</v>
      </c>
      <c r="E56" s="71">
        <v>-373</v>
      </c>
      <c r="F56" s="71" t="s">
        <v>20</v>
      </c>
      <c r="G56" s="13">
        <v>149200</v>
      </c>
      <c r="H56" s="14">
        <v>16</v>
      </c>
      <c r="I56" s="71" t="s">
        <v>52</v>
      </c>
      <c r="J56" s="71" t="s">
        <v>26</v>
      </c>
      <c r="K56" s="71">
        <v>1248</v>
      </c>
      <c r="L56" s="71" t="s">
        <v>139</v>
      </c>
      <c r="M56" s="71" t="s">
        <v>140</v>
      </c>
      <c r="N56" s="72" t="s">
        <v>141</v>
      </c>
      <c r="O56" s="69"/>
      <c r="P56" s="69" t="s">
        <v>61</v>
      </c>
      <c r="Q56" s="73">
        <v>38.088090000000001</v>
      </c>
      <c r="R56" s="74">
        <v>-87.490740000000002</v>
      </c>
      <c r="S56" s="69" t="s">
        <v>43</v>
      </c>
      <c r="T56" s="69"/>
      <c r="U56" s="69" t="s">
        <v>32</v>
      </c>
      <c r="V56" s="68"/>
      <c r="W56" s="1" t="e">
        <f>IF(AC56="Intr",0,G56*#REF!)</f>
        <v>#REF!</v>
      </c>
      <c r="X56" s="1" t="e">
        <f>IF(AC56="Intr",0,G56*#REF!)</f>
        <v>#REF!</v>
      </c>
      <c r="Y56" s="1" t="e">
        <f>IF(AC56="Intr",G56,G56*#REF!)</f>
        <v>#REF!</v>
      </c>
      <c r="Z56" s="1"/>
      <c r="AA56" s="1"/>
      <c r="AB56" s="1"/>
      <c r="AC56" s="69"/>
      <c r="AD56" s="86"/>
      <c r="AE56" s="69"/>
      <c r="AF56" s="69"/>
      <c r="AG56" s="75"/>
      <c r="AH56" s="69" t="s">
        <v>142</v>
      </c>
    </row>
    <row r="57" spans="1:34" x14ac:dyDescent="0.2">
      <c r="A57" s="68">
        <v>43517</v>
      </c>
      <c r="B57" s="69" t="s">
        <v>134</v>
      </c>
      <c r="C57" s="69">
        <v>2019</v>
      </c>
      <c r="D57" s="69" t="s">
        <v>11</v>
      </c>
      <c r="E57" s="71">
        <v>-0.39</v>
      </c>
      <c r="F57" s="71" t="s">
        <v>19</v>
      </c>
      <c r="G57" s="13">
        <v>31200</v>
      </c>
      <c r="H57" s="14">
        <v>16</v>
      </c>
      <c r="I57" s="71" t="s">
        <v>52</v>
      </c>
      <c r="J57" s="71" t="s">
        <v>23</v>
      </c>
      <c r="K57" s="71">
        <v>0.19700000000000001</v>
      </c>
      <c r="L57" s="71" t="s">
        <v>139</v>
      </c>
      <c r="M57" s="71" t="s">
        <v>140</v>
      </c>
      <c r="N57" s="72" t="s">
        <v>141</v>
      </c>
      <c r="O57" s="69"/>
      <c r="P57" s="69" t="s">
        <v>61</v>
      </c>
      <c r="Q57" s="73">
        <v>38.088090000000001</v>
      </c>
      <c r="R57" s="87">
        <v>-87.490740000000002</v>
      </c>
      <c r="S57" s="69" t="s">
        <v>43</v>
      </c>
      <c r="T57" s="69"/>
      <c r="U57" s="69" t="s">
        <v>32</v>
      </c>
      <c r="V57" s="68"/>
      <c r="W57" s="1" t="e">
        <f>IF(AC57="Intr",0,G57*#REF!)</f>
        <v>#REF!</v>
      </c>
      <c r="X57" s="1" t="e">
        <f>IF(AC57="Intr",0,G57*#REF!)</f>
        <v>#REF!</v>
      </c>
      <c r="Y57" s="1" t="e">
        <f>IF(AC57="Intr",G57,G57*#REF!)</f>
        <v>#REF!</v>
      </c>
      <c r="Z57" s="1"/>
      <c r="AA57" s="1"/>
      <c r="AB57" s="1"/>
      <c r="AC57" s="69"/>
      <c r="AD57" s="69"/>
      <c r="AE57" s="69"/>
      <c r="AF57" s="69"/>
      <c r="AG57" s="75"/>
      <c r="AH57" s="69" t="s">
        <v>143</v>
      </c>
    </row>
    <row r="58" spans="1:34" x14ac:dyDescent="0.2">
      <c r="A58" s="68">
        <v>43536</v>
      </c>
      <c r="B58" s="69" t="s">
        <v>144</v>
      </c>
      <c r="C58" s="69">
        <v>2019</v>
      </c>
      <c r="D58" s="69" t="s">
        <v>10</v>
      </c>
      <c r="E58" s="71">
        <v>-6.5000000000000002E-2</v>
      </c>
      <c r="F58" s="71" t="s">
        <v>19</v>
      </c>
      <c r="G58" s="13">
        <v>5200</v>
      </c>
      <c r="H58" s="14">
        <v>27</v>
      </c>
      <c r="I58" s="71" t="s">
        <v>53</v>
      </c>
      <c r="J58" s="71" t="s">
        <v>25</v>
      </c>
      <c r="K58" s="71">
        <v>0.02</v>
      </c>
      <c r="L58" s="71" t="s">
        <v>145</v>
      </c>
      <c r="M58" s="71" t="s">
        <v>73</v>
      </c>
      <c r="N58" s="72" t="s">
        <v>146</v>
      </c>
      <c r="O58" s="69"/>
      <c r="P58" s="69" t="s">
        <v>147</v>
      </c>
      <c r="Q58" s="88"/>
      <c r="R58" s="89"/>
      <c r="S58" s="69" t="s">
        <v>41</v>
      </c>
      <c r="T58" s="69" t="s">
        <v>1523</v>
      </c>
      <c r="U58" s="69" t="s">
        <v>31</v>
      </c>
      <c r="V58" s="68">
        <v>45313</v>
      </c>
      <c r="W58" s="1">
        <v>780</v>
      </c>
      <c r="X58" s="1">
        <v>3639.9999999999995</v>
      </c>
      <c r="Y58" s="1">
        <v>780</v>
      </c>
      <c r="Z58" s="1"/>
      <c r="AA58" s="1"/>
      <c r="AB58" s="1"/>
      <c r="AC58" s="69"/>
      <c r="AD58" s="69" t="s">
        <v>1524</v>
      </c>
      <c r="AE58" s="69"/>
      <c r="AF58" s="69"/>
      <c r="AG58" s="75"/>
      <c r="AH58" s="69" t="s">
        <v>1525</v>
      </c>
    </row>
    <row r="59" spans="1:34" x14ac:dyDescent="0.2">
      <c r="A59" s="68">
        <v>43539</v>
      </c>
      <c r="B59" s="69" t="s">
        <v>144</v>
      </c>
      <c r="C59" s="69">
        <v>2019</v>
      </c>
      <c r="D59" s="69" t="s">
        <v>11</v>
      </c>
      <c r="E59" s="71">
        <v>-0.56000000000000005</v>
      </c>
      <c r="F59" s="71" t="s">
        <v>19</v>
      </c>
      <c r="G59" s="13">
        <v>44800</v>
      </c>
      <c r="H59" s="14">
        <v>22</v>
      </c>
      <c r="I59" s="71" t="s">
        <v>52</v>
      </c>
      <c r="J59" s="71" t="s">
        <v>23</v>
      </c>
      <c r="K59" s="71">
        <v>0.28000000000000003</v>
      </c>
      <c r="L59" s="71" t="s">
        <v>148</v>
      </c>
      <c r="M59" s="71" t="s">
        <v>149</v>
      </c>
      <c r="N59" s="72" t="s">
        <v>150</v>
      </c>
      <c r="O59" s="69"/>
      <c r="P59" s="69" t="s">
        <v>61</v>
      </c>
      <c r="Q59" s="73">
        <v>37.967419999999997</v>
      </c>
      <c r="R59" s="74">
        <v>-87.618340000000003</v>
      </c>
      <c r="S59" s="69" t="s">
        <v>41</v>
      </c>
      <c r="T59" s="69"/>
      <c r="U59" s="69" t="s">
        <v>32</v>
      </c>
      <c r="V59" s="68"/>
      <c r="W59" s="1" t="e">
        <f>IF(AC59="Intr",0,G59*#REF!)</f>
        <v>#REF!</v>
      </c>
      <c r="X59" s="1" t="e">
        <f>IF(AC59="Intr",0,G59*#REF!)</f>
        <v>#REF!</v>
      </c>
      <c r="Y59" s="1" t="e">
        <f>IF(AC59="Intr",G59,G59*#REF!)</f>
        <v>#REF!</v>
      </c>
      <c r="Z59" s="1"/>
      <c r="AA59" s="1"/>
      <c r="AB59" s="1"/>
      <c r="AC59" s="69"/>
      <c r="AD59" s="69"/>
      <c r="AE59" s="69"/>
      <c r="AF59" s="69"/>
      <c r="AG59" s="75"/>
      <c r="AH59" s="69" t="s">
        <v>151</v>
      </c>
    </row>
    <row r="60" spans="1:34" x14ac:dyDescent="0.2">
      <c r="A60" s="68">
        <v>43539</v>
      </c>
      <c r="B60" s="69" t="s">
        <v>144</v>
      </c>
      <c r="C60" s="69">
        <v>2019</v>
      </c>
      <c r="D60" s="69" t="s">
        <v>11</v>
      </c>
      <c r="E60" s="71">
        <v>-2.08</v>
      </c>
      <c r="F60" s="71" t="s">
        <v>19</v>
      </c>
      <c r="G60" s="13">
        <v>166400</v>
      </c>
      <c r="H60" s="14">
        <v>22</v>
      </c>
      <c r="I60" s="71" t="s">
        <v>52</v>
      </c>
      <c r="J60" s="71" t="s">
        <v>25</v>
      </c>
      <c r="K60" s="71">
        <v>0.52</v>
      </c>
      <c r="L60" s="71" t="s">
        <v>148</v>
      </c>
      <c r="M60" s="71" t="s">
        <v>149</v>
      </c>
      <c r="N60" s="72" t="s">
        <v>150</v>
      </c>
      <c r="O60" s="69"/>
      <c r="P60" s="69" t="s">
        <v>61</v>
      </c>
      <c r="Q60" s="73">
        <v>37.967419999999997</v>
      </c>
      <c r="R60" s="74">
        <v>-87.618340000000003</v>
      </c>
      <c r="S60" s="69" t="s">
        <v>41</v>
      </c>
      <c r="T60" s="69"/>
      <c r="U60" s="69" t="s">
        <v>32</v>
      </c>
      <c r="V60" s="68"/>
      <c r="W60" s="1" t="e">
        <f>IF(AC60="Intr",0,G60*#REF!)</f>
        <v>#REF!</v>
      </c>
      <c r="X60" s="1" t="e">
        <f>IF(AC60="Intr",0,G60*#REF!)</f>
        <v>#REF!</v>
      </c>
      <c r="Y60" s="1" t="e">
        <f>IF(AC60="Intr",G60,G60*#REF!)</f>
        <v>#REF!</v>
      </c>
      <c r="Z60" s="1"/>
      <c r="AA60" s="1"/>
      <c r="AB60" s="1"/>
      <c r="AC60" s="69"/>
      <c r="AD60" s="69"/>
      <c r="AE60" s="69"/>
      <c r="AF60" s="69"/>
      <c r="AG60" s="75"/>
      <c r="AH60" s="69"/>
    </row>
    <row r="61" spans="1:34" x14ac:dyDescent="0.2">
      <c r="A61" s="68">
        <v>43543</v>
      </c>
      <c r="B61" s="69" t="s">
        <v>144</v>
      </c>
      <c r="C61" s="69">
        <v>2019</v>
      </c>
      <c r="D61" s="69" t="s">
        <v>6</v>
      </c>
      <c r="E61" s="71">
        <v>-100</v>
      </c>
      <c r="F61" s="71" t="s">
        <v>20</v>
      </c>
      <c r="G61" s="13">
        <v>40000</v>
      </c>
      <c r="H61" s="14">
        <v>23</v>
      </c>
      <c r="I61" s="71" t="s">
        <v>52</v>
      </c>
      <c r="J61" s="71" t="s">
        <v>28</v>
      </c>
      <c r="K61" s="71">
        <v>293</v>
      </c>
      <c r="L61" s="71" t="s">
        <v>152</v>
      </c>
      <c r="M61" s="71" t="s">
        <v>153</v>
      </c>
      <c r="N61" s="72" t="s">
        <v>154</v>
      </c>
      <c r="O61" s="69"/>
      <c r="P61" s="69" t="s">
        <v>133</v>
      </c>
      <c r="Q61" s="73">
        <v>39.713005000000003</v>
      </c>
      <c r="R61" s="74">
        <v>-86.566770000000005</v>
      </c>
      <c r="S61" s="69" t="s">
        <v>958</v>
      </c>
      <c r="T61" s="69"/>
      <c r="U61" s="69" t="s">
        <v>32</v>
      </c>
      <c r="V61" s="68"/>
      <c r="W61" s="1" t="e">
        <f>IF(AC61="Intr",0,G61*#REF!)</f>
        <v>#REF!</v>
      </c>
      <c r="X61" s="1" t="e">
        <f>IF(AC61="Intr",0,G61*#REF!)</f>
        <v>#REF!</v>
      </c>
      <c r="Y61" s="1" t="e">
        <f>IF(AC61="Intr",G61,G61*#REF!)</f>
        <v>#REF!</v>
      </c>
      <c r="Z61" s="1"/>
      <c r="AA61" s="1"/>
      <c r="AB61" s="1"/>
      <c r="AC61" s="69"/>
      <c r="AD61" s="69"/>
      <c r="AE61" s="69"/>
      <c r="AF61" s="69"/>
      <c r="AG61" s="75"/>
      <c r="AH61" s="69"/>
    </row>
    <row r="62" spans="1:34" x14ac:dyDescent="0.2">
      <c r="A62" s="68">
        <v>43543</v>
      </c>
      <c r="B62" s="69" t="s">
        <v>144</v>
      </c>
      <c r="C62" s="69">
        <v>2019</v>
      </c>
      <c r="D62" s="69" t="s">
        <v>8</v>
      </c>
      <c r="E62" s="71">
        <v>-0.44</v>
      </c>
      <c r="F62" s="71" t="s">
        <v>19</v>
      </c>
      <c r="G62" s="13">
        <v>35200</v>
      </c>
      <c r="H62" s="14">
        <v>20</v>
      </c>
      <c r="I62" s="71" t="s">
        <v>52</v>
      </c>
      <c r="J62" s="71" t="s">
        <v>23</v>
      </c>
      <c r="K62" s="71">
        <v>0.23799999999999999</v>
      </c>
      <c r="L62" s="71" t="s">
        <v>159</v>
      </c>
      <c r="M62" s="71" t="s">
        <v>155</v>
      </c>
      <c r="N62" s="72" t="s">
        <v>156</v>
      </c>
      <c r="O62" s="69"/>
      <c r="P62" s="69" t="s">
        <v>127</v>
      </c>
      <c r="Q62" s="73">
        <v>38.76343</v>
      </c>
      <c r="R62" s="74">
        <v>-85.829970000000003</v>
      </c>
      <c r="S62" s="69" t="s">
        <v>43</v>
      </c>
      <c r="T62" s="69"/>
      <c r="U62" s="69" t="s">
        <v>32</v>
      </c>
      <c r="V62" s="86"/>
      <c r="W62" s="1" t="e">
        <f>IF(AC62="Intr",0,G62*#REF!)</f>
        <v>#REF!</v>
      </c>
      <c r="X62" s="1" t="e">
        <f>IF(AC62="Intr",0,G62*#REF!)</f>
        <v>#REF!</v>
      </c>
      <c r="Y62" s="1" t="e">
        <f>IF(AC62="Intr",G62,G62*#REF!)</f>
        <v>#REF!</v>
      </c>
      <c r="Z62" s="1"/>
      <c r="AA62" s="1"/>
      <c r="AB62" s="1"/>
      <c r="AC62" s="69"/>
      <c r="AD62" s="69"/>
      <c r="AE62" s="69"/>
      <c r="AF62" s="69"/>
      <c r="AG62" s="75"/>
      <c r="AH62" s="69" t="s">
        <v>158</v>
      </c>
    </row>
    <row r="63" spans="1:34" x14ac:dyDescent="0.2">
      <c r="A63" s="68">
        <v>43543</v>
      </c>
      <c r="B63" s="69" t="s">
        <v>144</v>
      </c>
      <c r="C63" s="69">
        <v>2019</v>
      </c>
      <c r="D63" s="69" t="s">
        <v>8</v>
      </c>
      <c r="E63" s="71">
        <v>-0.45</v>
      </c>
      <c r="F63" s="71" t="s">
        <v>19</v>
      </c>
      <c r="G63" s="13">
        <v>36000</v>
      </c>
      <c r="H63" s="14">
        <v>20</v>
      </c>
      <c r="I63" s="71" t="s">
        <v>52</v>
      </c>
      <c r="J63" s="71" t="s">
        <v>24</v>
      </c>
      <c r="K63" s="71">
        <v>0.45</v>
      </c>
      <c r="L63" s="71" t="s">
        <v>159</v>
      </c>
      <c r="M63" s="71" t="s">
        <v>155</v>
      </c>
      <c r="N63" s="72" t="s">
        <v>156</v>
      </c>
      <c r="O63" s="69"/>
      <c r="P63" s="69" t="s">
        <v>127</v>
      </c>
      <c r="Q63" s="73">
        <v>38.76343</v>
      </c>
      <c r="R63" s="74">
        <v>-85.829970000000003</v>
      </c>
      <c r="S63" s="69" t="s">
        <v>43</v>
      </c>
      <c r="T63" s="69"/>
      <c r="U63" s="69" t="s">
        <v>32</v>
      </c>
      <c r="V63" s="68"/>
      <c r="W63" s="1" t="e">
        <f>IF(AC63="Intr",0,G63*#REF!)</f>
        <v>#REF!</v>
      </c>
      <c r="X63" s="1" t="e">
        <f>IF(AC63="Intr",0,G63*#REF!)</f>
        <v>#REF!</v>
      </c>
      <c r="Y63" s="1" t="e">
        <f>IF(AC63="Intr",G63,G63*#REF!)</f>
        <v>#REF!</v>
      </c>
      <c r="Z63" s="1"/>
      <c r="AA63" s="1"/>
      <c r="AB63" s="1"/>
      <c r="AC63" s="69"/>
      <c r="AD63" s="69"/>
      <c r="AE63" s="69"/>
      <c r="AF63" s="69"/>
      <c r="AG63" s="75"/>
      <c r="AH63" s="69" t="s">
        <v>157</v>
      </c>
    </row>
    <row r="64" spans="1:34" x14ac:dyDescent="0.2">
      <c r="A64" s="68">
        <v>43549</v>
      </c>
      <c r="B64" s="69" t="s">
        <v>144</v>
      </c>
      <c r="C64" s="69">
        <v>2019</v>
      </c>
      <c r="D64" s="69" t="s">
        <v>1</v>
      </c>
      <c r="E64" s="71">
        <v>-2.88</v>
      </c>
      <c r="F64" s="71" t="s">
        <v>19</v>
      </c>
      <c r="G64" s="13">
        <v>273600</v>
      </c>
      <c r="H64" s="14">
        <v>32</v>
      </c>
      <c r="I64" s="71" t="s">
        <v>52</v>
      </c>
      <c r="J64" s="71" t="s">
        <v>25</v>
      </c>
      <c r="K64" s="71">
        <v>0.72</v>
      </c>
      <c r="L64" s="71" t="s">
        <v>160</v>
      </c>
      <c r="M64" s="71" t="s">
        <v>161</v>
      </c>
      <c r="N64" s="72" t="s">
        <v>162</v>
      </c>
      <c r="O64" s="69"/>
      <c r="P64" s="69" t="s">
        <v>137</v>
      </c>
      <c r="Q64" s="73">
        <v>41.696399999999997</v>
      </c>
      <c r="R64" s="74">
        <v>-86.842100000000002</v>
      </c>
      <c r="S64" s="69" t="s">
        <v>41</v>
      </c>
      <c r="T64" s="69"/>
      <c r="U64" s="69" t="s">
        <v>32</v>
      </c>
      <c r="V64" s="68"/>
      <c r="W64" s="1" t="e">
        <f>IF(AC64="Intr",0,G64*#REF!)</f>
        <v>#REF!</v>
      </c>
      <c r="X64" s="1" t="e">
        <f>IF(AC64="Intr",0,G64*#REF!)</f>
        <v>#REF!</v>
      </c>
      <c r="Y64" s="1" t="e">
        <f>IF(AC64="Intr",G64,G64*#REF!)</f>
        <v>#REF!</v>
      </c>
      <c r="Z64" s="1"/>
      <c r="AA64" s="1"/>
      <c r="AB64" s="1"/>
      <c r="AC64" s="69"/>
      <c r="AD64" s="69"/>
      <c r="AE64" s="69"/>
      <c r="AF64" s="69"/>
      <c r="AG64" s="75"/>
      <c r="AH64" s="69"/>
    </row>
    <row r="65" spans="1:34" x14ac:dyDescent="0.2">
      <c r="A65" s="68">
        <v>43549</v>
      </c>
      <c r="B65" s="69" t="s">
        <v>144</v>
      </c>
      <c r="C65" s="69">
        <v>2019</v>
      </c>
      <c r="D65" s="69" t="s">
        <v>7</v>
      </c>
      <c r="E65" s="71">
        <v>-0.19</v>
      </c>
      <c r="F65" s="71" t="s">
        <v>19</v>
      </c>
      <c r="G65" s="13">
        <v>15200</v>
      </c>
      <c r="H65" s="14">
        <v>25</v>
      </c>
      <c r="I65" s="71" t="s">
        <v>53</v>
      </c>
      <c r="J65" s="71" t="s">
        <v>23</v>
      </c>
      <c r="K65" s="71">
        <v>0.19</v>
      </c>
      <c r="L65" s="71" t="s">
        <v>163</v>
      </c>
      <c r="M65" s="71" t="s">
        <v>73</v>
      </c>
      <c r="N65" s="72" t="s">
        <v>164</v>
      </c>
      <c r="O65" s="69"/>
      <c r="P65" s="69" t="s">
        <v>108</v>
      </c>
      <c r="Q65" s="80">
        <v>39.941353999999997</v>
      </c>
      <c r="R65" s="81">
        <v>-86.024953999999994</v>
      </c>
      <c r="S65" s="69" t="s">
        <v>41</v>
      </c>
      <c r="T65" s="69" t="s">
        <v>1526</v>
      </c>
      <c r="U65" s="69" t="s">
        <v>31</v>
      </c>
      <c r="V65" s="68">
        <v>45117</v>
      </c>
      <c r="W65" s="1">
        <v>2280</v>
      </c>
      <c r="X65" s="1">
        <v>10640</v>
      </c>
      <c r="Y65" s="1">
        <v>2280</v>
      </c>
      <c r="Z65" s="1"/>
      <c r="AA65" s="1"/>
      <c r="AB65" s="1"/>
      <c r="AC65" s="69"/>
      <c r="AD65" s="69" t="s">
        <v>1527</v>
      </c>
      <c r="AE65" s="69"/>
      <c r="AF65" s="69"/>
      <c r="AG65" s="75"/>
      <c r="AH65" s="69" t="s">
        <v>1534</v>
      </c>
    </row>
    <row r="66" spans="1:34" x14ac:dyDescent="0.2">
      <c r="A66" s="68">
        <v>43565</v>
      </c>
      <c r="B66" s="69" t="s">
        <v>165</v>
      </c>
      <c r="C66" s="69">
        <v>2019</v>
      </c>
      <c r="D66" s="69" t="s">
        <v>7</v>
      </c>
      <c r="E66" s="71">
        <v>-0.83</v>
      </c>
      <c r="F66" s="71" t="s">
        <v>19</v>
      </c>
      <c r="G66" s="13">
        <v>66400</v>
      </c>
      <c r="H66" s="14">
        <v>29</v>
      </c>
      <c r="I66" s="71" t="s">
        <v>52</v>
      </c>
      <c r="J66" s="71"/>
      <c r="K66" s="71">
        <v>0.55000000000000004</v>
      </c>
      <c r="L66" s="71" t="s">
        <v>166</v>
      </c>
      <c r="M66" s="71" t="s">
        <v>167</v>
      </c>
      <c r="N66" s="72" t="s">
        <v>168</v>
      </c>
      <c r="O66" s="69"/>
      <c r="P66" s="69" t="s">
        <v>92</v>
      </c>
      <c r="Q66" s="73">
        <v>39.830199999999998</v>
      </c>
      <c r="R66" s="74">
        <v>-85.928700000000006</v>
      </c>
      <c r="S66" s="69" t="s">
        <v>41</v>
      </c>
      <c r="T66" s="69" t="s">
        <v>1526</v>
      </c>
      <c r="U66" s="69" t="s">
        <v>31</v>
      </c>
      <c r="V66" s="68">
        <v>45117</v>
      </c>
      <c r="W66" s="1">
        <v>9960</v>
      </c>
      <c r="X66" s="1">
        <v>46480</v>
      </c>
      <c r="Y66" s="1">
        <v>9960</v>
      </c>
      <c r="Z66" s="1"/>
      <c r="AA66" s="1"/>
      <c r="AB66" s="1"/>
      <c r="AC66" s="69"/>
      <c r="AD66" s="69" t="s">
        <v>1527</v>
      </c>
      <c r="AE66" s="69"/>
      <c r="AF66" s="69"/>
      <c r="AG66" s="75"/>
      <c r="AH66" s="69" t="s">
        <v>1535</v>
      </c>
    </row>
    <row r="67" spans="1:34" x14ac:dyDescent="0.2">
      <c r="A67" s="68">
        <v>43570</v>
      </c>
      <c r="B67" s="69" t="s">
        <v>165</v>
      </c>
      <c r="C67" s="69">
        <v>2019</v>
      </c>
      <c r="D67" s="69" t="s">
        <v>1</v>
      </c>
      <c r="E67" s="71">
        <v>-0.19600000000000001</v>
      </c>
      <c r="F67" s="71" t="s">
        <v>19</v>
      </c>
      <c r="G67" s="13">
        <v>18620</v>
      </c>
      <c r="H67" s="14">
        <v>34</v>
      </c>
      <c r="I67" s="71" t="s">
        <v>52</v>
      </c>
      <c r="J67" s="71" t="s">
        <v>25</v>
      </c>
      <c r="K67" s="71">
        <v>0.19600000000000001</v>
      </c>
      <c r="L67" s="71" t="s">
        <v>215</v>
      </c>
      <c r="M67" s="71" t="s">
        <v>216</v>
      </c>
      <c r="N67" s="72" t="s">
        <v>217</v>
      </c>
      <c r="O67" s="69"/>
      <c r="P67" s="69" t="s">
        <v>137</v>
      </c>
      <c r="Q67" s="73">
        <v>41.664400000000001</v>
      </c>
      <c r="R67" s="74">
        <v>-86.893900000000002</v>
      </c>
      <c r="S67" s="69" t="s">
        <v>958</v>
      </c>
      <c r="T67" s="69"/>
      <c r="U67" s="69" t="s">
        <v>32</v>
      </c>
      <c r="V67" s="68"/>
      <c r="W67" s="1">
        <f>G67*0.15</f>
        <v>2793</v>
      </c>
      <c r="X67" s="1">
        <f>G67*0.7</f>
        <v>13034</v>
      </c>
      <c r="Y67" s="1">
        <f>G67*0.15</f>
        <v>2793</v>
      </c>
      <c r="Z67" s="1"/>
      <c r="AA67" s="1"/>
      <c r="AB67" s="1"/>
      <c r="AC67" s="69"/>
      <c r="AD67" s="69"/>
      <c r="AE67" s="69"/>
      <c r="AF67" s="69"/>
      <c r="AG67" s="75"/>
      <c r="AH67" s="69"/>
    </row>
    <row r="68" spans="1:34" x14ac:dyDescent="0.2">
      <c r="A68" s="68">
        <v>43570</v>
      </c>
      <c r="B68" s="69" t="s">
        <v>165</v>
      </c>
      <c r="C68" s="69">
        <v>2019</v>
      </c>
      <c r="D68" s="69" t="s">
        <v>6</v>
      </c>
      <c r="E68" s="71">
        <v>-1.8</v>
      </c>
      <c r="F68" s="71" t="s">
        <v>19</v>
      </c>
      <c r="G68" s="13">
        <v>144000</v>
      </c>
      <c r="H68" s="14">
        <v>24</v>
      </c>
      <c r="I68" s="71" t="s">
        <v>52</v>
      </c>
      <c r="J68" s="71" t="s">
        <v>25</v>
      </c>
      <c r="K68" s="71">
        <v>0.45</v>
      </c>
      <c r="L68" s="71" t="s">
        <v>169</v>
      </c>
      <c r="M68" s="71" t="s">
        <v>170</v>
      </c>
      <c r="N68" s="72" t="s">
        <v>171</v>
      </c>
      <c r="O68" s="69"/>
      <c r="P68" s="69" t="s">
        <v>172</v>
      </c>
      <c r="Q68" s="73">
        <v>38.698700000000002</v>
      </c>
      <c r="R68" s="74">
        <v>-87.505099999999999</v>
      </c>
      <c r="S68" s="69" t="s">
        <v>41</v>
      </c>
      <c r="T68" s="69"/>
      <c r="U68" s="69" t="s">
        <v>32</v>
      </c>
      <c r="V68" s="68"/>
      <c r="W68" s="1" t="e">
        <f>IF(AC68="Intr",0,G68*#REF!)</f>
        <v>#REF!</v>
      </c>
      <c r="X68" s="1" t="e">
        <f>IF(AC68="Intr",0,G68*#REF!)</f>
        <v>#REF!</v>
      </c>
      <c r="Y68" s="1" t="e">
        <f>IF(AC68="Intr",G68,G68*#REF!)</f>
        <v>#REF!</v>
      </c>
      <c r="Z68" s="1"/>
      <c r="AA68" s="1"/>
      <c r="AB68" s="1"/>
      <c r="AC68" s="69"/>
      <c r="AD68" s="69"/>
      <c r="AE68" s="69"/>
      <c r="AF68" s="69"/>
      <c r="AG68" s="75"/>
      <c r="AH68" s="69" t="s">
        <v>173</v>
      </c>
    </row>
    <row r="69" spans="1:34" ht="13.5" thickBot="1" x14ac:dyDescent="0.25">
      <c r="A69" s="68">
        <v>43580</v>
      </c>
      <c r="B69" s="69" t="s">
        <v>165</v>
      </c>
      <c r="C69" s="69">
        <v>2019</v>
      </c>
      <c r="D69" s="69" t="s">
        <v>6</v>
      </c>
      <c r="E69" s="71">
        <v>-0.88</v>
      </c>
      <c r="F69" s="71" t="s">
        <v>19</v>
      </c>
      <c r="G69" s="13">
        <v>70400</v>
      </c>
      <c r="H69" s="14">
        <v>35</v>
      </c>
      <c r="I69" s="71" t="s">
        <v>52</v>
      </c>
      <c r="J69" s="71" t="s">
        <v>25</v>
      </c>
      <c r="K69" s="71">
        <v>0.22</v>
      </c>
      <c r="L69" s="71" t="s">
        <v>174</v>
      </c>
      <c r="M69" s="71" t="s">
        <v>175</v>
      </c>
      <c r="N69" s="72" t="s">
        <v>176</v>
      </c>
      <c r="O69" s="69"/>
      <c r="P69" s="69" t="s">
        <v>177</v>
      </c>
      <c r="Q69" s="84">
        <v>39.430500000000002</v>
      </c>
      <c r="R69" s="85">
        <v>-87.39</v>
      </c>
      <c r="S69" s="69" t="s">
        <v>43</v>
      </c>
      <c r="T69" s="69"/>
      <c r="U69" s="69" t="s">
        <v>32</v>
      </c>
      <c r="V69" s="68"/>
      <c r="W69" s="1" t="e">
        <f>IF(AC69="Intr",0,G69*#REF!)</f>
        <v>#REF!</v>
      </c>
      <c r="X69" s="1" t="e">
        <f>IF(AC69="Intr",0,G69*#REF!)</f>
        <v>#REF!</v>
      </c>
      <c r="Y69" s="1" t="e">
        <f>IF(AC69="Intr",G69,G69*#REF!)</f>
        <v>#REF!</v>
      </c>
      <c r="Z69" s="1"/>
      <c r="AA69" s="1"/>
      <c r="AB69" s="1"/>
      <c r="AC69" s="69"/>
      <c r="AD69" s="69"/>
      <c r="AE69" s="69"/>
      <c r="AF69" s="69"/>
      <c r="AG69" s="75"/>
      <c r="AH69" s="69"/>
    </row>
    <row r="70" spans="1:34" x14ac:dyDescent="0.2">
      <c r="A70" s="68">
        <v>43591</v>
      </c>
      <c r="B70" s="69" t="s">
        <v>66</v>
      </c>
      <c r="C70" s="69">
        <v>2019</v>
      </c>
      <c r="D70" s="69" t="s">
        <v>10</v>
      </c>
      <c r="E70" s="71">
        <v>-2.1</v>
      </c>
      <c r="F70" s="71" t="s">
        <v>19</v>
      </c>
      <c r="G70" s="13">
        <v>168000</v>
      </c>
      <c r="H70" s="14">
        <v>33</v>
      </c>
      <c r="I70" s="71" t="s">
        <v>52</v>
      </c>
      <c r="J70" s="71" t="s">
        <v>25</v>
      </c>
      <c r="K70" s="71">
        <v>0.51400000000000001</v>
      </c>
      <c r="L70" s="71" t="s">
        <v>705</v>
      </c>
      <c r="M70" s="71" t="s">
        <v>178</v>
      </c>
      <c r="N70" s="72" t="s">
        <v>179</v>
      </c>
      <c r="O70" s="69"/>
      <c r="P70" s="69" t="s">
        <v>56</v>
      </c>
      <c r="Q70" s="73">
        <v>38.343494</v>
      </c>
      <c r="R70" s="87">
        <v>-85.664545000000004</v>
      </c>
      <c r="S70" s="69" t="s">
        <v>43</v>
      </c>
      <c r="T70" s="69" t="s">
        <v>1523</v>
      </c>
      <c r="U70" s="69" t="s">
        <v>31</v>
      </c>
      <c r="V70" s="68">
        <v>45313</v>
      </c>
      <c r="W70" s="1">
        <v>25200</v>
      </c>
      <c r="X70" s="1">
        <v>117599.99999999999</v>
      </c>
      <c r="Y70" s="1">
        <v>25200</v>
      </c>
      <c r="Z70" s="1"/>
      <c r="AA70" s="1"/>
      <c r="AB70" s="1"/>
      <c r="AC70" s="69"/>
      <c r="AD70" s="69" t="s">
        <v>1524</v>
      </c>
      <c r="AE70" s="69"/>
      <c r="AF70" s="69"/>
      <c r="AG70" s="75"/>
      <c r="AH70" s="69" t="s">
        <v>1525</v>
      </c>
    </row>
    <row r="71" spans="1:34" x14ac:dyDescent="0.2">
      <c r="A71" s="68">
        <v>43591</v>
      </c>
      <c r="B71" s="69" t="s">
        <v>66</v>
      </c>
      <c r="C71" s="69">
        <v>2019</v>
      </c>
      <c r="D71" s="69" t="s">
        <v>10</v>
      </c>
      <c r="E71" s="71">
        <v>-449</v>
      </c>
      <c r="F71" s="71" t="s">
        <v>20</v>
      </c>
      <c r="G71" s="13">
        <v>179600</v>
      </c>
      <c r="H71" s="14">
        <v>33</v>
      </c>
      <c r="I71" s="71" t="s">
        <v>52</v>
      </c>
      <c r="J71" s="71" t="s">
        <v>27</v>
      </c>
      <c r="K71" s="71">
        <v>374</v>
      </c>
      <c r="L71" s="71" t="s">
        <v>705</v>
      </c>
      <c r="M71" s="71" t="s">
        <v>178</v>
      </c>
      <c r="N71" s="72" t="s">
        <v>179</v>
      </c>
      <c r="O71" s="69"/>
      <c r="P71" s="69" t="s">
        <v>56</v>
      </c>
      <c r="Q71" s="73">
        <v>38.343494</v>
      </c>
      <c r="R71" s="74">
        <v>-85.664545000000004</v>
      </c>
      <c r="S71" s="69" t="s">
        <v>43</v>
      </c>
      <c r="T71" s="69"/>
      <c r="U71" s="69" t="s">
        <v>32</v>
      </c>
      <c r="V71" s="68"/>
      <c r="W71" s="1" t="e">
        <f>IF(AC71="Intr",0,G71*#REF!)</f>
        <v>#REF!</v>
      </c>
      <c r="X71" s="1" t="e">
        <f>IF(AC71="Intr",0,G71*#REF!)</f>
        <v>#REF!</v>
      </c>
      <c r="Y71" s="1" t="e">
        <f>IF(AC71="Intr",G71,G71*#REF!)</f>
        <v>#REF!</v>
      </c>
      <c r="Z71" s="1"/>
      <c r="AA71" s="1"/>
      <c r="AB71" s="1"/>
      <c r="AC71" s="69"/>
      <c r="AD71" s="69"/>
      <c r="AE71" s="69"/>
      <c r="AF71" s="69"/>
      <c r="AG71" s="75"/>
      <c r="AH71" s="69" t="s">
        <v>180</v>
      </c>
    </row>
    <row r="72" spans="1:34" x14ac:dyDescent="0.2">
      <c r="A72" s="68">
        <v>43598</v>
      </c>
      <c r="B72" s="69" t="s">
        <v>66</v>
      </c>
      <c r="C72" s="69">
        <v>2019</v>
      </c>
      <c r="D72" s="69" t="s">
        <v>2</v>
      </c>
      <c r="E72" s="71">
        <v>-310</v>
      </c>
      <c r="F72" s="71" t="s">
        <v>20</v>
      </c>
      <c r="G72" s="13">
        <v>155000</v>
      </c>
      <c r="H72" s="14">
        <v>26</v>
      </c>
      <c r="I72" s="71" t="s">
        <v>52</v>
      </c>
      <c r="J72" s="71" t="s">
        <v>26</v>
      </c>
      <c r="K72" s="71">
        <v>310</v>
      </c>
      <c r="L72" s="71" t="s">
        <v>705</v>
      </c>
      <c r="M72" s="71" t="s">
        <v>185</v>
      </c>
      <c r="N72" s="72" t="s">
        <v>186</v>
      </c>
      <c r="O72" s="69"/>
      <c r="P72" s="69" t="s">
        <v>187</v>
      </c>
      <c r="Q72" s="73">
        <v>41.411769</v>
      </c>
      <c r="R72" s="74">
        <v>-86.488748999999999</v>
      </c>
      <c r="S72" s="69" t="s">
        <v>43</v>
      </c>
      <c r="T72" s="69"/>
      <c r="U72" s="69" t="s">
        <v>32</v>
      </c>
      <c r="V72" s="68"/>
      <c r="W72" s="1" t="e">
        <f>IF(AC72="Intr",0,G72*#REF!)</f>
        <v>#REF!</v>
      </c>
      <c r="X72" s="1" t="e">
        <f>IF(AC72="Intr",0,G72*#REF!)</f>
        <v>#REF!</v>
      </c>
      <c r="Y72" s="1" t="e">
        <f>IF(AC72="Intr",G72,G72*#REF!)</f>
        <v>#REF!</v>
      </c>
      <c r="Z72" s="1"/>
      <c r="AA72" s="1"/>
      <c r="AB72" s="1"/>
      <c r="AC72" s="69"/>
      <c r="AD72" s="69"/>
      <c r="AE72" s="69"/>
      <c r="AF72" s="69"/>
      <c r="AG72" s="75"/>
      <c r="AH72" s="69" t="s">
        <v>203</v>
      </c>
    </row>
    <row r="73" spans="1:34" x14ac:dyDescent="0.2">
      <c r="A73" s="68">
        <v>43598</v>
      </c>
      <c r="B73" s="69" t="s">
        <v>66</v>
      </c>
      <c r="C73" s="69">
        <v>2019</v>
      </c>
      <c r="D73" s="69" t="s">
        <v>2</v>
      </c>
      <c r="E73" s="71">
        <v>-3</v>
      </c>
      <c r="F73" s="71" t="s">
        <v>19</v>
      </c>
      <c r="G73" s="13">
        <v>285000</v>
      </c>
      <c r="H73" s="14">
        <v>26</v>
      </c>
      <c r="I73" s="71" t="s">
        <v>52</v>
      </c>
      <c r="J73" s="71" t="s">
        <v>25</v>
      </c>
      <c r="K73" s="71">
        <v>0.75</v>
      </c>
      <c r="L73" s="71" t="s">
        <v>705</v>
      </c>
      <c r="M73" s="71" t="s">
        <v>185</v>
      </c>
      <c r="N73" s="72" t="s">
        <v>186</v>
      </c>
      <c r="O73" s="69"/>
      <c r="P73" s="69" t="s">
        <v>187</v>
      </c>
      <c r="Q73" s="73">
        <v>41.411769</v>
      </c>
      <c r="R73" s="74">
        <v>-86.488748999999999</v>
      </c>
      <c r="S73" s="69" t="s">
        <v>43</v>
      </c>
      <c r="T73" s="69"/>
      <c r="U73" s="69" t="s">
        <v>32</v>
      </c>
      <c r="V73" s="68"/>
      <c r="W73" s="1" t="e">
        <f>IF(AC73="Intr",0,G73*#REF!)</f>
        <v>#REF!</v>
      </c>
      <c r="X73" s="1" t="e">
        <f>IF(AC73="Intr",0,G73*#REF!)</f>
        <v>#REF!</v>
      </c>
      <c r="Y73" s="1" t="e">
        <f>IF(AC73="Intr",G73,G73*#REF!)</f>
        <v>#REF!</v>
      </c>
      <c r="Z73" s="1"/>
      <c r="AA73" s="1"/>
      <c r="AB73" s="1"/>
      <c r="AC73" s="69"/>
      <c r="AD73" s="69"/>
      <c r="AE73" s="69"/>
      <c r="AF73" s="69"/>
      <c r="AG73" s="75"/>
      <c r="AH73" s="69" t="s">
        <v>203</v>
      </c>
    </row>
    <row r="74" spans="1:34" x14ac:dyDescent="0.2">
      <c r="A74" s="68">
        <v>43598</v>
      </c>
      <c r="B74" s="69" t="s">
        <v>66</v>
      </c>
      <c r="C74" s="69">
        <v>2019</v>
      </c>
      <c r="D74" s="69" t="s">
        <v>6</v>
      </c>
      <c r="E74" s="71">
        <v>-219</v>
      </c>
      <c r="F74" s="71" t="s">
        <v>20</v>
      </c>
      <c r="G74" s="13">
        <v>87600</v>
      </c>
      <c r="H74" s="14">
        <v>30</v>
      </c>
      <c r="I74" s="71" t="s">
        <v>52</v>
      </c>
      <c r="J74" s="71" t="s">
        <v>28</v>
      </c>
      <c r="K74" s="71">
        <v>219</v>
      </c>
      <c r="L74" s="71" t="s">
        <v>181</v>
      </c>
      <c r="M74" s="71" t="s">
        <v>182</v>
      </c>
      <c r="N74" s="72" t="s">
        <v>183</v>
      </c>
      <c r="O74" s="69"/>
      <c r="P74" s="69" t="s">
        <v>133</v>
      </c>
      <c r="Q74" s="73" t="s">
        <v>198</v>
      </c>
      <c r="R74" s="74" t="s">
        <v>198</v>
      </c>
      <c r="S74" s="69" t="s">
        <v>43</v>
      </c>
      <c r="T74" s="69"/>
      <c r="U74" s="69" t="s">
        <v>32</v>
      </c>
      <c r="V74" s="68"/>
      <c r="W74" s="1" t="e">
        <f>IF(AC74="Intr",0,G74*#REF!)</f>
        <v>#REF!</v>
      </c>
      <c r="X74" s="1" t="e">
        <f>IF(AC74="Intr",0,G74*#REF!)</f>
        <v>#REF!</v>
      </c>
      <c r="Y74" s="1" t="e">
        <f>IF(AC74="Intr",G74,G74*#REF!)</f>
        <v>#REF!</v>
      </c>
      <c r="Z74" s="1"/>
      <c r="AA74" s="1"/>
      <c r="AB74" s="1"/>
      <c r="AC74" s="69"/>
      <c r="AD74" s="69"/>
      <c r="AE74" s="69"/>
      <c r="AF74" s="69"/>
      <c r="AG74" s="75"/>
      <c r="AH74" s="69" t="s">
        <v>184</v>
      </c>
    </row>
    <row r="75" spans="1:34" x14ac:dyDescent="0.2">
      <c r="A75" s="68">
        <v>43598</v>
      </c>
      <c r="B75" s="69" t="s">
        <v>66</v>
      </c>
      <c r="C75" s="69">
        <v>2019</v>
      </c>
      <c r="D75" s="69" t="s">
        <v>6</v>
      </c>
      <c r="E75" s="71">
        <v>-452</v>
      </c>
      <c r="F75" s="71" t="s">
        <v>20</v>
      </c>
      <c r="G75" s="13">
        <v>180800</v>
      </c>
      <c r="H75" s="14">
        <v>30</v>
      </c>
      <c r="I75" s="71" t="s">
        <v>52</v>
      </c>
      <c r="J75" s="71" t="s">
        <v>26</v>
      </c>
      <c r="K75" s="71">
        <v>452</v>
      </c>
      <c r="L75" s="71" t="s">
        <v>181</v>
      </c>
      <c r="M75" s="71" t="s">
        <v>182</v>
      </c>
      <c r="N75" s="72" t="s">
        <v>183</v>
      </c>
      <c r="O75" s="69"/>
      <c r="P75" s="69" t="s">
        <v>133</v>
      </c>
      <c r="Q75" s="73" t="s">
        <v>198</v>
      </c>
      <c r="R75" s="74" t="s">
        <v>198</v>
      </c>
      <c r="S75" s="69" t="s">
        <v>43</v>
      </c>
      <c r="T75" s="69"/>
      <c r="U75" s="69" t="s">
        <v>32</v>
      </c>
      <c r="V75" s="68"/>
      <c r="W75" s="1" t="e">
        <f>IF(AC75="Intr",0,G75*#REF!)</f>
        <v>#REF!</v>
      </c>
      <c r="X75" s="1" t="e">
        <f>IF(AC75="Intr",0,G75*#REF!)</f>
        <v>#REF!</v>
      </c>
      <c r="Y75" s="1" t="e">
        <f>IF(AC75="Intr",G75,G75*#REF!)</f>
        <v>#REF!</v>
      </c>
      <c r="Z75" s="1"/>
      <c r="AA75" s="1"/>
      <c r="AB75" s="1"/>
      <c r="AC75" s="69"/>
      <c r="AD75" s="69"/>
      <c r="AE75" s="69"/>
      <c r="AF75" s="69"/>
      <c r="AG75" s="75"/>
      <c r="AH75" s="69" t="s">
        <v>184</v>
      </c>
    </row>
    <row r="76" spans="1:34" x14ac:dyDescent="0.2">
      <c r="A76" s="68">
        <v>43598</v>
      </c>
      <c r="B76" s="69" t="s">
        <v>66</v>
      </c>
      <c r="C76" s="69">
        <v>2019</v>
      </c>
      <c r="D76" s="69" t="s">
        <v>10</v>
      </c>
      <c r="E76" s="70">
        <v>-1615</v>
      </c>
      <c r="F76" s="71" t="s">
        <v>20</v>
      </c>
      <c r="G76" s="13">
        <v>646000</v>
      </c>
      <c r="H76" s="14">
        <v>28</v>
      </c>
      <c r="I76" s="71" t="s">
        <v>52</v>
      </c>
      <c r="J76" s="71" t="s">
        <v>28</v>
      </c>
      <c r="K76" s="90">
        <v>1345.5</v>
      </c>
      <c r="L76" s="71" t="s">
        <v>705</v>
      </c>
      <c r="M76" s="71" t="s">
        <v>190</v>
      </c>
      <c r="N76" s="72" t="s">
        <v>191</v>
      </c>
      <c r="O76" s="69"/>
      <c r="P76" s="69" t="s">
        <v>56</v>
      </c>
      <c r="Q76" s="73">
        <v>38.435600000000001</v>
      </c>
      <c r="R76" s="74">
        <v>-85.763999999999996</v>
      </c>
      <c r="S76" s="69" t="s">
        <v>43</v>
      </c>
      <c r="T76" s="69"/>
      <c r="U76" s="69" t="s">
        <v>32</v>
      </c>
      <c r="V76" s="68"/>
      <c r="W76" s="1" t="e">
        <f>IF(AC76="Intr",0,G76*#REF!)</f>
        <v>#REF!</v>
      </c>
      <c r="X76" s="1" t="e">
        <f>IF(AC76="Intr",0,G76*#REF!)</f>
        <v>#REF!</v>
      </c>
      <c r="Y76" s="1" t="e">
        <f>IF(AC76="Intr",G76,G76*#REF!)</f>
        <v>#REF!</v>
      </c>
      <c r="Z76" s="1"/>
      <c r="AA76" s="1"/>
      <c r="AB76" s="1"/>
      <c r="AC76" s="69"/>
      <c r="AD76" s="69"/>
      <c r="AE76" s="69"/>
      <c r="AF76" s="69"/>
      <c r="AG76" s="75"/>
      <c r="AH76" s="69" t="s">
        <v>192</v>
      </c>
    </row>
    <row r="77" spans="1:34" x14ac:dyDescent="0.2">
      <c r="A77" s="68">
        <v>43598</v>
      </c>
      <c r="B77" s="69" t="s">
        <v>66</v>
      </c>
      <c r="C77" s="69">
        <v>2019</v>
      </c>
      <c r="D77" s="69" t="s">
        <v>10</v>
      </c>
      <c r="E77" s="71">
        <v>-111</v>
      </c>
      <c r="F77" s="71" t="s">
        <v>20</v>
      </c>
      <c r="G77" s="13">
        <v>44400</v>
      </c>
      <c r="H77" s="14">
        <v>28</v>
      </c>
      <c r="I77" s="71" t="s">
        <v>52</v>
      </c>
      <c r="J77" s="71" t="s">
        <v>26</v>
      </c>
      <c r="K77" s="71">
        <v>92.5</v>
      </c>
      <c r="L77" s="71" t="s">
        <v>705</v>
      </c>
      <c r="M77" s="71" t="s">
        <v>190</v>
      </c>
      <c r="N77" s="72" t="s">
        <v>191</v>
      </c>
      <c r="O77" s="69"/>
      <c r="P77" s="69" t="s">
        <v>56</v>
      </c>
      <c r="Q77" s="73">
        <v>38.435600000000001</v>
      </c>
      <c r="R77" s="74">
        <v>-85.763999999999996</v>
      </c>
      <c r="S77" s="69" t="s">
        <v>43</v>
      </c>
      <c r="T77" s="69"/>
      <c r="U77" s="69" t="s">
        <v>32</v>
      </c>
      <c r="V77" s="68"/>
      <c r="W77" s="1" t="e">
        <f>IF(AC77="Intr",0,G77*#REF!)</f>
        <v>#REF!</v>
      </c>
      <c r="X77" s="1" t="e">
        <f>IF(AC77="Intr",0,G77*#REF!)</f>
        <v>#REF!</v>
      </c>
      <c r="Y77" s="1" t="e">
        <f>IF(AC77="Intr",G77,G77*#REF!)</f>
        <v>#REF!</v>
      </c>
      <c r="Z77" s="1"/>
      <c r="AA77" s="1"/>
      <c r="AB77" s="1"/>
      <c r="AC77" s="69"/>
      <c r="AD77" s="69"/>
      <c r="AE77" s="69"/>
      <c r="AF77" s="69"/>
      <c r="AG77" s="75"/>
      <c r="AH77" s="69" t="s">
        <v>192</v>
      </c>
    </row>
    <row r="78" spans="1:34" x14ac:dyDescent="0.2">
      <c r="A78" s="68">
        <v>43598</v>
      </c>
      <c r="B78" s="69" t="s">
        <v>66</v>
      </c>
      <c r="C78" s="69">
        <v>2019</v>
      </c>
      <c r="D78" s="69" t="s">
        <v>10</v>
      </c>
      <c r="E78" s="71">
        <v>-0.66900000000000004</v>
      </c>
      <c r="F78" s="71" t="s">
        <v>19</v>
      </c>
      <c r="G78" s="13">
        <v>53520</v>
      </c>
      <c r="H78" s="14">
        <v>28</v>
      </c>
      <c r="I78" s="71" t="s">
        <v>52</v>
      </c>
      <c r="J78" s="71" t="s">
        <v>23</v>
      </c>
      <c r="K78" s="71">
        <v>0.29599999999999999</v>
      </c>
      <c r="L78" s="71" t="s">
        <v>705</v>
      </c>
      <c r="M78" s="71" t="s">
        <v>190</v>
      </c>
      <c r="N78" s="72" t="s">
        <v>191</v>
      </c>
      <c r="O78" s="69"/>
      <c r="P78" s="69" t="s">
        <v>56</v>
      </c>
      <c r="Q78" s="73">
        <v>38.435600000000001</v>
      </c>
      <c r="R78" s="74">
        <v>-85.763999999999996</v>
      </c>
      <c r="S78" s="69" t="s">
        <v>43</v>
      </c>
      <c r="T78" s="69" t="s">
        <v>1523</v>
      </c>
      <c r="U78" s="69" t="s">
        <v>31</v>
      </c>
      <c r="V78" s="68">
        <v>45313</v>
      </c>
      <c r="W78" s="1">
        <v>8028</v>
      </c>
      <c r="X78" s="1">
        <v>37464</v>
      </c>
      <c r="Y78" s="1">
        <v>8028</v>
      </c>
      <c r="Z78" s="1"/>
      <c r="AA78" s="1"/>
      <c r="AB78" s="1"/>
      <c r="AC78" s="69"/>
      <c r="AD78" s="69" t="s">
        <v>1524</v>
      </c>
      <c r="AE78" s="69"/>
      <c r="AF78" s="69"/>
      <c r="AG78" s="75"/>
      <c r="AH78" s="69" t="s">
        <v>1525</v>
      </c>
    </row>
    <row r="79" spans="1:34" x14ac:dyDescent="0.2">
      <c r="A79" s="68">
        <v>43598</v>
      </c>
      <c r="B79" s="69" t="s">
        <v>66</v>
      </c>
      <c r="C79" s="69">
        <v>2019</v>
      </c>
      <c r="D79" s="69" t="s">
        <v>10</v>
      </c>
      <c r="E79" s="71">
        <v>-0.23100000000000001</v>
      </c>
      <c r="F79" s="71" t="s">
        <v>19</v>
      </c>
      <c r="G79" s="13">
        <v>18480</v>
      </c>
      <c r="H79" s="14">
        <v>28</v>
      </c>
      <c r="I79" s="71" t="s">
        <v>52</v>
      </c>
      <c r="J79" s="71" t="s">
        <v>25</v>
      </c>
      <c r="K79" s="71">
        <v>0.14799999999999999</v>
      </c>
      <c r="L79" s="71" t="s">
        <v>705</v>
      </c>
      <c r="M79" s="71" t="s">
        <v>190</v>
      </c>
      <c r="N79" s="72" t="s">
        <v>191</v>
      </c>
      <c r="O79" s="69"/>
      <c r="P79" s="69" t="s">
        <v>56</v>
      </c>
      <c r="Q79" s="73">
        <v>38.435600000000001</v>
      </c>
      <c r="R79" s="74">
        <v>-85.763999999999996</v>
      </c>
      <c r="S79" s="69" t="s">
        <v>43</v>
      </c>
      <c r="T79" s="69" t="s">
        <v>1523</v>
      </c>
      <c r="U79" s="69" t="s">
        <v>31</v>
      </c>
      <c r="V79" s="68">
        <v>45313</v>
      </c>
      <c r="W79" s="1">
        <v>2772</v>
      </c>
      <c r="X79" s="1">
        <v>12936</v>
      </c>
      <c r="Y79" s="1">
        <v>2772</v>
      </c>
      <c r="Z79" s="1"/>
      <c r="AA79" s="1"/>
      <c r="AB79" s="1"/>
      <c r="AC79" s="69"/>
      <c r="AD79" s="69" t="s">
        <v>1524</v>
      </c>
      <c r="AE79" s="69"/>
      <c r="AF79" s="69"/>
      <c r="AG79" s="75"/>
      <c r="AH79" s="69" t="s">
        <v>1525</v>
      </c>
    </row>
    <row r="80" spans="1:34" x14ac:dyDescent="0.2">
      <c r="A80" s="68">
        <v>43598</v>
      </c>
      <c r="B80" s="69" t="s">
        <v>66</v>
      </c>
      <c r="C80" s="69">
        <v>2019</v>
      </c>
      <c r="D80" s="69" t="s">
        <v>7</v>
      </c>
      <c r="E80" s="71">
        <v>-197</v>
      </c>
      <c r="F80" s="71" t="s">
        <v>20</v>
      </c>
      <c r="G80" s="13">
        <v>88650</v>
      </c>
      <c r="H80" s="14">
        <v>30</v>
      </c>
      <c r="I80" s="71" t="s">
        <v>52</v>
      </c>
      <c r="J80" s="71" t="s">
        <v>28</v>
      </c>
      <c r="K80" s="71">
        <v>197</v>
      </c>
      <c r="L80" s="71" t="s">
        <v>181</v>
      </c>
      <c r="M80" s="71" t="s">
        <v>182</v>
      </c>
      <c r="N80" s="72" t="s">
        <v>183</v>
      </c>
      <c r="O80" s="69"/>
      <c r="P80" s="69" t="s">
        <v>133</v>
      </c>
      <c r="Q80" s="73" t="s">
        <v>198</v>
      </c>
      <c r="R80" s="74" t="s">
        <v>198</v>
      </c>
      <c r="S80" s="69" t="s">
        <v>43</v>
      </c>
      <c r="T80" s="69" t="s">
        <v>1526</v>
      </c>
      <c r="U80" s="69" t="s">
        <v>31</v>
      </c>
      <c r="V80" s="68">
        <v>45117</v>
      </c>
      <c r="W80" s="1">
        <v>13297.5</v>
      </c>
      <c r="X80" s="1">
        <v>62054.999999999993</v>
      </c>
      <c r="Y80" s="1">
        <v>13297.5</v>
      </c>
      <c r="Z80" s="1"/>
      <c r="AA80" s="1"/>
      <c r="AB80" s="1"/>
      <c r="AC80" s="69"/>
      <c r="AD80" s="69" t="s">
        <v>1527</v>
      </c>
      <c r="AE80" s="69"/>
      <c r="AF80" s="69"/>
      <c r="AG80" s="75"/>
      <c r="AH80" s="69" t="s">
        <v>1726</v>
      </c>
    </row>
    <row r="81" spans="1:34" x14ac:dyDescent="0.2">
      <c r="A81" s="68">
        <v>43598</v>
      </c>
      <c r="B81" s="69" t="s">
        <v>66</v>
      </c>
      <c r="C81" s="69">
        <v>2019</v>
      </c>
      <c r="D81" s="69" t="s">
        <v>7</v>
      </c>
      <c r="E81" s="71">
        <v>-269</v>
      </c>
      <c r="F81" s="71" t="s">
        <v>20</v>
      </c>
      <c r="G81" s="13">
        <v>121050</v>
      </c>
      <c r="H81" s="14">
        <v>30</v>
      </c>
      <c r="I81" s="71" t="s">
        <v>52</v>
      </c>
      <c r="J81" s="71" t="s">
        <v>27</v>
      </c>
      <c r="K81" s="71">
        <v>269</v>
      </c>
      <c r="L81" s="71" t="s">
        <v>181</v>
      </c>
      <c r="M81" s="71" t="s">
        <v>182</v>
      </c>
      <c r="N81" s="72" t="s">
        <v>183</v>
      </c>
      <c r="O81" s="69"/>
      <c r="P81" s="69" t="s">
        <v>133</v>
      </c>
      <c r="Q81" s="73" t="s">
        <v>198</v>
      </c>
      <c r="R81" s="74" t="s">
        <v>198</v>
      </c>
      <c r="S81" s="69" t="s">
        <v>43</v>
      </c>
      <c r="T81" s="69" t="s">
        <v>1526</v>
      </c>
      <c r="U81" s="69" t="s">
        <v>31</v>
      </c>
      <c r="V81" s="68">
        <v>45538</v>
      </c>
      <c r="W81" s="1" t="e">
        <f>IF(AC81="Intr",0,G81*#REF!)</f>
        <v>#REF!</v>
      </c>
      <c r="X81" s="1" t="e">
        <f>IF(AC81="Intr",0,G81*#REF!)</f>
        <v>#REF!</v>
      </c>
      <c r="Y81" s="1" t="e">
        <f>IF(AC81="Intr",G81,G81*#REF!)</f>
        <v>#REF!</v>
      </c>
      <c r="Z81" s="1"/>
      <c r="AA81" s="1"/>
      <c r="AB81" s="1"/>
      <c r="AC81" s="69"/>
      <c r="AD81" s="69"/>
      <c r="AE81" s="69"/>
      <c r="AF81" s="69"/>
      <c r="AG81" s="75"/>
      <c r="AH81" s="69" t="s">
        <v>1727</v>
      </c>
    </row>
    <row r="82" spans="1:34" x14ac:dyDescent="0.2">
      <c r="A82" s="68">
        <v>43598</v>
      </c>
      <c r="B82" s="69" t="s">
        <v>66</v>
      </c>
      <c r="C82" s="69">
        <v>2019</v>
      </c>
      <c r="D82" s="69" t="s">
        <v>7</v>
      </c>
      <c r="E82" s="71">
        <v>-437</v>
      </c>
      <c r="F82" s="71" t="s">
        <v>20</v>
      </c>
      <c r="G82" s="13">
        <v>196650</v>
      </c>
      <c r="H82" s="14">
        <v>30</v>
      </c>
      <c r="I82" s="71" t="s">
        <v>52</v>
      </c>
      <c r="J82" s="71" t="s">
        <v>26</v>
      </c>
      <c r="K82" s="71">
        <v>437</v>
      </c>
      <c r="L82" s="71" t="s">
        <v>181</v>
      </c>
      <c r="M82" s="71" t="s">
        <v>182</v>
      </c>
      <c r="N82" s="72" t="s">
        <v>183</v>
      </c>
      <c r="O82" s="69"/>
      <c r="P82" s="69" t="s">
        <v>133</v>
      </c>
      <c r="Q82" s="73" t="s">
        <v>198</v>
      </c>
      <c r="R82" s="74" t="s">
        <v>198</v>
      </c>
      <c r="S82" s="69" t="s">
        <v>43</v>
      </c>
      <c r="T82" s="69" t="s">
        <v>1526</v>
      </c>
      <c r="U82" s="69" t="s">
        <v>31</v>
      </c>
      <c r="V82" s="68">
        <v>45538</v>
      </c>
      <c r="W82" s="1" t="e">
        <f>IF(AC82="Intr",0,G82*#REF!)</f>
        <v>#REF!</v>
      </c>
      <c r="X82" s="1" t="e">
        <f>IF(AC82="Intr",0,G82*#REF!)</f>
        <v>#REF!</v>
      </c>
      <c r="Y82" s="1" t="e">
        <f>IF(AC82="Intr",G82,G82*#REF!)</f>
        <v>#REF!</v>
      </c>
      <c r="Z82" s="1"/>
      <c r="AA82" s="1"/>
      <c r="AB82" s="1"/>
      <c r="AC82" s="69"/>
      <c r="AD82" s="69"/>
      <c r="AE82" s="69"/>
      <c r="AF82" s="69"/>
      <c r="AG82" s="75"/>
      <c r="AH82" s="69" t="s">
        <v>1728</v>
      </c>
    </row>
    <row r="83" spans="1:34" ht="13.5" thickBot="1" x14ac:dyDescent="0.25">
      <c r="A83" s="68">
        <v>43598</v>
      </c>
      <c r="B83" s="69" t="s">
        <v>66</v>
      </c>
      <c r="C83" s="69">
        <v>2019</v>
      </c>
      <c r="D83" s="69" t="s">
        <v>7</v>
      </c>
      <c r="E83" s="71">
        <v>-0.06</v>
      </c>
      <c r="F83" s="71" t="s">
        <v>19</v>
      </c>
      <c r="G83" s="13">
        <v>4800</v>
      </c>
      <c r="H83" s="14">
        <v>36</v>
      </c>
      <c r="I83" s="71" t="s">
        <v>53</v>
      </c>
      <c r="J83" s="71" t="s">
        <v>23</v>
      </c>
      <c r="K83" s="71">
        <v>0.06</v>
      </c>
      <c r="L83" s="71" t="s">
        <v>188</v>
      </c>
      <c r="M83" s="71" t="s">
        <v>73</v>
      </c>
      <c r="N83" s="91" t="s">
        <v>189</v>
      </c>
      <c r="O83" s="92"/>
      <c r="P83" s="69" t="s">
        <v>133</v>
      </c>
      <c r="Q83" s="73">
        <v>39.77534</v>
      </c>
      <c r="R83" s="74">
        <v>-86.360380000000006</v>
      </c>
      <c r="S83" s="69" t="s">
        <v>41</v>
      </c>
      <c r="T83" s="69" t="s">
        <v>1526</v>
      </c>
      <c r="U83" s="69" t="s">
        <v>31</v>
      </c>
      <c r="V83" s="68">
        <v>45117</v>
      </c>
      <c r="W83" s="1">
        <v>720</v>
      </c>
      <c r="X83" s="1">
        <v>3360</v>
      </c>
      <c r="Y83" s="1">
        <v>720</v>
      </c>
      <c r="Z83" s="1"/>
      <c r="AA83" s="1"/>
      <c r="AB83" s="1"/>
      <c r="AC83" s="69"/>
      <c r="AD83" s="69" t="s">
        <v>1527</v>
      </c>
      <c r="AE83" s="69"/>
      <c r="AF83" s="69"/>
      <c r="AG83" s="75"/>
      <c r="AH83" s="69" t="s">
        <v>1536</v>
      </c>
    </row>
    <row r="84" spans="1:34" x14ac:dyDescent="0.2">
      <c r="A84" s="68">
        <v>43606</v>
      </c>
      <c r="B84" s="69" t="s">
        <v>66</v>
      </c>
      <c r="C84" s="69">
        <v>2019</v>
      </c>
      <c r="D84" s="69" t="s">
        <v>1</v>
      </c>
      <c r="E84" s="71">
        <v>-2</v>
      </c>
      <c r="F84" s="71" t="s">
        <v>19</v>
      </c>
      <c r="G84" s="13">
        <v>190000</v>
      </c>
      <c r="H84" s="14">
        <v>31</v>
      </c>
      <c r="I84" s="71" t="s">
        <v>52</v>
      </c>
      <c r="J84" s="71" t="s">
        <v>23</v>
      </c>
      <c r="K84" s="71" t="s">
        <v>201</v>
      </c>
      <c r="L84" s="71" t="s">
        <v>196</v>
      </c>
      <c r="M84" s="71" t="s">
        <v>197</v>
      </c>
      <c r="N84" s="72" t="s">
        <v>200</v>
      </c>
      <c r="O84" s="69"/>
      <c r="P84" s="69" t="s">
        <v>199</v>
      </c>
      <c r="Q84" s="73" t="s">
        <v>198</v>
      </c>
      <c r="R84" s="74" t="s">
        <v>198</v>
      </c>
      <c r="S84" s="69" t="s">
        <v>43</v>
      </c>
      <c r="T84" s="69"/>
      <c r="U84" s="69" t="s">
        <v>32</v>
      </c>
      <c r="V84" s="68"/>
      <c r="W84" s="1" t="e">
        <f>IF(AC84="Intr",0,G84*#REF!)</f>
        <v>#REF!</v>
      </c>
      <c r="X84" s="1" t="e">
        <f>IF(AC84="Intr",0,G84*#REF!)</f>
        <v>#REF!</v>
      </c>
      <c r="Y84" s="1" t="e">
        <f>IF(AC84="Intr",G84,G84*#REF!)</f>
        <v>#REF!</v>
      </c>
      <c r="Z84" s="1"/>
      <c r="AA84" s="1"/>
      <c r="AB84" s="1"/>
      <c r="AC84" s="69"/>
      <c r="AD84" s="69"/>
      <c r="AE84" s="69"/>
      <c r="AF84" s="69"/>
      <c r="AG84" s="75"/>
      <c r="AH84" s="69" t="s">
        <v>202</v>
      </c>
    </row>
    <row r="85" spans="1:34" x14ac:dyDescent="0.2">
      <c r="A85" s="68">
        <v>43606</v>
      </c>
      <c r="B85" s="69" t="s">
        <v>66</v>
      </c>
      <c r="C85" s="69">
        <v>2019</v>
      </c>
      <c r="D85" s="69" t="s">
        <v>7</v>
      </c>
      <c r="E85" s="71">
        <v>-0.47</v>
      </c>
      <c r="F85" s="71" t="s">
        <v>19</v>
      </c>
      <c r="G85" s="13">
        <v>37600</v>
      </c>
      <c r="H85" s="14">
        <v>38</v>
      </c>
      <c r="I85" s="71" t="s">
        <v>53</v>
      </c>
      <c r="J85" s="71" t="s">
        <v>23</v>
      </c>
      <c r="K85" s="71">
        <v>0.47</v>
      </c>
      <c r="L85" s="71" t="s">
        <v>193</v>
      </c>
      <c r="M85" s="71" t="s">
        <v>73</v>
      </c>
      <c r="N85" s="72" t="s">
        <v>194</v>
      </c>
      <c r="O85" s="69"/>
      <c r="P85" s="69" t="s">
        <v>195</v>
      </c>
      <c r="Q85" s="80">
        <v>40.220768</v>
      </c>
      <c r="R85" s="74">
        <v>-85.443589000000003</v>
      </c>
      <c r="S85" s="69" t="s">
        <v>41</v>
      </c>
      <c r="T85" s="69" t="s">
        <v>1526</v>
      </c>
      <c r="U85" s="69" t="s">
        <v>31</v>
      </c>
      <c r="V85" s="68">
        <v>45117</v>
      </c>
      <c r="W85" s="1">
        <v>5640</v>
      </c>
      <c r="X85" s="1">
        <v>26320</v>
      </c>
      <c r="Y85" s="1">
        <v>5640</v>
      </c>
      <c r="Z85" s="1"/>
      <c r="AA85" s="1"/>
      <c r="AB85" s="1"/>
      <c r="AC85" s="69"/>
      <c r="AD85" s="69" t="s">
        <v>1527</v>
      </c>
      <c r="AE85" s="69"/>
      <c r="AF85" s="69"/>
      <c r="AG85" s="75"/>
      <c r="AH85" s="69" t="s">
        <v>1534</v>
      </c>
    </row>
    <row r="86" spans="1:34" x14ac:dyDescent="0.2">
      <c r="A86" s="68">
        <v>43643</v>
      </c>
      <c r="B86" s="69" t="s">
        <v>204</v>
      </c>
      <c r="C86" s="69">
        <v>2019</v>
      </c>
      <c r="D86" s="69" t="s">
        <v>9</v>
      </c>
      <c r="E86" s="71">
        <v>-249</v>
      </c>
      <c r="F86" s="71" t="s">
        <v>20</v>
      </c>
      <c r="G86" s="13">
        <v>99600</v>
      </c>
      <c r="H86" s="14">
        <v>39</v>
      </c>
      <c r="I86" s="71" t="s">
        <v>52</v>
      </c>
      <c r="J86" s="71" t="s">
        <v>26</v>
      </c>
      <c r="K86" s="71">
        <v>249</v>
      </c>
      <c r="L86" s="71" t="s">
        <v>205</v>
      </c>
      <c r="M86" s="71" t="s">
        <v>206</v>
      </c>
      <c r="N86" s="72" t="s">
        <v>207</v>
      </c>
      <c r="O86" s="69"/>
      <c r="P86" s="69" t="s">
        <v>208</v>
      </c>
      <c r="Q86" s="73" t="s">
        <v>198</v>
      </c>
      <c r="R86" s="74" t="s">
        <v>198</v>
      </c>
      <c r="S86" s="69" t="s">
        <v>43</v>
      </c>
      <c r="T86" s="69"/>
      <c r="U86" s="69" t="s">
        <v>32</v>
      </c>
      <c r="V86" s="68"/>
      <c r="W86" s="1" t="e">
        <f>IF(AC86="Intr",0,G86*#REF!)</f>
        <v>#REF!</v>
      </c>
      <c r="X86" s="1" t="e">
        <f>IF(AC86="Intr",0,G86*#REF!)</f>
        <v>#REF!</v>
      </c>
      <c r="Y86" s="1" t="e">
        <f>IF(AC86="Intr",G86,G86*#REF!)</f>
        <v>#REF!</v>
      </c>
      <c r="Z86" s="1"/>
      <c r="AA86" s="1"/>
      <c r="AB86" s="1"/>
      <c r="AC86" s="69"/>
      <c r="AD86" s="69"/>
      <c r="AE86" s="69"/>
      <c r="AF86" s="69"/>
      <c r="AG86" s="75"/>
      <c r="AH86" s="69" t="s">
        <v>209</v>
      </c>
    </row>
    <row r="87" spans="1:34" x14ac:dyDescent="0.2">
      <c r="A87" s="68">
        <v>43647</v>
      </c>
      <c r="B87" s="69" t="s">
        <v>210</v>
      </c>
      <c r="C87" s="69">
        <v>2019</v>
      </c>
      <c r="D87" s="69" t="s">
        <v>7</v>
      </c>
      <c r="E87" s="71">
        <v>-0.04</v>
      </c>
      <c r="F87" s="71" t="s">
        <v>19</v>
      </c>
      <c r="G87" s="13">
        <v>3200</v>
      </c>
      <c r="H87" s="14">
        <v>42</v>
      </c>
      <c r="I87" s="71" t="s">
        <v>53</v>
      </c>
      <c r="J87" s="71" t="s">
        <v>23</v>
      </c>
      <c r="K87" s="71">
        <v>0.04</v>
      </c>
      <c r="L87" s="71" t="s">
        <v>219</v>
      </c>
      <c r="M87" s="71" t="s">
        <v>73</v>
      </c>
      <c r="N87" s="72" t="s">
        <v>220</v>
      </c>
      <c r="O87" s="69"/>
      <c r="P87" s="69" t="s">
        <v>108</v>
      </c>
      <c r="Q87" s="73" t="s">
        <v>198</v>
      </c>
      <c r="R87" s="74" t="s">
        <v>198</v>
      </c>
      <c r="S87" s="69" t="s">
        <v>41</v>
      </c>
      <c r="T87" s="69" t="s">
        <v>1526</v>
      </c>
      <c r="U87" s="69" t="s">
        <v>31</v>
      </c>
      <c r="V87" s="68">
        <v>45117</v>
      </c>
      <c r="W87" s="1">
        <v>480</v>
      </c>
      <c r="X87" s="1">
        <v>2240</v>
      </c>
      <c r="Y87" s="1">
        <v>480</v>
      </c>
      <c r="Z87" s="1"/>
      <c r="AA87" s="1"/>
      <c r="AB87" s="1"/>
      <c r="AC87" s="69"/>
      <c r="AD87" s="86" t="s">
        <v>1527</v>
      </c>
      <c r="AE87" s="69"/>
      <c r="AF87" s="69"/>
      <c r="AG87" s="75"/>
      <c r="AH87" s="69" t="s">
        <v>1534</v>
      </c>
    </row>
    <row r="88" spans="1:34" ht="13.5" thickBot="1" x14ac:dyDescent="0.25">
      <c r="A88" s="93">
        <v>43647</v>
      </c>
      <c r="B88" s="94" t="s">
        <v>210</v>
      </c>
      <c r="C88" s="94">
        <v>2019</v>
      </c>
      <c r="D88" s="94" t="s">
        <v>8</v>
      </c>
      <c r="E88" s="95">
        <v>-3.04</v>
      </c>
      <c r="F88" s="95" t="s">
        <v>19</v>
      </c>
      <c r="G88" s="96">
        <v>243200</v>
      </c>
      <c r="H88" s="97">
        <v>40</v>
      </c>
      <c r="I88" s="95" t="s">
        <v>52</v>
      </c>
      <c r="J88" s="95" t="s">
        <v>25</v>
      </c>
      <c r="K88" s="95">
        <v>0.76</v>
      </c>
      <c r="L88" s="95" t="s">
        <v>211</v>
      </c>
      <c r="M88" s="98" t="s">
        <v>212</v>
      </c>
      <c r="N88" s="99" t="s">
        <v>213</v>
      </c>
      <c r="O88" s="94"/>
      <c r="P88" s="94" t="s">
        <v>92</v>
      </c>
      <c r="Q88" s="100">
        <v>39.825400000000002</v>
      </c>
      <c r="R88" s="101">
        <v>-85.781899999999993</v>
      </c>
      <c r="S88" s="94" t="s">
        <v>41</v>
      </c>
      <c r="T88" s="94"/>
      <c r="U88" s="94" t="s">
        <v>32</v>
      </c>
      <c r="V88" s="93"/>
      <c r="W88" s="102" t="e">
        <f>IF(AC88="Intr",0,G88*#REF!)</f>
        <v>#REF!</v>
      </c>
      <c r="X88" s="102" t="e">
        <f>IF(AC88="Intr",0,G88*#REF!)</f>
        <v>#REF!</v>
      </c>
      <c r="Y88" s="102" t="e">
        <f>IF(AC88="Intr",G88,G88*#REF!)</f>
        <v>#REF!</v>
      </c>
      <c r="Z88" s="102"/>
      <c r="AA88" s="102"/>
      <c r="AB88" s="102"/>
      <c r="AC88" s="94"/>
      <c r="AD88" s="103"/>
      <c r="AE88" s="94"/>
      <c r="AF88" s="94"/>
      <c r="AG88" s="104"/>
      <c r="AH88" s="94" t="s">
        <v>214</v>
      </c>
    </row>
    <row r="89" spans="1:34" x14ac:dyDescent="0.2">
      <c r="A89" s="68">
        <v>43699</v>
      </c>
      <c r="B89" s="69" t="s">
        <v>221</v>
      </c>
      <c r="C89" s="94">
        <v>2019</v>
      </c>
      <c r="D89" s="69" t="s">
        <v>2</v>
      </c>
      <c r="E89" s="71">
        <v>-75</v>
      </c>
      <c r="F89" s="71" t="s">
        <v>20</v>
      </c>
      <c r="G89" s="13">
        <v>37500</v>
      </c>
      <c r="H89" s="14">
        <v>51</v>
      </c>
      <c r="I89" s="71" t="s">
        <v>52</v>
      </c>
      <c r="J89" s="71" t="s">
        <v>26</v>
      </c>
      <c r="K89" s="71">
        <v>75</v>
      </c>
      <c r="L89" s="71" t="s">
        <v>230</v>
      </c>
      <c r="M89" s="71" t="s">
        <v>228</v>
      </c>
      <c r="N89" s="72" t="s">
        <v>229</v>
      </c>
      <c r="O89" s="69"/>
      <c r="P89" s="69" t="s">
        <v>231</v>
      </c>
      <c r="Q89" s="73">
        <v>41.145899999999997</v>
      </c>
      <c r="R89" s="74">
        <v>-87.257599999999996</v>
      </c>
      <c r="S89" s="69" t="s">
        <v>41</v>
      </c>
      <c r="T89" s="69"/>
      <c r="U89" s="69" t="s">
        <v>32</v>
      </c>
      <c r="V89" s="68"/>
      <c r="W89" s="1" t="e">
        <f>IF(AC89="Intr",0,G89*#REF!)</f>
        <v>#REF!</v>
      </c>
      <c r="X89" s="1" t="e">
        <f>IF(AC89="Intr",0,G89*#REF!)</f>
        <v>#REF!</v>
      </c>
      <c r="Y89" s="1" t="e">
        <f>IF(AC89="Intr",G89,G89*#REF!)</f>
        <v>#REF!</v>
      </c>
      <c r="Z89" s="1"/>
      <c r="AA89" s="1"/>
      <c r="AB89" s="1"/>
      <c r="AC89" s="69"/>
      <c r="AD89" s="69"/>
      <c r="AE89" s="69"/>
      <c r="AF89" s="69"/>
      <c r="AG89" s="75"/>
      <c r="AH89" s="69" t="s">
        <v>235</v>
      </c>
    </row>
    <row r="90" spans="1:34" x14ac:dyDescent="0.2">
      <c r="A90" s="68">
        <v>43699</v>
      </c>
      <c r="B90" s="69" t="s">
        <v>221</v>
      </c>
      <c r="C90" s="69">
        <v>2019</v>
      </c>
      <c r="D90" s="69" t="s">
        <v>5</v>
      </c>
      <c r="E90" s="71">
        <v>-0.14099999999999999</v>
      </c>
      <c r="F90" s="71" t="s">
        <v>19</v>
      </c>
      <c r="G90" s="13">
        <v>11280</v>
      </c>
      <c r="H90" s="14">
        <v>45</v>
      </c>
      <c r="I90" s="71" t="s">
        <v>52</v>
      </c>
      <c r="J90" s="71" t="s">
        <v>24</v>
      </c>
      <c r="K90" s="71">
        <v>4.7E-2</v>
      </c>
      <c r="L90" s="71" t="s">
        <v>224</v>
      </c>
      <c r="M90" s="71" t="s">
        <v>225</v>
      </c>
      <c r="N90" s="72" t="s">
        <v>226</v>
      </c>
      <c r="O90" s="69"/>
      <c r="P90" s="69" t="s">
        <v>227</v>
      </c>
      <c r="Q90" s="105">
        <v>40.9495</v>
      </c>
      <c r="R90" s="74">
        <v>-85.309299999999993</v>
      </c>
      <c r="S90" s="69" t="s">
        <v>41</v>
      </c>
      <c r="T90" s="69"/>
      <c r="U90" s="69" t="s">
        <v>32</v>
      </c>
      <c r="V90" s="68"/>
      <c r="W90" s="1" t="e">
        <f>IF(AC90="Intr",0,G90*#REF!)</f>
        <v>#REF!</v>
      </c>
      <c r="X90" s="1" t="e">
        <f>IF(AC90="Intr",0,G90*#REF!)</f>
        <v>#REF!</v>
      </c>
      <c r="Y90" s="1" t="e">
        <f>IF(AC90="Intr",G90,G90*#REF!)</f>
        <v>#REF!</v>
      </c>
      <c r="Z90" s="1"/>
      <c r="AA90" s="1"/>
      <c r="AB90" s="1"/>
      <c r="AC90" s="69"/>
      <c r="AD90" s="69"/>
      <c r="AE90" s="69"/>
      <c r="AF90" s="69"/>
      <c r="AG90" s="75"/>
      <c r="AH90" s="69"/>
    </row>
    <row r="91" spans="1:34" x14ac:dyDescent="0.2">
      <c r="A91" s="68">
        <v>43699</v>
      </c>
      <c r="B91" s="69" t="s">
        <v>221</v>
      </c>
      <c r="C91" s="94">
        <v>2019</v>
      </c>
      <c r="D91" s="69" t="s">
        <v>7</v>
      </c>
      <c r="E91" s="71">
        <v>-0.01</v>
      </c>
      <c r="F91" s="71" t="s">
        <v>19</v>
      </c>
      <c r="G91" s="13">
        <v>800</v>
      </c>
      <c r="H91" s="14">
        <v>49</v>
      </c>
      <c r="I91" s="71" t="s">
        <v>53</v>
      </c>
      <c r="J91" s="71" t="s">
        <v>25</v>
      </c>
      <c r="K91" s="71">
        <v>3.0000000000000001E-3</v>
      </c>
      <c r="L91" s="71" t="s">
        <v>222</v>
      </c>
      <c r="M91" s="71" t="s">
        <v>73</v>
      </c>
      <c r="N91" s="72" t="s">
        <v>223</v>
      </c>
      <c r="O91" s="69"/>
      <c r="P91" s="69" t="s">
        <v>108</v>
      </c>
      <c r="Q91" s="80">
        <v>40.056927000000002</v>
      </c>
      <c r="R91" s="81">
        <v>-86.101277999999994</v>
      </c>
      <c r="S91" s="69" t="s">
        <v>41</v>
      </c>
      <c r="T91" s="69" t="s">
        <v>1526</v>
      </c>
      <c r="U91" s="69" t="s">
        <v>31</v>
      </c>
      <c r="V91" s="68">
        <v>45117</v>
      </c>
      <c r="W91" s="1">
        <v>120</v>
      </c>
      <c r="X91" s="1">
        <v>560</v>
      </c>
      <c r="Y91" s="1">
        <v>120</v>
      </c>
      <c r="Z91" s="1"/>
      <c r="AA91" s="1"/>
      <c r="AB91" s="1"/>
      <c r="AC91" s="69"/>
      <c r="AD91" s="106" t="s">
        <v>1527</v>
      </c>
      <c r="AE91" s="69"/>
      <c r="AF91" s="69"/>
      <c r="AG91" s="75"/>
      <c r="AH91" s="69" t="s">
        <v>1537</v>
      </c>
    </row>
    <row r="92" spans="1:34" x14ac:dyDescent="0.2">
      <c r="A92" s="68">
        <v>43699</v>
      </c>
      <c r="B92" s="69" t="s">
        <v>221</v>
      </c>
      <c r="C92" s="69">
        <v>2019</v>
      </c>
      <c r="D92" s="69" t="s">
        <v>7</v>
      </c>
      <c r="E92" s="71">
        <v>-0.88</v>
      </c>
      <c r="F92" s="71" t="s">
        <v>19</v>
      </c>
      <c r="G92" s="13">
        <v>70400</v>
      </c>
      <c r="H92" s="14">
        <v>50</v>
      </c>
      <c r="I92" s="71" t="s">
        <v>52</v>
      </c>
      <c r="J92" s="71" t="s">
        <v>25</v>
      </c>
      <c r="K92" s="71">
        <v>0.22</v>
      </c>
      <c r="L92" s="71" t="s">
        <v>232</v>
      </c>
      <c r="M92" s="71" t="s">
        <v>233</v>
      </c>
      <c r="N92" s="72" t="s">
        <v>234</v>
      </c>
      <c r="O92" s="69"/>
      <c r="P92" s="69" t="s">
        <v>108</v>
      </c>
      <c r="Q92" s="73">
        <v>40.068300000000001</v>
      </c>
      <c r="R92" s="74">
        <v>-86.104799999999997</v>
      </c>
      <c r="S92" s="69" t="s">
        <v>41</v>
      </c>
      <c r="T92" s="69" t="s">
        <v>1526</v>
      </c>
      <c r="U92" s="69" t="s">
        <v>31</v>
      </c>
      <c r="V92" s="68">
        <v>45117</v>
      </c>
      <c r="W92" s="1">
        <v>10560</v>
      </c>
      <c r="X92" s="1">
        <v>49280</v>
      </c>
      <c r="Y92" s="1">
        <v>10560</v>
      </c>
      <c r="Z92" s="1"/>
      <c r="AA92" s="1"/>
      <c r="AB92" s="1"/>
      <c r="AC92" s="69"/>
      <c r="AD92" s="69" t="s">
        <v>1527</v>
      </c>
      <c r="AE92" s="69"/>
      <c r="AF92" s="69"/>
      <c r="AG92" s="75"/>
      <c r="AH92" s="69" t="s">
        <v>1528</v>
      </c>
    </row>
    <row r="93" spans="1:34" ht="13.5" thickBot="1" x14ac:dyDescent="0.25">
      <c r="A93" s="68">
        <v>43712</v>
      </c>
      <c r="B93" s="69" t="s">
        <v>67</v>
      </c>
      <c r="C93" s="69">
        <v>2019</v>
      </c>
      <c r="D93" s="69" t="s">
        <v>10</v>
      </c>
      <c r="E93" s="71">
        <v>-50</v>
      </c>
      <c r="F93" s="71" t="s">
        <v>20</v>
      </c>
      <c r="G93" s="13">
        <v>20000</v>
      </c>
      <c r="H93" s="14">
        <v>46</v>
      </c>
      <c r="I93" s="71" t="s">
        <v>52</v>
      </c>
      <c r="J93" s="71" t="s">
        <v>27</v>
      </c>
      <c r="K93" s="71">
        <v>25</v>
      </c>
      <c r="L93" s="71" t="s">
        <v>236</v>
      </c>
      <c r="M93" s="71" t="s">
        <v>237</v>
      </c>
      <c r="N93" s="72" t="s">
        <v>238</v>
      </c>
      <c r="O93" s="69"/>
      <c r="P93" s="69" t="s">
        <v>56</v>
      </c>
      <c r="Q93" s="84">
        <v>38.326115000000001</v>
      </c>
      <c r="R93" s="85">
        <v>-85.740533999999997</v>
      </c>
      <c r="S93" s="69" t="s">
        <v>43</v>
      </c>
      <c r="T93" s="69"/>
      <c r="U93" s="69" t="s">
        <v>32</v>
      </c>
      <c r="V93" s="68"/>
      <c r="W93" s="1" t="e">
        <f>IF(AC93="Intr",0,G93*#REF!)</f>
        <v>#REF!</v>
      </c>
      <c r="X93" s="1" t="e">
        <f>IF(AC93="Intr",0,G93*#REF!)</f>
        <v>#REF!</v>
      </c>
      <c r="Y93" s="1" t="e">
        <f>IF(AC93="Intr",G93,G93*#REF!)</f>
        <v>#REF!</v>
      </c>
      <c r="Z93" s="1"/>
      <c r="AA93" s="1"/>
      <c r="AB93" s="1"/>
      <c r="AC93" s="69"/>
      <c r="AD93" s="69"/>
      <c r="AE93" s="69"/>
      <c r="AF93" s="69"/>
      <c r="AG93" s="75"/>
      <c r="AH93" s="69"/>
    </row>
    <row r="94" spans="1:34" x14ac:dyDescent="0.2">
      <c r="A94" s="68">
        <v>43712</v>
      </c>
      <c r="B94" s="69" t="s">
        <v>67</v>
      </c>
      <c r="C94" s="69">
        <v>2019</v>
      </c>
      <c r="D94" s="69" t="s">
        <v>10</v>
      </c>
      <c r="E94" s="71">
        <v>-0.05</v>
      </c>
      <c r="F94" s="71" t="s">
        <v>19</v>
      </c>
      <c r="G94" s="13">
        <v>4000</v>
      </c>
      <c r="H94" s="14">
        <v>46</v>
      </c>
      <c r="I94" s="71" t="s">
        <v>52</v>
      </c>
      <c r="J94" s="71" t="s">
        <v>23</v>
      </c>
      <c r="K94" s="71">
        <v>2.5999999999999999E-2</v>
      </c>
      <c r="L94" s="71" t="s">
        <v>236</v>
      </c>
      <c r="M94" s="71" t="s">
        <v>237</v>
      </c>
      <c r="N94" s="72" t="s">
        <v>238</v>
      </c>
      <c r="O94" s="69"/>
      <c r="P94" s="69" t="s">
        <v>56</v>
      </c>
      <c r="Q94" s="73">
        <v>38.321562</v>
      </c>
      <c r="R94" s="87">
        <v>-85.748953999999998</v>
      </c>
      <c r="S94" s="69" t="s">
        <v>43</v>
      </c>
      <c r="T94" s="69" t="s">
        <v>1523</v>
      </c>
      <c r="U94" s="69" t="s">
        <v>31</v>
      </c>
      <c r="V94" s="68">
        <v>45313</v>
      </c>
      <c r="W94" s="1">
        <v>600</v>
      </c>
      <c r="X94" s="1">
        <v>2800</v>
      </c>
      <c r="Y94" s="1">
        <v>600</v>
      </c>
      <c r="Z94" s="1"/>
      <c r="AA94" s="1"/>
      <c r="AB94" s="1"/>
      <c r="AC94" s="69"/>
      <c r="AD94" s="69" t="s">
        <v>1524</v>
      </c>
      <c r="AE94" s="69"/>
      <c r="AF94" s="69"/>
      <c r="AG94" s="75"/>
      <c r="AH94" s="69" t="s">
        <v>1525</v>
      </c>
    </row>
    <row r="95" spans="1:34" x14ac:dyDescent="0.2">
      <c r="A95" s="68">
        <v>43712</v>
      </c>
      <c r="B95" s="69" t="s">
        <v>67</v>
      </c>
      <c r="C95" s="69">
        <v>2019</v>
      </c>
      <c r="D95" s="69" t="s">
        <v>10</v>
      </c>
      <c r="E95" s="71">
        <v>-0.44</v>
      </c>
      <c r="F95" s="71" t="s">
        <v>19</v>
      </c>
      <c r="G95" s="13">
        <v>35200</v>
      </c>
      <c r="H95" s="14">
        <v>46</v>
      </c>
      <c r="I95" s="71" t="s">
        <v>52</v>
      </c>
      <c r="J95" s="71" t="s">
        <v>25</v>
      </c>
      <c r="K95" s="71">
        <v>0.111</v>
      </c>
      <c r="L95" s="71" t="s">
        <v>236</v>
      </c>
      <c r="M95" s="71" t="s">
        <v>237</v>
      </c>
      <c r="N95" s="107" t="s">
        <v>238</v>
      </c>
      <c r="O95" s="108"/>
      <c r="P95" s="69" t="s">
        <v>56</v>
      </c>
      <c r="Q95" s="73">
        <v>38.321562</v>
      </c>
      <c r="R95" s="74">
        <v>-85.748953999999998</v>
      </c>
      <c r="S95" s="69" t="s">
        <v>43</v>
      </c>
      <c r="T95" s="69" t="s">
        <v>1523</v>
      </c>
      <c r="U95" s="69" t="s">
        <v>31</v>
      </c>
      <c r="V95" s="68">
        <v>45313</v>
      </c>
      <c r="W95" s="1">
        <v>5280</v>
      </c>
      <c r="X95" s="1">
        <v>24640</v>
      </c>
      <c r="Y95" s="1">
        <v>5280</v>
      </c>
      <c r="Z95" s="1"/>
      <c r="AA95" s="1"/>
      <c r="AB95" s="1"/>
      <c r="AC95" s="69"/>
      <c r="AD95" s="69" t="s">
        <v>1524</v>
      </c>
      <c r="AE95" s="69"/>
      <c r="AF95" s="69"/>
      <c r="AG95" s="75"/>
      <c r="AH95" s="69" t="s">
        <v>1525</v>
      </c>
    </row>
    <row r="96" spans="1:34" x14ac:dyDescent="0.2">
      <c r="A96" s="68">
        <v>43724</v>
      </c>
      <c r="B96" s="69" t="s">
        <v>67</v>
      </c>
      <c r="C96" s="69">
        <v>2019</v>
      </c>
      <c r="D96" s="69" t="s">
        <v>3</v>
      </c>
      <c r="E96" s="71">
        <v>-1.1850000000000001</v>
      </c>
      <c r="F96" s="71" t="s">
        <v>19</v>
      </c>
      <c r="G96" s="13">
        <v>142200</v>
      </c>
      <c r="H96" s="14">
        <v>52</v>
      </c>
      <c r="I96" s="71" t="s">
        <v>52</v>
      </c>
      <c r="J96" s="71" t="s">
        <v>25</v>
      </c>
      <c r="K96" s="71">
        <v>0.40100000000000002</v>
      </c>
      <c r="L96" s="71" t="s">
        <v>239</v>
      </c>
      <c r="M96" s="71" t="s">
        <v>240</v>
      </c>
      <c r="N96" s="72" t="s">
        <v>241</v>
      </c>
      <c r="O96" s="69"/>
      <c r="P96" s="69" t="s">
        <v>242</v>
      </c>
      <c r="Q96" s="73">
        <v>41.538167000000001</v>
      </c>
      <c r="R96" s="87">
        <v>-85.780034999999998</v>
      </c>
      <c r="S96" s="69" t="s">
        <v>43</v>
      </c>
      <c r="T96" s="69"/>
      <c r="U96" s="69" t="s">
        <v>32</v>
      </c>
      <c r="V96" s="68"/>
      <c r="W96" s="1" t="e">
        <f>IF(AC96="Intr",0,G96*#REF!)</f>
        <v>#REF!</v>
      </c>
      <c r="X96" s="1" t="e">
        <f>IF(AC96="Intr",0,G96*#REF!)</f>
        <v>#REF!</v>
      </c>
      <c r="Y96" s="1" t="e">
        <f>IF(AC96="Intr",G96,G96*#REF!)</f>
        <v>#REF!</v>
      </c>
      <c r="Z96" s="1"/>
      <c r="AA96" s="1"/>
      <c r="AB96" s="1"/>
      <c r="AC96" s="69"/>
      <c r="AD96" s="69"/>
      <c r="AE96" s="69"/>
      <c r="AF96" s="69"/>
      <c r="AG96" s="75"/>
      <c r="AH96" s="69" t="s">
        <v>243</v>
      </c>
    </row>
    <row r="97" spans="1:34" x14ac:dyDescent="0.2">
      <c r="A97" s="93">
        <v>43726</v>
      </c>
      <c r="B97" s="94" t="s">
        <v>67</v>
      </c>
      <c r="C97" s="94">
        <v>2019</v>
      </c>
      <c r="D97" s="94" t="s">
        <v>6</v>
      </c>
      <c r="E97" s="95">
        <v>-0.74</v>
      </c>
      <c r="F97" s="95" t="s">
        <v>19</v>
      </c>
      <c r="G97" s="96">
        <v>59200</v>
      </c>
      <c r="H97" s="97">
        <v>43</v>
      </c>
      <c r="I97" s="95" t="s">
        <v>52</v>
      </c>
      <c r="J97" s="95" t="s">
        <v>23</v>
      </c>
      <c r="K97" s="95">
        <v>0.308</v>
      </c>
      <c r="L97" s="95" t="s">
        <v>705</v>
      </c>
      <c r="M97" s="95" t="s">
        <v>244</v>
      </c>
      <c r="N97" s="99" t="s">
        <v>245</v>
      </c>
      <c r="O97" s="94"/>
      <c r="P97" s="94" t="s">
        <v>246</v>
      </c>
      <c r="Q97" s="109">
        <v>40.4514</v>
      </c>
      <c r="R97" s="101">
        <v>-86.893600000000006</v>
      </c>
      <c r="S97" s="94" t="s">
        <v>43</v>
      </c>
      <c r="T97" s="94"/>
      <c r="U97" s="94" t="s">
        <v>32</v>
      </c>
      <c r="V97" s="93"/>
      <c r="W97" s="102" t="e">
        <f>IF(AC97="Intr",0,G97*#REF!)</f>
        <v>#REF!</v>
      </c>
      <c r="X97" s="102" t="e">
        <f>IF(AC97="Intr",0,G97*#REF!)</f>
        <v>#REF!</v>
      </c>
      <c r="Y97" s="102" t="e">
        <f>IF(AC97="Intr",G97,G97*#REF!)</f>
        <v>#REF!</v>
      </c>
      <c r="Z97" s="102"/>
      <c r="AA97" s="102"/>
      <c r="AB97" s="102"/>
      <c r="AC97" s="94"/>
      <c r="AD97" s="94"/>
      <c r="AE97" s="94"/>
      <c r="AF97" s="94"/>
      <c r="AG97" s="104"/>
      <c r="AH97" s="94" t="s">
        <v>247</v>
      </c>
    </row>
    <row r="98" spans="1:34" x14ac:dyDescent="0.2">
      <c r="A98" s="93">
        <v>43726</v>
      </c>
      <c r="B98" s="94" t="s">
        <v>67</v>
      </c>
      <c r="C98" s="94">
        <v>2019</v>
      </c>
      <c r="D98" s="94" t="s">
        <v>6</v>
      </c>
      <c r="E98" s="95">
        <v>-0.62</v>
      </c>
      <c r="F98" s="95" t="s">
        <v>19</v>
      </c>
      <c r="G98" s="96">
        <v>49600</v>
      </c>
      <c r="H98" s="97">
        <v>43</v>
      </c>
      <c r="I98" s="95" t="s">
        <v>52</v>
      </c>
      <c r="J98" s="95" t="s">
        <v>25</v>
      </c>
      <c r="K98" s="95">
        <v>0.17299999999999999</v>
      </c>
      <c r="L98" s="95" t="s">
        <v>705</v>
      </c>
      <c r="M98" s="95" t="s">
        <v>244</v>
      </c>
      <c r="N98" s="99" t="s">
        <v>245</v>
      </c>
      <c r="O98" s="94"/>
      <c r="P98" s="94" t="s">
        <v>246</v>
      </c>
      <c r="Q98" s="109">
        <v>40.4514</v>
      </c>
      <c r="R98" s="101">
        <v>-86.893600000000006</v>
      </c>
      <c r="S98" s="94" t="s">
        <v>43</v>
      </c>
      <c r="T98" s="94"/>
      <c r="U98" s="94" t="s">
        <v>32</v>
      </c>
      <c r="V98" s="93"/>
      <c r="W98" s="102" t="e">
        <f>IF(AC98="Intr",0,G98*#REF!)</f>
        <v>#REF!</v>
      </c>
      <c r="X98" s="102" t="e">
        <f>IF(AC98="Intr",0,G98*#REF!)</f>
        <v>#REF!</v>
      </c>
      <c r="Y98" s="102" t="e">
        <f>IF(AC98="Intr",G98,G98*#REF!)</f>
        <v>#REF!</v>
      </c>
      <c r="Z98" s="102"/>
      <c r="AA98" s="102"/>
      <c r="AB98" s="102"/>
      <c r="AC98" s="94"/>
      <c r="AD98" s="94"/>
      <c r="AE98" s="94"/>
      <c r="AF98" s="94"/>
      <c r="AG98" s="104"/>
      <c r="AH98" s="94" t="s">
        <v>247</v>
      </c>
    </row>
    <row r="99" spans="1:34" x14ac:dyDescent="0.2">
      <c r="A99" s="68">
        <v>43726</v>
      </c>
      <c r="B99" s="69" t="s">
        <v>67</v>
      </c>
      <c r="C99" s="69">
        <v>2019</v>
      </c>
      <c r="D99" s="69" t="s">
        <v>11</v>
      </c>
      <c r="E99" s="71">
        <v>-0.02</v>
      </c>
      <c r="F99" s="71" t="s">
        <v>19</v>
      </c>
      <c r="G99" s="13">
        <v>1600</v>
      </c>
      <c r="H99" s="14">
        <v>47</v>
      </c>
      <c r="I99" s="71" t="s">
        <v>52</v>
      </c>
      <c r="J99" s="71" t="s">
        <v>23</v>
      </c>
      <c r="K99" s="71">
        <v>0.01</v>
      </c>
      <c r="L99" s="71" t="s">
        <v>705</v>
      </c>
      <c r="M99" s="71" t="s">
        <v>249</v>
      </c>
      <c r="N99" s="72" t="s">
        <v>250</v>
      </c>
      <c r="O99" s="69"/>
      <c r="P99" s="69" t="s">
        <v>251</v>
      </c>
      <c r="Q99" s="73">
        <v>38.207332000000001</v>
      </c>
      <c r="R99" s="74">
        <v>-86.780664000000002</v>
      </c>
      <c r="S99" s="69" t="s">
        <v>43</v>
      </c>
      <c r="T99" s="69"/>
      <c r="U99" s="69" t="s">
        <v>32</v>
      </c>
      <c r="V99" s="68"/>
      <c r="W99" s="1" t="e">
        <f>IF(AC99="Intr",0,G99*#REF!)</f>
        <v>#REF!</v>
      </c>
      <c r="X99" s="1" t="e">
        <f>IF(AC99="Intr",0,G99*#REF!)</f>
        <v>#REF!</v>
      </c>
      <c r="Y99" s="1" t="e">
        <f>IF(AC99="Intr",G99,G99*#REF!)</f>
        <v>#REF!</v>
      </c>
      <c r="Z99" s="1"/>
      <c r="AA99" s="1"/>
      <c r="AB99" s="1"/>
      <c r="AC99" s="69"/>
      <c r="AD99" s="69"/>
      <c r="AE99" s="69"/>
      <c r="AF99" s="69"/>
      <c r="AG99" s="75"/>
      <c r="AH99" s="69" t="s">
        <v>248</v>
      </c>
    </row>
    <row r="100" spans="1:34" x14ac:dyDescent="0.2">
      <c r="A100" s="68">
        <v>43734</v>
      </c>
      <c r="B100" s="69" t="s">
        <v>67</v>
      </c>
      <c r="C100" s="69">
        <v>2019</v>
      </c>
      <c r="D100" s="69" t="s">
        <v>7</v>
      </c>
      <c r="E100" s="71">
        <v>-0.15</v>
      </c>
      <c r="F100" s="71" t="s">
        <v>19</v>
      </c>
      <c r="G100" s="13">
        <v>12000</v>
      </c>
      <c r="H100" s="14">
        <v>55</v>
      </c>
      <c r="I100" s="71" t="s">
        <v>53</v>
      </c>
      <c r="J100" s="71" t="s">
        <v>23</v>
      </c>
      <c r="K100" s="71">
        <v>0.15</v>
      </c>
      <c r="L100" s="71" t="s">
        <v>252</v>
      </c>
      <c r="M100" s="71" t="s">
        <v>73</v>
      </c>
      <c r="N100" s="72" t="s">
        <v>253</v>
      </c>
      <c r="O100" s="69"/>
      <c r="P100" s="69" t="s">
        <v>133</v>
      </c>
      <c r="Q100" s="73">
        <v>39.669618</v>
      </c>
      <c r="R100" s="74">
        <v>-86.420428000000001</v>
      </c>
      <c r="S100" s="69" t="s">
        <v>41</v>
      </c>
      <c r="T100" s="69" t="s">
        <v>1526</v>
      </c>
      <c r="U100" s="69" t="s">
        <v>31</v>
      </c>
      <c r="V100" s="68">
        <v>45117</v>
      </c>
      <c r="W100" s="1">
        <v>1800</v>
      </c>
      <c r="X100" s="1">
        <v>8400</v>
      </c>
      <c r="Y100" s="1">
        <v>1800</v>
      </c>
      <c r="Z100" s="1"/>
      <c r="AA100" s="1"/>
      <c r="AB100" s="1"/>
      <c r="AC100" s="69"/>
      <c r="AD100" s="69" t="s">
        <v>1527</v>
      </c>
      <c r="AE100" s="69"/>
      <c r="AF100" s="69"/>
      <c r="AG100" s="75"/>
      <c r="AH100" s="69" t="s">
        <v>1534</v>
      </c>
    </row>
    <row r="101" spans="1:34" s="4" customFormat="1" x14ac:dyDescent="0.2">
      <c r="A101" s="68">
        <v>43734</v>
      </c>
      <c r="B101" s="69" t="s">
        <v>67</v>
      </c>
      <c r="C101" s="69">
        <v>2019</v>
      </c>
      <c r="D101" s="69" t="s">
        <v>7</v>
      </c>
      <c r="E101" s="71">
        <v>-1.58</v>
      </c>
      <c r="F101" s="71" t="s">
        <v>19</v>
      </c>
      <c r="G101" s="13">
        <v>126400</v>
      </c>
      <c r="H101" s="14">
        <v>37</v>
      </c>
      <c r="I101" s="71" t="s">
        <v>52</v>
      </c>
      <c r="J101" s="71" t="s">
        <v>23</v>
      </c>
      <c r="K101" s="71">
        <v>0.79</v>
      </c>
      <c r="L101" s="71" t="s">
        <v>705</v>
      </c>
      <c r="M101" s="71" t="s">
        <v>254</v>
      </c>
      <c r="N101" s="72" t="s">
        <v>255</v>
      </c>
      <c r="O101" s="69"/>
      <c r="P101" s="69" t="s">
        <v>133</v>
      </c>
      <c r="Q101" s="73">
        <v>39.613258000000002</v>
      </c>
      <c r="R101" s="74">
        <v>-86.480226000000002</v>
      </c>
      <c r="S101" s="69" t="s">
        <v>43</v>
      </c>
      <c r="T101" s="69" t="s">
        <v>1538</v>
      </c>
      <c r="U101" s="69" t="s">
        <v>31</v>
      </c>
      <c r="V101" s="68">
        <v>45265</v>
      </c>
      <c r="W101" s="1">
        <v>18960</v>
      </c>
      <c r="X101" s="1">
        <v>88480</v>
      </c>
      <c r="Y101" s="1">
        <v>18960</v>
      </c>
      <c r="Z101" s="1"/>
      <c r="AA101" s="1"/>
      <c r="AB101" s="1"/>
      <c r="AC101" s="69"/>
      <c r="AD101" s="69" t="s">
        <v>1539</v>
      </c>
      <c r="AE101" s="69"/>
      <c r="AF101" s="69"/>
      <c r="AG101" s="75"/>
      <c r="AH101" s="69" t="s">
        <v>1540</v>
      </c>
    </row>
    <row r="102" spans="1:34" s="4" customFormat="1" x14ac:dyDescent="0.2">
      <c r="A102" s="68">
        <v>43740</v>
      </c>
      <c r="B102" s="69" t="s">
        <v>68</v>
      </c>
      <c r="C102" s="69">
        <v>2019</v>
      </c>
      <c r="D102" s="69" t="s">
        <v>7</v>
      </c>
      <c r="E102" s="71">
        <v>-0.29399999999999998</v>
      </c>
      <c r="F102" s="71" t="s">
        <v>19</v>
      </c>
      <c r="G102" s="13">
        <v>23520</v>
      </c>
      <c r="H102" s="14">
        <v>53</v>
      </c>
      <c r="I102" s="71" t="s">
        <v>53</v>
      </c>
      <c r="J102" s="71" t="s">
        <v>23</v>
      </c>
      <c r="K102" s="71">
        <v>0.14699999999999999</v>
      </c>
      <c r="L102" s="71" t="s">
        <v>256</v>
      </c>
      <c r="M102" s="71" t="s">
        <v>73</v>
      </c>
      <c r="N102" s="72" t="s">
        <v>257</v>
      </c>
      <c r="O102" s="69"/>
      <c r="P102" s="69" t="s">
        <v>258</v>
      </c>
      <c r="Q102" s="73">
        <v>40.101590000000002</v>
      </c>
      <c r="R102" s="74">
        <v>-85.975290000000001</v>
      </c>
      <c r="S102" s="69" t="s">
        <v>958</v>
      </c>
      <c r="T102" s="69" t="s">
        <v>1541</v>
      </c>
      <c r="U102" s="69" t="s">
        <v>31</v>
      </c>
      <c r="V102" s="68">
        <v>45265</v>
      </c>
      <c r="W102" s="1">
        <v>3528</v>
      </c>
      <c r="X102" s="1">
        <v>16464</v>
      </c>
      <c r="Y102" s="1">
        <v>3528</v>
      </c>
      <c r="Z102" s="1"/>
      <c r="AA102" s="1"/>
      <c r="AB102" s="1"/>
      <c r="AC102" s="69"/>
      <c r="AD102" s="69" t="s">
        <v>1542</v>
      </c>
      <c r="AE102" s="69"/>
      <c r="AF102" s="69"/>
      <c r="AG102" s="75"/>
      <c r="AH102" s="69" t="s">
        <v>1543</v>
      </c>
    </row>
    <row r="103" spans="1:34" x14ac:dyDescent="0.2">
      <c r="A103" s="68">
        <v>43740</v>
      </c>
      <c r="B103" s="69" t="s">
        <v>68</v>
      </c>
      <c r="C103" s="69">
        <v>2019</v>
      </c>
      <c r="D103" s="69" t="s">
        <v>7</v>
      </c>
      <c r="E103" s="71">
        <v>-0.85</v>
      </c>
      <c r="F103" s="71" t="s">
        <v>19</v>
      </c>
      <c r="G103" s="13">
        <v>68000</v>
      </c>
      <c r="H103" s="14">
        <v>53</v>
      </c>
      <c r="I103" s="71" t="s">
        <v>53</v>
      </c>
      <c r="J103" s="71" t="s">
        <v>25</v>
      </c>
      <c r="K103" s="71">
        <v>0.34</v>
      </c>
      <c r="L103" s="71" t="s">
        <v>256</v>
      </c>
      <c r="M103" s="71" t="s">
        <v>73</v>
      </c>
      <c r="N103" s="72" t="s">
        <v>257</v>
      </c>
      <c r="O103" s="69"/>
      <c r="P103" s="69" t="s">
        <v>258</v>
      </c>
      <c r="Q103" s="73">
        <v>40.101590000000002</v>
      </c>
      <c r="R103" s="74">
        <v>-85.975290000000001</v>
      </c>
      <c r="S103" s="69" t="s">
        <v>958</v>
      </c>
      <c r="T103" s="69" t="s">
        <v>1541</v>
      </c>
      <c r="U103" s="69" t="s">
        <v>31</v>
      </c>
      <c r="V103" s="68">
        <v>45265</v>
      </c>
      <c r="W103" s="1">
        <v>10200</v>
      </c>
      <c r="X103" s="1">
        <v>47600</v>
      </c>
      <c r="Y103" s="1">
        <v>10200</v>
      </c>
      <c r="Z103" s="1"/>
      <c r="AA103" s="1"/>
      <c r="AB103" s="1"/>
      <c r="AC103" s="69"/>
      <c r="AD103" s="69" t="s">
        <v>1542</v>
      </c>
      <c r="AE103" s="69"/>
      <c r="AF103" s="69"/>
      <c r="AG103" s="75"/>
      <c r="AH103" s="69" t="s">
        <v>1544</v>
      </c>
    </row>
    <row r="104" spans="1:34" x14ac:dyDescent="0.2">
      <c r="A104" s="68">
        <v>43753</v>
      </c>
      <c r="B104" s="69" t="s">
        <v>68</v>
      </c>
      <c r="C104" s="69">
        <v>2019</v>
      </c>
      <c r="D104" s="69" t="s">
        <v>1</v>
      </c>
      <c r="E104" s="71">
        <v>-2.4E-2</v>
      </c>
      <c r="F104" s="71" t="s">
        <v>19</v>
      </c>
      <c r="G104" s="13">
        <v>2280</v>
      </c>
      <c r="H104" s="14">
        <v>44</v>
      </c>
      <c r="I104" s="71" t="s">
        <v>52</v>
      </c>
      <c r="J104" s="71" t="s">
        <v>23</v>
      </c>
      <c r="K104" s="71">
        <v>1.2E-2</v>
      </c>
      <c r="L104" s="71" t="s">
        <v>239</v>
      </c>
      <c r="M104" s="71" t="s">
        <v>259</v>
      </c>
      <c r="N104" s="72" t="s">
        <v>260</v>
      </c>
      <c r="O104" s="69"/>
      <c r="P104" s="69" t="s">
        <v>137</v>
      </c>
      <c r="Q104" s="73">
        <v>41.721879000000001</v>
      </c>
      <c r="R104" s="74">
        <v>-86.756603999999996</v>
      </c>
      <c r="S104" s="69" t="s">
        <v>958</v>
      </c>
      <c r="T104" s="69"/>
      <c r="U104" s="69" t="s">
        <v>32</v>
      </c>
      <c r="V104" s="68"/>
      <c r="W104" s="1" t="e">
        <f>IF(AC104="Intr",0,G104*#REF!)</f>
        <v>#REF!</v>
      </c>
      <c r="X104" s="1" t="e">
        <f>IF(AC104="Intr",0,G104*#REF!)</f>
        <v>#REF!</v>
      </c>
      <c r="Y104" s="1" t="e">
        <f>IF(AC104="Intr",G104,G104*#REF!)</f>
        <v>#REF!</v>
      </c>
      <c r="Z104" s="1"/>
      <c r="AA104" s="1"/>
      <c r="AB104" s="1"/>
      <c r="AC104" s="69"/>
      <c r="AD104" s="69"/>
      <c r="AE104" s="69"/>
      <c r="AF104" s="69"/>
      <c r="AG104" s="75"/>
      <c r="AH104" s="69"/>
    </row>
    <row r="105" spans="1:34" x14ac:dyDescent="0.2">
      <c r="A105" s="68">
        <v>43753</v>
      </c>
      <c r="B105" s="69" t="s">
        <v>68</v>
      </c>
      <c r="C105" s="69">
        <v>2019</v>
      </c>
      <c r="D105" s="69" t="s">
        <v>1</v>
      </c>
      <c r="E105" s="71">
        <v>-3.0000000000000001E-3</v>
      </c>
      <c r="F105" s="71" t="s">
        <v>19</v>
      </c>
      <c r="G105" s="13">
        <v>285</v>
      </c>
      <c r="H105" s="14">
        <v>44</v>
      </c>
      <c r="I105" s="71" t="s">
        <v>52</v>
      </c>
      <c r="J105" s="71" t="s">
        <v>24</v>
      </c>
      <c r="K105" s="71">
        <v>1E-3</v>
      </c>
      <c r="L105" s="71" t="s">
        <v>239</v>
      </c>
      <c r="M105" s="71" t="s">
        <v>259</v>
      </c>
      <c r="N105" s="72" t="s">
        <v>260</v>
      </c>
      <c r="O105" s="69"/>
      <c r="P105" s="69" t="s">
        <v>137</v>
      </c>
      <c r="Q105" s="88">
        <v>41.721879000000001</v>
      </c>
      <c r="R105" s="74">
        <v>-86.756603999999996</v>
      </c>
      <c r="S105" s="69" t="s">
        <v>958</v>
      </c>
      <c r="T105" s="69"/>
      <c r="U105" s="69" t="s">
        <v>32</v>
      </c>
      <c r="V105" s="68"/>
      <c r="W105" s="1" t="e">
        <f>IF(AC105="Intr",0,G105*#REF!)</f>
        <v>#REF!</v>
      </c>
      <c r="X105" s="1" t="e">
        <f>IF(AC105="Intr",0,G105*#REF!)</f>
        <v>#REF!</v>
      </c>
      <c r="Y105" s="1" t="e">
        <f>IF(AC105="Intr",G105,G105*#REF!)</f>
        <v>#REF!</v>
      </c>
      <c r="Z105" s="1"/>
      <c r="AA105" s="1"/>
      <c r="AB105" s="1"/>
      <c r="AC105" s="69"/>
      <c r="AD105" s="69"/>
      <c r="AE105" s="69"/>
      <c r="AF105" s="69"/>
      <c r="AG105" s="75"/>
      <c r="AH105" s="108"/>
    </row>
    <row r="106" spans="1:34" x14ac:dyDescent="0.2">
      <c r="A106" s="68">
        <v>43753</v>
      </c>
      <c r="B106" s="69" t="s">
        <v>68</v>
      </c>
      <c r="C106" s="69">
        <v>2019</v>
      </c>
      <c r="D106" s="69" t="s">
        <v>1</v>
      </c>
      <c r="E106" s="71">
        <v>-0.52500000000000002</v>
      </c>
      <c r="F106" s="71" t="s">
        <v>19</v>
      </c>
      <c r="G106" s="13">
        <v>49875</v>
      </c>
      <c r="H106" s="14">
        <v>44</v>
      </c>
      <c r="I106" s="71" t="s">
        <v>52</v>
      </c>
      <c r="J106" s="71" t="s">
        <v>25</v>
      </c>
      <c r="K106" s="71">
        <v>0.17499999999999999</v>
      </c>
      <c r="L106" s="71" t="s">
        <v>239</v>
      </c>
      <c r="M106" s="71" t="s">
        <v>259</v>
      </c>
      <c r="N106" s="72" t="s">
        <v>260</v>
      </c>
      <c r="O106" s="69"/>
      <c r="P106" s="69" t="s">
        <v>137</v>
      </c>
      <c r="Q106" s="73">
        <v>41.721879000000001</v>
      </c>
      <c r="R106" s="74">
        <v>-86.756603999999996</v>
      </c>
      <c r="S106" s="69" t="s">
        <v>958</v>
      </c>
      <c r="T106" s="69"/>
      <c r="U106" s="69" t="s">
        <v>32</v>
      </c>
      <c r="V106" s="68"/>
      <c r="W106" s="1" t="e">
        <f>IF(AC106="Intr",0,G106*#REF!)</f>
        <v>#REF!</v>
      </c>
      <c r="X106" s="1" t="e">
        <f>IF(AC106="Intr",0,G106*#REF!)</f>
        <v>#REF!</v>
      </c>
      <c r="Y106" s="1" t="e">
        <f>IF(AC106="Intr",G106,G106*#REF!)</f>
        <v>#REF!</v>
      </c>
      <c r="Z106" s="1"/>
      <c r="AA106" s="1"/>
      <c r="AB106" s="1"/>
      <c r="AC106" s="69"/>
      <c r="AD106" s="69"/>
      <c r="AE106" s="69"/>
      <c r="AF106" s="69"/>
      <c r="AG106" s="75"/>
      <c r="AH106" s="69"/>
    </row>
    <row r="107" spans="1:34" x14ac:dyDescent="0.2">
      <c r="A107" s="68">
        <v>43760</v>
      </c>
      <c r="B107" s="69" t="s">
        <v>68</v>
      </c>
      <c r="C107" s="69">
        <v>2019</v>
      </c>
      <c r="D107" s="69" t="s">
        <v>1</v>
      </c>
      <c r="E107" s="71">
        <v>-1.51</v>
      </c>
      <c r="F107" s="71" t="s">
        <v>19</v>
      </c>
      <c r="G107" s="13">
        <v>143450</v>
      </c>
      <c r="H107" s="14">
        <v>57</v>
      </c>
      <c r="I107" s="71" t="s">
        <v>52</v>
      </c>
      <c r="J107" s="71" t="s">
        <v>25</v>
      </c>
      <c r="K107" s="71">
        <v>0.33779999999999999</v>
      </c>
      <c r="L107" s="71" t="s">
        <v>239</v>
      </c>
      <c r="M107" s="71" t="s">
        <v>261</v>
      </c>
      <c r="N107" s="72" t="s">
        <v>262</v>
      </c>
      <c r="O107" s="69"/>
      <c r="P107" s="69" t="s">
        <v>137</v>
      </c>
      <c r="Q107" s="73" t="s">
        <v>263</v>
      </c>
      <c r="R107" s="74">
        <v>-86.756743999999998</v>
      </c>
      <c r="S107" s="69" t="s">
        <v>958</v>
      </c>
      <c r="T107" s="69"/>
      <c r="U107" s="69" t="s">
        <v>32</v>
      </c>
      <c r="V107" s="68"/>
      <c r="W107" s="1" t="e">
        <f>IF(AC107="Intr",0,G107*#REF!)</f>
        <v>#REF!</v>
      </c>
      <c r="X107" s="1" t="e">
        <f>IF(AC107="Intr",0,G107*#REF!)</f>
        <v>#REF!</v>
      </c>
      <c r="Y107" s="1" t="e">
        <f>IF(AC107="Intr",G107,G107*#REF!)</f>
        <v>#REF!</v>
      </c>
      <c r="Z107" s="1"/>
      <c r="AA107" s="1"/>
      <c r="AB107" s="1"/>
      <c r="AC107" s="69"/>
      <c r="AD107" s="69"/>
      <c r="AE107" s="69"/>
      <c r="AF107" s="69"/>
      <c r="AG107" s="75"/>
      <c r="AH107" s="69" t="s">
        <v>264</v>
      </c>
    </row>
    <row r="108" spans="1:34" x14ac:dyDescent="0.2">
      <c r="A108" s="68">
        <v>43760</v>
      </c>
      <c r="B108" s="69" t="s">
        <v>68</v>
      </c>
      <c r="C108" s="69">
        <v>2019</v>
      </c>
      <c r="D108" s="69" t="s">
        <v>7</v>
      </c>
      <c r="E108" s="71">
        <v>-1.774</v>
      </c>
      <c r="F108" s="71" t="s">
        <v>19</v>
      </c>
      <c r="G108" s="13">
        <v>141920</v>
      </c>
      <c r="H108" s="14">
        <v>56</v>
      </c>
      <c r="I108" s="71" t="s">
        <v>53</v>
      </c>
      <c r="J108" s="71" t="s">
        <v>23</v>
      </c>
      <c r="K108" s="71">
        <v>1.774</v>
      </c>
      <c r="L108" s="71" t="s">
        <v>265</v>
      </c>
      <c r="M108" s="71" t="s">
        <v>73</v>
      </c>
      <c r="N108" s="72" t="s">
        <v>266</v>
      </c>
      <c r="O108" s="69"/>
      <c r="P108" s="69" t="s">
        <v>71</v>
      </c>
      <c r="Q108" s="73">
        <v>39.635689999999997</v>
      </c>
      <c r="R108" s="74">
        <v>-86.065020000000004</v>
      </c>
      <c r="S108" s="69" t="s">
        <v>41</v>
      </c>
      <c r="T108" s="69" t="s">
        <v>1541</v>
      </c>
      <c r="U108" s="69" t="s">
        <v>31</v>
      </c>
      <c r="V108" s="68">
        <v>45265</v>
      </c>
      <c r="W108" s="1">
        <v>21288</v>
      </c>
      <c r="X108" s="1">
        <v>99344</v>
      </c>
      <c r="Y108" s="1">
        <v>21288</v>
      </c>
      <c r="Z108" s="1"/>
      <c r="AA108" s="1"/>
      <c r="AB108" s="1"/>
      <c r="AC108" s="69"/>
      <c r="AD108" s="69" t="s">
        <v>1542</v>
      </c>
      <c r="AE108" s="69"/>
      <c r="AF108" s="69"/>
      <c r="AG108" s="75"/>
      <c r="AH108" s="69" t="s">
        <v>1545</v>
      </c>
    </row>
    <row r="109" spans="1:34" x14ac:dyDescent="0.2">
      <c r="A109" s="68">
        <v>43761</v>
      </c>
      <c r="B109" s="69" t="s">
        <v>68</v>
      </c>
      <c r="C109" s="69">
        <v>2019</v>
      </c>
      <c r="D109" s="69" t="s">
        <v>8</v>
      </c>
      <c r="E109" s="70">
        <v>-1279</v>
      </c>
      <c r="F109" s="71" t="s">
        <v>20</v>
      </c>
      <c r="G109" s="13">
        <v>511600</v>
      </c>
      <c r="H109" s="14">
        <v>48</v>
      </c>
      <c r="I109" s="71" t="s">
        <v>52</v>
      </c>
      <c r="J109" s="71" t="s">
        <v>27</v>
      </c>
      <c r="K109" s="70">
        <v>1066</v>
      </c>
      <c r="L109" s="71" t="s">
        <v>705</v>
      </c>
      <c r="M109" s="71" t="s">
        <v>267</v>
      </c>
      <c r="N109" s="72" t="s">
        <v>268</v>
      </c>
      <c r="O109" s="69"/>
      <c r="P109" s="69" t="s">
        <v>127</v>
      </c>
      <c r="Q109" s="73">
        <v>38.740200000000002</v>
      </c>
      <c r="R109" s="74">
        <v>-85.753</v>
      </c>
      <c r="S109" s="69" t="s">
        <v>43</v>
      </c>
      <c r="T109" s="69"/>
      <c r="U109" s="69" t="s">
        <v>32</v>
      </c>
      <c r="V109" s="68"/>
      <c r="W109" s="1" t="e">
        <f>IF(AC109="Intr",0,G109*#REF!)</f>
        <v>#REF!</v>
      </c>
      <c r="X109" s="1" t="e">
        <f>IF(AC109="Intr",0,G109*#REF!)</f>
        <v>#REF!</v>
      </c>
      <c r="Y109" s="1" t="e">
        <f>IF(AC109="Intr",G109,G109*#REF!)</f>
        <v>#REF!</v>
      </c>
      <c r="Z109" s="1"/>
      <c r="AA109" s="1"/>
      <c r="AB109" s="1"/>
      <c r="AC109" s="69"/>
      <c r="AD109" s="69"/>
      <c r="AE109" s="69"/>
      <c r="AF109" s="69"/>
      <c r="AG109" s="75"/>
      <c r="AH109" s="69"/>
    </row>
    <row r="110" spans="1:34" x14ac:dyDescent="0.2">
      <c r="A110" s="68">
        <v>43761</v>
      </c>
      <c r="B110" s="69" t="s">
        <v>68</v>
      </c>
      <c r="C110" s="69">
        <v>2019</v>
      </c>
      <c r="D110" s="69" t="s">
        <v>8</v>
      </c>
      <c r="E110" s="71">
        <v>-356</v>
      </c>
      <c r="F110" s="71" t="s">
        <v>20</v>
      </c>
      <c r="G110" s="13">
        <v>142400</v>
      </c>
      <c r="H110" s="14">
        <v>48</v>
      </c>
      <c r="I110" s="71" t="s">
        <v>52</v>
      </c>
      <c r="J110" s="71" t="s">
        <v>26</v>
      </c>
      <c r="K110" s="71">
        <v>297</v>
      </c>
      <c r="L110" s="71" t="s">
        <v>705</v>
      </c>
      <c r="M110" s="71" t="s">
        <v>267</v>
      </c>
      <c r="N110" s="72" t="s">
        <v>268</v>
      </c>
      <c r="O110" s="69"/>
      <c r="P110" s="69" t="s">
        <v>127</v>
      </c>
      <c r="Q110" s="73">
        <v>38.740200000000002</v>
      </c>
      <c r="R110" s="74">
        <v>-85.753</v>
      </c>
      <c r="S110" s="69" t="s">
        <v>43</v>
      </c>
      <c r="T110" s="69"/>
      <c r="U110" s="69" t="s">
        <v>32</v>
      </c>
      <c r="V110" s="68"/>
      <c r="W110" s="1" t="e">
        <f>IF(AC110="Intr",0,G110*#REF!)</f>
        <v>#REF!</v>
      </c>
      <c r="X110" s="1" t="e">
        <f>IF(AC110="Intr",0,G110*#REF!)</f>
        <v>#REF!</v>
      </c>
      <c r="Y110" s="1" t="e">
        <f>IF(AC110="Intr",G110,G110*#REF!)</f>
        <v>#REF!</v>
      </c>
      <c r="Z110" s="1"/>
      <c r="AA110" s="1"/>
      <c r="AB110" s="1"/>
      <c r="AC110" s="69"/>
      <c r="AD110" s="69"/>
      <c r="AE110" s="69"/>
      <c r="AF110" s="69"/>
      <c r="AG110" s="75"/>
      <c r="AH110" s="69"/>
    </row>
    <row r="111" spans="1:34" x14ac:dyDescent="0.2">
      <c r="A111" s="68">
        <v>43761</v>
      </c>
      <c r="B111" s="69" t="s">
        <v>68</v>
      </c>
      <c r="C111" s="69">
        <v>2019</v>
      </c>
      <c r="D111" s="69" t="s">
        <v>8</v>
      </c>
      <c r="E111" s="71">
        <v>-1.69</v>
      </c>
      <c r="F111" s="71" t="s">
        <v>19</v>
      </c>
      <c r="G111" s="13">
        <v>135200</v>
      </c>
      <c r="H111" s="14">
        <v>48</v>
      </c>
      <c r="I111" s="71" t="s">
        <v>52</v>
      </c>
      <c r="J111" s="71" t="s">
        <v>23</v>
      </c>
      <c r="K111" s="71">
        <v>0.70699999999999996</v>
      </c>
      <c r="L111" s="71" t="s">
        <v>705</v>
      </c>
      <c r="M111" s="71" t="s">
        <v>267</v>
      </c>
      <c r="N111" s="72" t="s">
        <v>268</v>
      </c>
      <c r="O111" s="69"/>
      <c r="P111" s="69" t="s">
        <v>127</v>
      </c>
      <c r="Q111" s="73">
        <v>38.740200000000002</v>
      </c>
      <c r="R111" s="74">
        <v>-85.753</v>
      </c>
      <c r="S111" s="69" t="s">
        <v>43</v>
      </c>
      <c r="T111" s="69"/>
      <c r="U111" s="69" t="s">
        <v>32</v>
      </c>
      <c r="V111" s="68"/>
      <c r="W111" s="1" t="e">
        <f>IF(AC111="Intr",0,G111*#REF!)</f>
        <v>#REF!</v>
      </c>
      <c r="X111" s="1" t="e">
        <f>IF(AC111="Intr",0,G111*#REF!)</f>
        <v>#REF!</v>
      </c>
      <c r="Y111" s="1" t="e">
        <f>IF(AC111="Intr",G111,G111*#REF!)</f>
        <v>#REF!</v>
      </c>
      <c r="Z111" s="1"/>
      <c r="AA111" s="1"/>
      <c r="AB111" s="1"/>
      <c r="AC111" s="69"/>
      <c r="AD111" s="69"/>
      <c r="AE111" s="69"/>
      <c r="AF111" s="69"/>
      <c r="AG111" s="75"/>
      <c r="AH111" s="69"/>
    </row>
    <row r="112" spans="1:34" x14ac:dyDescent="0.2">
      <c r="A112" s="68">
        <v>43761</v>
      </c>
      <c r="B112" s="69" t="s">
        <v>68</v>
      </c>
      <c r="C112" s="69">
        <v>2019</v>
      </c>
      <c r="D112" s="69" t="s">
        <v>8</v>
      </c>
      <c r="E112" s="71">
        <v>-0.69</v>
      </c>
      <c r="F112" s="71" t="s">
        <v>19</v>
      </c>
      <c r="G112" s="13">
        <v>55200</v>
      </c>
      <c r="H112" s="14">
        <v>48</v>
      </c>
      <c r="I112" s="71" t="s">
        <v>52</v>
      </c>
      <c r="J112" s="71" t="s">
        <v>25</v>
      </c>
      <c r="K112" s="71">
        <v>0.16300000000000001</v>
      </c>
      <c r="L112" s="71" t="s">
        <v>705</v>
      </c>
      <c r="M112" s="71" t="s">
        <v>267</v>
      </c>
      <c r="N112" s="72" t="s">
        <v>268</v>
      </c>
      <c r="O112" s="69"/>
      <c r="P112" s="69" t="s">
        <v>127</v>
      </c>
      <c r="Q112" s="73">
        <v>38.740200000000002</v>
      </c>
      <c r="R112" s="74">
        <v>-85.753</v>
      </c>
      <c r="S112" s="69" t="s">
        <v>43</v>
      </c>
      <c r="T112" s="69"/>
      <c r="U112" s="69" t="s">
        <v>32</v>
      </c>
      <c r="V112" s="68"/>
      <c r="W112" s="1" t="e">
        <f>IF(AC112="Intr",0,G112*#REF!)</f>
        <v>#REF!</v>
      </c>
      <c r="X112" s="1" t="e">
        <f>IF(AC112="Intr",0,G112*#REF!)</f>
        <v>#REF!</v>
      </c>
      <c r="Y112" s="1" t="e">
        <f>IF(AC112="Intr",G112,G112*#REF!)</f>
        <v>#REF!</v>
      </c>
      <c r="Z112" s="1"/>
      <c r="AA112" s="1"/>
      <c r="AB112" s="1"/>
      <c r="AC112" s="69"/>
      <c r="AD112" s="69"/>
      <c r="AE112" s="69"/>
      <c r="AF112" s="69"/>
      <c r="AG112" s="75"/>
      <c r="AH112" s="69"/>
    </row>
    <row r="113" spans="1:34" x14ac:dyDescent="0.2">
      <c r="A113" s="68">
        <v>43812</v>
      </c>
      <c r="B113" s="69" t="s">
        <v>105</v>
      </c>
      <c r="C113" s="69">
        <v>2019</v>
      </c>
      <c r="D113" s="69" t="s">
        <v>10</v>
      </c>
      <c r="E113" s="71">
        <v>-8.5299999999999994</v>
      </c>
      <c r="F113" s="71" t="s">
        <v>19</v>
      </c>
      <c r="G113" s="13">
        <v>682400</v>
      </c>
      <c r="H113" s="14">
        <v>58</v>
      </c>
      <c r="I113" s="71" t="s">
        <v>52</v>
      </c>
      <c r="J113" s="71" t="s">
        <v>23</v>
      </c>
      <c r="K113" s="71">
        <v>5.83</v>
      </c>
      <c r="L113" s="71" t="s">
        <v>705</v>
      </c>
      <c r="M113" s="71" t="s">
        <v>269</v>
      </c>
      <c r="N113" s="72" t="s">
        <v>270</v>
      </c>
      <c r="O113" s="69"/>
      <c r="P113" s="69" t="s">
        <v>56</v>
      </c>
      <c r="Q113" s="73">
        <v>38.291400000000003</v>
      </c>
      <c r="R113" s="74">
        <v>-85.758399999999995</v>
      </c>
      <c r="S113" s="69" t="s">
        <v>43</v>
      </c>
      <c r="T113" s="69" t="s">
        <v>1523</v>
      </c>
      <c r="U113" s="69" t="s">
        <v>31</v>
      </c>
      <c r="V113" s="68">
        <v>45313</v>
      </c>
      <c r="W113" s="1">
        <v>102360</v>
      </c>
      <c r="X113" s="1">
        <v>477679.99999999994</v>
      </c>
      <c r="Y113" s="1">
        <v>102360</v>
      </c>
      <c r="Z113" s="1"/>
      <c r="AA113" s="1"/>
      <c r="AB113" s="1"/>
      <c r="AC113" s="69"/>
      <c r="AD113" s="69" t="s">
        <v>1524</v>
      </c>
      <c r="AE113" s="69"/>
      <c r="AF113" s="69"/>
      <c r="AG113" s="75"/>
      <c r="AH113" s="69" t="s">
        <v>1525</v>
      </c>
    </row>
    <row r="114" spans="1:34" x14ac:dyDescent="0.2">
      <c r="A114" s="68">
        <v>43812</v>
      </c>
      <c r="B114" s="69" t="s">
        <v>105</v>
      </c>
      <c r="C114" s="69">
        <v>2019</v>
      </c>
      <c r="D114" s="69" t="s">
        <v>10</v>
      </c>
      <c r="E114" s="71">
        <v>-2.68</v>
      </c>
      <c r="F114" s="71" t="s">
        <v>19</v>
      </c>
      <c r="G114" s="13">
        <v>214400</v>
      </c>
      <c r="H114" s="14">
        <v>58</v>
      </c>
      <c r="I114" s="71" t="s">
        <v>52</v>
      </c>
      <c r="J114" s="71" t="s">
        <v>25</v>
      </c>
      <c r="K114" s="71">
        <v>2.02</v>
      </c>
      <c r="L114" s="71" t="s">
        <v>705</v>
      </c>
      <c r="M114" s="71" t="s">
        <v>269</v>
      </c>
      <c r="N114" s="72" t="s">
        <v>270</v>
      </c>
      <c r="O114" s="69"/>
      <c r="P114" s="69" t="s">
        <v>56</v>
      </c>
      <c r="Q114" s="73">
        <v>38.291400000000003</v>
      </c>
      <c r="R114" s="74">
        <v>-85.758399999999995</v>
      </c>
      <c r="S114" s="69" t="s">
        <v>43</v>
      </c>
      <c r="T114" s="69" t="s">
        <v>1523</v>
      </c>
      <c r="U114" s="69" t="s">
        <v>31</v>
      </c>
      <c r="V114" s="68">
        <v>45313</v>
      </c>
      <c r="W114" s="1">
        <v>32160</v>
      </c>
      <c r="X114" s="1">
        <v>150080</v>
      </c>
      <c r="Y114" s="1">
        <v>32160</v>
      </c>
      <c r="Z114" s="1"/>
      <c r="AA114" s="1"/>
      <c r="AB114" s="1"/>
      <c r="AC114" s="69"/>
      <c r="AD114" s="69" t="s">
        <v>1524</v>
      </c>
      <c r="AE114" s="69"/>
      <c r="AF114" s="69"/>
      <c r="AG114" s="75"/>
      <c r="AH114" s="69" t="s">
        <v>1525</v>
      </c>
    </row>
    <row r="115" spans="1:34" x14ac:dyDescent="0.2">
      <c r="A115" s="68"/>
      <c r="B115" s="69"/>
      <c r="C115" s="69"/>
      <c r="D115" s="69"/>
      <c r="E115" s="71"/>
      <c r="F115" s="71"/>
      <c r="G115" s="13"/>
      <c r="H115" s="14"/>
      <c r="I115" s="71"/>
      <c r="J115" s="71"/>
      <c r="K115" s="71"/>
      <c r="L115" s="71"/>
      <c r="M115" s="71"/>
      <c r="N115" s="72"/>
      <c r="O115" s="69"/>
      <c r="P115" s="69"/>
      <c r="Q115" s="73"/>
      <c r="R115" s="74"/>
      <c r="S115" s="69"/>
      <c r="T115" s="69"/>
      <c r="U115" s="69"/>
      <c r="V115" s="68"/>
      <c r="W115" s="1"/>
      <c r="X115" s="1"/>
      <c r="Y115" s="1"/>
      <c r="Z115" s="1"/>
      <c r="AA115" s="1"/>
      <c r="AB115" s="1"/>
      <c r="AC115" s="69"/>
      <c r="AD115" s="69"/>
      <c r="AE115" s="69"/>
      <c r="AF115" s="69"/>
      <c r="AG115" s="75"/>
      <c r="AH115" s="69"/>
    </row>
    <row r="116" spans="1:34" x14ac:dyDescent="0.2">
      <c r="A116" s="68">
        <v>43832</v>
      </c>
      <c r="B116" s="69" t="s">
        <v>115</v>
      </c>
      <c r="C116" s="69">
        <v>2020</v>
      </c>
      <c r="D116" s="69" t="s">
        <v>4</v>
      </c>
      <c r="E116" s="71">
        <v>-0.28000000000000003</v>
      </c>
      <c r="F116" s="71" t="s">
        <v>19</v>
      </c>
      <c r="G116" s="13">
        <v>22400</v>
      </c>
      <c r="H116" s="14">
        <v>65</v>
      </c>
      <c r="I116" s="71" t="s">
        <v>52</v>
      </c>
      <c r="J116" s="71" t="s">
        <v>25</v>
      </c>
      <c r="K116" s="71">
        <v>7.0000000000000007E-2</v>
      </c>
      <c r="L116" s="71" t="s">
        <v>275</v>
      </c>
      <c r="M116" s="71" t="s">
        <v>276</v>
      </c>
      <c r="N116" s="72" t="s">
        <v>278</v>
      </c>
      <c r="O116" s="69"/>
      <c r="P116" s="69" t="s">
        <v>227</v>
      </c>
      <c r="Q116" s="73">
        <v>41.040500999999999</v>
      </c>
      <c r="R116" s="74">
        <v>-85.186507000000006</v>
      </c>
      <c r="S116" s="69" t="s">
        <v>41</v>
      </c>
      <c r="T116" s="69" t="s">
        <v>1546</v>
      </c>
      <c r="U116" s="69" t="s">
        <v>31</v>
      </c>
      <c r="V116" s="68" t="s">
        <v>1547</v>
      </c>
      <c r="W116" s="1">
        <v>3360</v>
      </c>
      <c r="X116" s="1">
        <v>15680</v>
      </c>
      <c r="Y116" s="1">
        <v>3360</v>
      </c>
      <c r="Z116" s="1"/>
      <c r="AA116" s="1"/>
      <c r="AB116" s="1"/>
      <c r="AC116" s="69"/>
      <c r="AD116" s="69" t="s">
        <v>1548</v>
      </c>
      <c r="AE116" s="69"/>
      <c r="AF116" s="69"/>
      <c r="AG116" s="75"/>
      <c r="AH116" s="69" t="s">
        <v>1549</v>
      </c>
    </row>
    <row r="117" spans="1:34" x14ac:dyDescent="0.2">
      <c r="A117" s="68">
        <v>43832</v>
      </c>
      <c r="B117" s="69" t="s">
        <v>115</v>
      </c>
      <c r="C117" s="69">
        <v>2020</v>
      </c>
      <c r="D117" s="69" t="s">
        <v>4</v>
      </c>
      <c r="E117" s="71">
        <v>-1.98</v>
      </c>
      <c r="F117" s="71" t="s">
        <v>19</v>
      </c>
      <c r="G117" s="13">
        <v>158400</v>
      </c>
      <c r="H117" s="14">
        <v>65</v>
      </c>
      <c r="I117" s="71" t="s">
        <v>52</v>
      </c>
      <c r="J117" s="71" t="s">
        <v>24</v>
      </c>
      <c r="K117" s="71">
        <v>0.66</v>
      </c>
      <c r="L117" s="71" t="s">
        <v>275</v>
      </c>
      <c r="M117" s="71" t="s">
        <v>276</v>
      </c>
      <c r="N117" s="72" t="s">
        <v>278</v>
      </c>
      <c r="O117" s="69"/>
      <c r="P117" s="69" t="s">
        <v>227</v>
      </c>
      <c r="Q117" s="73">
        <v>41.040500999999999</v>
      </c>
      <c r="R117" s="74">
        <v>-85.186507000000006</v>
      </c>
      <c r="S117" s="69" t="s">
        <v>41</v>
      </c>
      <c r="T117" s="69" t="s">
        <v>1546</v>
      </c>
      <c r="U117" s="69" t="s">
        <v>31</v>
      </c>
      <c r="V117" s="68">
        <v>45306</v>
      </c>
      <c r="W117" s="1">
        <v>23760</v>
      </c>
      <c r="X117" s="1">
        <v>110880</v>
      </c>
      <c r="Y117" s="1">
        <v>23760</v>
      </c>
      <c r="Z117" s="1"/>
      <c r="AA117" s="1"/>
      <c r="AB117" s="1"/>
      <c r="AC117" s="69"/>
      <c r="AD117" s="69" t="s">
        <v>1548</v>
      </c>
      <c r="AE117" s="69"/>
      <c r="AF117" s="69"/>
      <c r="AG117" s="75"/>
      <c r="AH117" s="69" t="s">
        <v>1550</v>
      </c>
    </row>
    <row r="118" spans="1:34" x14ac:dyDescent="0.2">
      <c r="A118" s="68">
        <v>43832</v>
      </c>
      <c r="B118" s="69" t="s">
        <v>115</v>
      </c>
      <c r="C118" s="69">
        <v>2020</v>
      </c>
      <c r="D118" s="69" t="s">
        <v>4</v>
      </c>
      <c r="E118" s="71">
        <v>-0.94</v>
      </c>
      <c r="F118" s="71" t="s">
        <v>19</v>
      </c>
      <c r="G118" s="13">
        <v>75200</v>
      </c>
      <c r="H118" s="14">
        <v>65</v>
      </c>
      <c r="I118" s="71" t="s">
        <v>53</v>
      </c>
      <c r="J118" s="71" t="s">
        <v>25</v>
      </c>
      <c r="K118" s="71">
        <v>0.3</v>
      </c>
      <c r="L118" s="71" t="s">
        <v>275</v>
      </c>
      <c r="M118" s="71" t="s">
        <v>73</v>
      </c>
      <c r="N118" s="72" t="s">
        <v>277</v>
      </c>
      <c r="O118" s="69"/>
      <c r="P118" s="69" t="s">
        <v>227</v>
      </c>
      <c r="Q118" s="73">
        <v>41.040500999999999</v>
      </c>
      <c r="R118" s="74">
        <v>-85.186507000000006</v>
      </c>
      <c r="S118" s="69" t="s">
        <v>41</v>
      </c>
      <c r="T118" s="69" t="s">
        <v>1546</v>
      </c>
      <c r="U118" s="69" t="s">
        <v>31</v>
      </c>
      <c r="V118" s="68">
        <v>45233</v>
      </c>
      <c r="W118" s="1">
        <v>11280</v>
      </c>
      <c r="X118" s="1">
        <v>52640</v>
      </c>
      <c r="Y118" s="1">
        <v>11280</v>
      </c>
      <c r="Z118" s="1"/>
      <c r="AA118" s="1"/>
      <c r="AB118" s="1"/>
      <c r="AC118" s="69"/>
      <c r="AD118" s="69" t="s">
        <v>1548</v>
      </c>
      <c r="AE118" s="69"/>
      <c r="AF118" s="69"/>
      <c r="AG118" s="75"/>
      <c r="AH118" s="69" t="s">
        <v>1551</v>
      </c>
    </row>
    <row r="119" spans="1:34" x14ac:dyDescent="0.2">
      <c r="A119" s="68">
        <v>43833</v>
      </c>
      <c r="B119" s="69" t="s">
        <v>115</v>
      </c>
      <c r="C119" s="69">
        <v>2020</v>
      </c>
      <c r="D119" s="69" t="s">
        <v>7</v>
      </c>
      <c r="E119" s="70">
        <v>-4362</v>
      </c>
      <c r="F119" s="71" t="s">
        <v>20</v>
      </c>
      <c r="G119" s="13">
        <v>1962900</v>
      </c>
      <c r="H119" s="14">
        <v>54</v>
      </c>
      <c r="I119" s="71" t="s">
        <v>52</v>
      </c>
      <c r="J119" s="71" t="s">
        <v>28</v>
      </c>
      <c r="K119" s="70">
        <v>3636</v>
      </c>
      <c r="L119" s="71" t="s">
        <v>965</v>
      </c>
      <c r="M119" s="71" t="s">
        <v>272</v>
      </c>
      <c r="N119" s="72" t="s">
        <v>271</v>
      </c>
      <c r="O119" s="69"/>
      <c r="P119" s="69" t="s">
        <v>273</v>
      </c>
      <c r="Q119" s="73">
        <v>39.697620000000001</v>
      </c>
      <c r="R119" s="74">
        <v>-86.182540000000003</v>
      </c>
      <c r="S119" s="69" t="s">
        <v>43</v>
      </c>
      <c r="T119" s="69" t="s">
        <v>1526</v>
      </c>
      <c r="U119" s="69" t="s">
        <v>1730</v>
      </c>
      <c r="V119" s="68" t="s">
        <v>1731</v>
      </c>
      <c r="W119" s="1">
        <v>294435</v>
      </c>
      <c r="X119" s="1" t="e">
        <f>IF(AC119="Intr",0,G119*#REF!)</f>
        <v>#REF!</v>
      </c>
      <c r="Y119" s="1" t="e">
        <f>IF(AC119="Intr",G119,G119*#REF!)</f>
        <v>#REF!</v>
      </c>
      <c r="Z119" s="1"/>
      <c r="AA119" s="1"/>
      <c r="AB119" s="1"/>
      <c r="AC119" s="69"/>
      <c r="AD119" s="69"/>
      <c r="AE119" s="69"/>
      <c r="AF119" s="69"/>
      <c r="AG119" s="75"/>
      <c r="AH119" s="69" t="s">
        <v>1729</v>
      </c>
    </row>
    <row r="120" spans="1:34" x14ac:dyDescent="0.2">
      <c r="A120" s="68">
        <v>43833</v>
      </c>
      <c r="B120" s="69" t="s">
        <v>115</v>
      </c>
      <c r="C120" s="69">
        <v>2020</v>
      </c>
      <c r="D120" s="69" t="s">
        <v>7</v>
      </c>
      <c r="E120" s="70">
        <v>-5028</v>
      </c>
      <c r="F120" s="71" t="s">
        <v>20</v>
      </c>
      <c r="G120" s="13">
        <v>2262600</v>
      </c>
      <c r="H120" s="14">
        <v>54</v>
      </c>
      <c r="I120" s="71" t="s">
        <v>52</v>
      </c>
      <c r="J120" s="71" t="s">
        <v>27</v>
      </c>
      <c r="K120" s="70">
        <v>2085</v>
      </c>
      <c r="L120" s="71" t="s">
        <v>965</v>
      </c>
      <c r="M120" s="71" t="s">
        <v>272</v>
      </c>
      <c r="N120" s="72" t="s">
        <v>271</v>
      </c>
      <c r="O120" s="69"/>
      <c r="P120" s="69" t="s">
        <v>273</v>
      </c>
      <c r="Q120" s="73">
        <v>39.697620000000001</v>
      </c>
      <c r="R120" s="74">
        <v>-86.182540000000003</v>
      </c>
      <c r="S120" s="69" t="s">
        <v>43</v>
      </c>
      <c r="T120" s="69"/>
      <c r="U120" s="69" t="s">
        <v>32</v>
      </c>
      <c r="V120" s="68"/>
      <c r="W120" s="1">
        <v>339390</v>
      </c>
      <c r="X120" s="1" t="e">
        <f>IF(AC120="Intr",0,G120*#REF!)</f>
        <v>#REF!</v>
      </c>
      <c r="Y120" s="1" t="e">
        <f>IF(AC120="Intr",G120,G120*#REF!)</f>
        <v>#REF!</v>
      </c>
      <c r="Z120" s="1"/>
      <c r="AA120" s="1"/>
      <c r="AB120" s="1"/>
      <c r="AC120" s="69"/>
      <c r="AD120" s="69"/>
      <c r="AE120" s="69"/>
      <c r="AF120" s="69"/>
      <c r="AG120" s="75"/>
      <c r="AH120" s="69" t="s">
        <v>274</v>
      </c>
    </row>
    <row r="121" spans="1:34" x14ac:dyDescent="0.2">
      <c r="A121" s="68">
        <v>43833</v>
      </c>
      <c r="B121" s="69" t="s">
        <v>115</v>
      </c>
      <c r="C121" s="69">
        <v>2020</v>
      </c>
      <c r="D121" s="69" t="s">
        <v>7</v>
      </c>
      <c r="E121" s="70">
        <v>-2688</v>
      </c>
      <c r="F121" s="71" t="s">
        <v>20</v>
      </c>
      <c r="G121" s="13">
        <v>1209600</v>
      </c>
      <c r="H121" s="14">
        <v>54</v>
      </c>
      <c r="I121" s="71" t="s">
        <v>52</v>
      </c>
      <c r="J121" s="71" t="s">
        <v>26</v>
      </c>
      <c r="K121" s="70">
        <v>2240</v>
      </c>
      <c r="L121" s="71" t="s">
        <v>965</v>
      </c>
      <c r="M121" s="71" t="s">
        <v>272</v>
      </c>
      <c r="N121" s="72" t="s">
        <v>271</v>
      </c>
      <c r="O121" s="69"/>
      <c r="P121" s="69" t="s">
        <v>273</v>
      </c>
      <c r="Q121" s="73">
        <v>39.697620000000001</v>
      </c>
      <c r="R121" s="74">
        <v>-86.182540000000003</v>
      </c>
      <c r="S121" s="69" t="s">
        <v>43</v>
      </c>
      <c r="T121" s="69"/>
      <c r="U121" s="69" t="s">
        <v>32</v>
      </c>
      <c r="V121" s="68"/>
      <c r="W121" s="1" t="e">
        <f>IF(AC121="Intr",0,G121*#REF!)</f>
        <v>#REF!</v>
      </c>
      <c r="X121" s="1" t="e">
        <f>IF(AC121="Intr",0,G121*#REF!)</f>
        <v>#REF!</v>
      </c>
      <c r="Y121" s="1" t="e">
        <f>IF(AC121="Intr",G121,G121*#REF!)</f>
        <v>#REF!</v>
      </c>
      <c r="Z121" s="1"/>
      <c r="AA121" s="1"/>
      <c r="AB121" s="1"/>
      <c r="AC121" s="69"/>
      <c r="AD121" s="69"/>
      <c r="AE121" s="69"/>
      <c r="AF121" s="69"/>
      <c r="AG121" s="75"/>
      <c r="AH121" s="69" t="s">
        <v>274</v>
      </c>
    </row>
    <row r="122" spans="1:34" x14ac:dyDescent="0.2">
      <c r="A122" s="68">
        <v>43836</v>
      </c>
      <c r="B122" s="69" t="s">
        <v>115</v>
      </c>
      <c r="C122" s="69">
        <v>2020</v>
      </c>
      <c r="D122" s="69" t="s">
        <v>10</v>
      </c>
      <c r="E122" s="70">
        <v>-1080</v>
      </c>
      <c r="F122" s="71" t="s">
        <v>20</v>
      </c>
      <c r="G122" s="13">
        <v>432000</v>
      </c>
      <c r="H122" s="14">
        <v>67</v>
      </c>
      <c r="I122" s="71" t="s">
        <v>52</v>
      </c>
      <c r="J122" s="71" t="s">
        <v>27</v>
      </c>
      <c r="K122" s="71">
        <v>900</v>
      </c>
      <c r="L122" s="71" t="s">
        <v>287</v>
      </c>
      <c r="M122" s="71" t="s">
        <v>288</v>
      </c>
      <c r="N122" s="72" t="s">
        <v>289</v>
      </c>
      <c r="O122" s="69"/>
      <c r="P122" s="69" t="s">
        <v>56</v>
      </c>
      <c r="Q122" s="73">
        <v>38.345939000000001</v>
      </c>
      <c r="R122" s="87">
        <v>-85.696188000000006</v>
      </c>
      <c r="S122" s="69" t="s">
        <v>41</v>
      </c>
      <c r="T122" s="69"/>
      <c r="U122" s="69" t="s">
        <v>32</v>
      </c>
      <c r="V122" s="68"/>
      <c r="W122" s="1" t="e">
        <f>IF(AC122="Intr",0,G122*#REF!)</f>
        <v>#REF!</v>
      </c>
      <c r="X122" s="1" t="e">
        <f>IF(AC122="Intr",0,G122*#REF!)</f>
        <v>#REF!</v>
      </c>
      <c r="Y122" s="1" t="e">
        <f>IF(AC122="Intr",G122,G122*#REF!)</f>
        <v>#REF!</v>
      </c>
      <c r="Z122" s="1"/>
      <c r="AA122" s="1"/>
      <c r="AB122" s="1"/>
      <c r="AC122" s="69"/>
      <c r="AD122" s="69"/>
      <c r="AE122" s="69"/>
      <c r="AF122" s="69"/>
      <c r="AG122" s="75"/>
      <c r="AH122" s="69"/>
    </row>
    <row r="123" spans="1:34" x14ac:dyDescent="0.2">
      <c r="A123" s="93">
        <v>43836</v>
      </c>
      <c r="B123" s="94" t="s">
        <v>115</v>
      </c>
      <c r="C123" s="94">
        <v>2020</v>
      </c>
      <c r="D123" s="94" t="s">
        <v>8</v>
      </c>
      <c r="E123" s="95">
        <v>-0.46</v>
      </c>
      <c r="F123" s="95" t="s">
        <v>19</v>
      </c>
      <c r="G123" s="96">
        <v>36800</v>
      </c>
      <c r="H123" s="97">
        <v>61</v>
      </c>
      <c r="I123" s="95" t="s">
        <v>52</v>
      </c>
      <c r="J123" s="95" t="s">
        <v>23</v>
      </c>
      <c r="K123" s="95">
        <v>0.19</v>
      </c>
      <c r="L123" s="95" t="s">
        <v>965</v>
      </c>
      <c r="M123" s="95" t="s">
        <v>283</v>
      </c>
      <c r="N123" s="99" t="s">
        <v>284</v>
      </c>
      <c r="O123" s="94"/>
      <c r="P123" s="94" t="s">
        <v>285</v>
      </c>
      <c r="Q123" s="109">
        <v>38.957999999999998</v>
      </c>
      <c r="R123" s="110">
        <v>-85.858999999999995</v>
      </c>
      <c r="S123" s="94" t="s">
        <v>43</v>
      </c>
      <c r="T123" s="94"/>
      <c r="U123" s="94" t="s">
        <v>32</v>
      </c>
      <c r="V123" s="93"/>
      <c r="W123" s="102" t="e">
        <f>IF(AC123="Intr",0,G123*#REF!)</f>
        <v>#REF!</v>
      </c>
      <c r="X123" s="102" t="e">
        <f>IF(AC123="Intr",0,G123*#REF!)</f>
        <v>#REF!</v>
      </c>
      <c r="Y123" s="102" t="e">
        <f>IF(AC123="Intr",G123,G123*#REF!)</f>
        <v>#REF!</v>
      </c>
      <c r="Z123" s="102"/>
      <c r="AA123" s="102"/>
      <c r="AB123" s="102"/>
      <c r="AC123" s="94"/>
      <c r="AD123" s="94"/>
      <c r="AE123" s="94"/>
      <c r="AF123" s="94"/>
      <c r="AG123" s="104"/>
      <c r="AH123" s="94" t="s">
        <v>286</v>
      </c>
    </row>
    <row r="124" spans="1:34" x14ac:dyDescent="0.2">
      <c r="A124" s="93">
        <v>43836</v>
      </c>
      <c r="B124" s="94" t="s">
        <v>115</v>
      </c>
      <c r="C124" s="94">
        <v>2020</v>
      </c>
      <c r="D124" s="94" t="s">
        <v>8</v>
      </c>
      <c r="E124" s="95">
        <v>-452</v>
      </c>
      <c r="F124" s="95" t="s">
        <v>20</v>
      </c>
      <c r="G124" s="96">
        <v>180800</v>
      </c>
      <c r="H124" s="97">
        <v>61</v>
      </c>
      <c r="I124" s="95" t="s">
        <v>52</v>
      </c>
      <c r="J124" s="95" t="s">
        <v>28</v>
      </c>
      <c r="K124" s="95">
        <v>377</v>
      </c>
      <c r="L124" s="95" t="s">
        <v>965</v>
      </c>
      <c r="M124" s="95" t="s">
        <v>283</v>
      </c>
      <c r="N124" s="99" t="s">
        <v>284</v>
      </c>
      <c r="O124" s="94"/>
      <c r="P124" s="94" t="s">
        <v>285</v>
      </c>
      <c r="Q124" s="109">
        <v>38.957999999999998</v>
      </c>
      <c r="R124" s="110">
        <v>-85.858999999999995</v>
      </c>
      <c r="S124" s="94" t="s">
        <v>43</v>
      </c>
      <c r="T124" s="94"/>
      <c r="U124" s="94" t="s">
        <v>32</v>
      </c>
      <c r="V124" s="93"/>
      <c r="W124" s="102" t="e">
        <f>IF(AC124="Intr",0,G124*#REF!)</f>
        <v>#REF!</v>
      </c>
      <c r="X124" s="102" t="e">
        <f>IF(AC124="Intr",0,G124*#REF!)</f>
        <v>#REF!</v>
      </c>
      <c r="Y124" s="102" t="e">
        <f>IF(AC124="Intr",G124,G124*#REF!)</f>
        <v>#REF!</v>
      </c>
      <c r="Z124" s="102"/>
      <c r="AA124" s="102"/>
      <c r="AB124" s="102"/>
      <c r="AC124" s="94"/>
      <c r="AD124" s="94"/>
      <c r="AE124" s="94"/>
      <c r="AF124" s="94"/>
      <c r="AG124" s="104"/>
      <c r="AH124" s="94" t="s">
        <v>286</v>
      </c>
    </row>
    <row r="125" spans="1:34" x14ac:dyDescent="0.2">
      <c r="A125" s="93">
        <v>43836</v>
      </c>
      <c r="B125" s="94" t="s">
        <v>115</v>
      </c>
      <c r="C125" s="94">
        <v>2020</v>
      </c>
      <c r="D125" s="94" t="s">
        <v>8</v>
      </c>
      <c r="E125" s="95">
        <v>-30</v>
      </c>
      <c r="F125" s="95" t="s">
        <v>20</v>
      </c>
      <c r="G125" s="96">
        <v>12000</v>
      </c>
      <c r="H125" s="97">
        <v>61</v>
      </c>
      <c r="I125" s="95" t="s">
        <v>52</v>
      </c>
      <c r="J125" s="95" t="s">
        <v>27</v>
      </c>
      <c r="K125" s="95">
        <v>25</v>
      </c>
      <c r="L125" s="95" t="s">
        <v>965</v>
      </c>
      <c r="M125" s="95" t="s">
        <v>283</v>
      </c>
      <c r="N125" s="99" t="s">
        <v>284</v>
      </c>
      <c r="O125" s="94"/>
      <c r="P125" s="94" t="s">
        <v>285</v>
      </c>
      <c r="Q125" s="109">
        <v>38.957999999999998</v>
      </c>
      <c r="R125" s="110">
        <v>-85.858999999999995</v>
      </c>
      <c r="S125" s="94" t="s">
        <v>43</v>
      </c>
      <c r="T125" s="94"/>
      <c r="U125" s="94" t="s">
        <v>32</v>
      </c>
      <c r="V125" s="93"/>
      <c r="W125" s="102" t="e">
        <f>IF(AC125="Intr",0,G125*#REF!)</f>
        <v>#REF!</v>
      </c>
      <c r="X125" s="102" t="e">
        <f>IF(AC125="Intr",0,G125*#REF!)</f>
        <v>#REF!</v>
      </c>
      <c r="Y125" s="102" t="e">
        <f>IF(AC125="Intr",G125,G125*#REF!)</f>
        <v>#REF!</v>
      </c>
      <c r="Z125" s="102"/>
      <c r="AA125" s="102"/>
      <c r="AB125" s="102"/>
      <c r="AC125" s="94"/>
      <c r="AD125" s="94"/>
      <c r="AE125" s="94"/>
      <c r="AF125" s="94"/>
      <c r="AG125" s="104"/>
      <c r="AH125" s="94" t="s">
        <v>286</v>
      </c>
    </row>
    <row r="126" spans="1:34" x14ac:dyDescent="0.2">
      <c r="A126" s="68">
        <v>43837</v>
      </c>
      <c r="B126" s="69" t="s">
        <v>115</v>
      </c>
      <c r="C126" s="69">
        <v>2020</v>
      </c>
      <c r="D126" s="69" t="s">
        <v>4</v>
      </c>
      <c r="E126" s="71">
        <v>-0.64</v>
      </c>
      <c r="F126" s="71" t="s">
        <v>19</v>
      </c>
      <c r="G126" s="13">
        <v>51200</v>
      </c>
      <c r="H126" s="14">
        <v>69</v>
      </c>
      <c r="I126" s="71" t="s">
        <v>52</v>
      </c>
      <c r="J126" s="71" t="s">
        <v>23</v>
      </c>
      <c r="K126" s="71">
        <v>0.18</v>
      </c>
      <c r="L126" s="71" t="s">
        <v>279</v>
      </c>
      <c r="M126" s="71" t="s">
        <v>280</v>
      </c>
      <c r="N126" s="72" t="s">
        <v>281</v>
      </c>
      <c r="O126" s="69"/>
      <c r="P126" s="69" t="s">
        <v>282</v>
      </c>
      <c r="Q126" s="73">
        <v>41.301699999999997</v>
      </c>
      <c r="R126" s="87">
        <v>-85.07</v>
      </c>
      <c r="S126" s="69" t="s">
        <v>43</v>
      </c>
      <c r="T126" s="69" t="s">
        <v>1546</v>
      </c>
      <c r="U126" s="69" t="s">
        <v>31</v>
      </c>
      <c r="V126" s="68">
        <v>45233</v>
      </c>
      <c r="W126" s="1">
        <v>7680</v>
      </c>
      <c r="X126" s="1">
        <v>35840</v>
      </c>
      <c r="Y126" s="1">
        <v>7680</v>
      </c>
      <c r="Z126" s="1"/>
      <c r="AA126" s="1"/>
      <c r="AB126" s="1"/>
      <c r="AC126" s="69"/>
      <c r="AD126" s="69" t="s">
        <v>1548</v>
      </c>
      <c r="AE126" s="69"/>
      <c r="AF126" s="69"/>
      <c r="AG126" s="75"/>
      <c r="AH126" s="69" t="s">
        <v>1552</v>
      </c>
    </row>
    <row r="127" spans="1:34" x14ac:dyDescent="0.2">
      <c r="A127" s="68">
        <v>43837</v>
      </c>
      <c r="B127" s="69" t="s">
        <v>115</v>
      </c>
      <c r="C127" s="69">
        <v>2020</v>
      </c>
      <c r="D127" s="69" t="s">
        <v>4</v>
      </c>
      <c r="E127" s="71">
        <v>-6.37</v>
      </c>
      <c r="F127" s="71" t="s">
        <v>19</v>
      </c>
      <c r="G127" s="13">
        <v>509600</v>
      </c>
      <c r="H127" s="14">
        <v>69</v>
      </c>
      <c r="I127" s="71" t="s">
        <v>52</v>
      </c>
      <c r="J127" s="71" t="s">
        <v>25</v>
      </c>
      <c r="K127" s="71">
        <v>0.02</v>
      </c>
      <c r="L127" s="71" t="s">
        <v>279</v>
      </c>
      <c r="M127" s="71" t="s">
        <v>280</v>
      </c>
      <c r="N127" s="72" t="s">
        <v>281</v>
      </c>
      <c r="O127" s="69"/>
      <c r="P127" s="69" t="s">
        <v>282</v>
      </c>
      <c r="Q127" s="73">
        <v>41.301699999999997</v>
      </c>
      <c r="R127" s="87">
        <v>-85.07</v>
      </c>
      <c r="S127" s="69" t="s">
        <v>43</v>
      </c>
      <c r="T127" s="69" t="s">
        <v>1546</v>
      </c>
      <c r="U127" s="69" t="s">
        <v>31</v>
      </c>
      <c r="V127" s="68">
        <v>45233</v>
      </c>
      <c r="W127" s="1">
        <v>76440</v>
      </c>
      <c r="X127" s="1">
        <v>356720</v>
      </c>
      <c r="Y127" s="1">
        <v>76440</v>
      </c>
      <c r="Z127" s="1"/>
      <c r="AA127" s="1"/>
      <c r="AB127" s="1"/>
      <c r="AC127" s="69"/>
      <c r="AD127" s="69" t="s">
        <v>1548</v>
      </c>
      <c r="AE127" s="69"/>
      <c r="AF127" s="69"/>
      <c r="AG127" s="75"/>
      <c r="AH127" s="69" t="s">
        <v>1553</v>
      </c>
    </row>
    <row r="128" spans="1:34" x14ac:dyDescent="0.2">
      <c r="A128" s="68">
        <v>43838</v>
      </c>
      <c r="B128" s="69" t="s">
        <v>115</v>
      </c>
      <c r="C128" s="69">
        <v>2020</v>
      </c>
      <c r="D128" s="69" t="s">
        <v>9</v>
      </c>
      <c r="E128" s="71">
        <v>-245</v>
      </c>
      <c r="F128" s="71" t="s">
        <v>20</v>
      </c>
      <c r="G128" s="13">
        <v>98000</v>
      </c>
      <c r="H128" s="14">
        <v>64</v>
      </c>
      <c r="I128" s="71" t="s">
        <v>52</v>
      </c>
      <c r="J128" s="71" t="s">
        <v>27</v>
      </c>
      <c r="K128" s="71">
        <v>245</v>
      </c>
      <c r="L128" s="71" t="s">
        <v>290</v>
      </c>
      <c r="M128" s="71" t="s">
        <v>291</v>
      </c>
      <c r="N128" s="72" t="s">
        <v>292</v>
      </c>
      <c r="O128" s="69"/>
      <c r="P128" s="69" t="s">
        <v>293</v>
      </c>
      <c r="Q128" s="73">
        <v>39.291739999999997</v>
      </c>
      <c r="R128" s="74">
        <v>-86.755350000000007</v>
      </c>
      <c r="S128" s="69" t="s">
        <v>41</v>
      </c>
      <c r="T128" s="69"/>
      <c r="U128" s="69" t="s">
        <v>32</v>
      </c>
      <c r="V128" s="68"/>
      <c r="W128" s="1" t="e">
        <f>IF(AC128="Intr",0,G128*#REF!)</f>
        <v>#REF!</v>
      </c>
      <c r="X128" s="1" t="e">
        <f>IF(AC128="Intr",0,G128*#REF!)</f>
        <v>#REF!</v>
      </c>
      <c r="Y128" s="1" t="e">
        <f>IF(AC128="Intr",G128,G128*#REF!)</f>
        <v>#REF!</v>
      </c>
      <c r="Z128" s="1"/>
      <c r="AA128" s="1"/>
      <c r="AB128" s="1"/>
      <c r="AC128" s="69"/>
      <c r="AD128" s="69"/>
      <c r="AE128" s="69"/>
      <c r="AF128" s="69"/>
      <c r="AG128" s="75"/>
      <c r="AH128" s="69" t="s">
        <v>294</v>
      </c>
    </row>
    <row r="129" spans="1:34" x14ac:dyDescent="0.2">
      <c r="A129" s="68">
        <v>43844</v>
      </c>
      <c r="B129" s="69" t="s">
        <v>115</v>
      </c>
      <c r="C129" s="69">
        <v>2020</v>
      </c>
      <c r="D129" s="69" t="s">
        <v>11</v>
      </c>
      <c r="E129" s="71">
        <v>-342.6</v>
      </c>
      <c r="F129" s="71" t="s">
        <v>20</v>
      </c>
      <c r="G129" s="13">
        <v>137040</v>
      </c>
      <c r="H129" s="14">
        <v>62</v>
      </c>
      <c r="I129" s="71" t="s">
        <v>52</v>
      </c>
      <c r="J129" s="71" t="s">
        <v>28</v>
      </c>
      <c r="K129" s="71">
        <v>382.1</v>
      </c>
      <c r="L129" s="71" t="s">
        <v>965</v>
      </c>
      <c r="M129" s="71" t="s">
        <v>295</v>
      </c>
      <c r="N129" s="72" t="s">
        <v>296</v>
      </c>
      <c r="O129" s="69"/>
      <c r="P129" s="69" t="s">
        <v>297</v>
      </c>
      <c r="Q129" s="73">
        <v>38.039839999999998</v>
      </c>
      <c r="R129" s="74">
        <v>-87.244799999999998</v>
      </c>
      <c r="S129" s="69" t="s">
        <v>43</v>
      </c>
      <c r="T129" s="69"/>
      <c r="U129" s="69" t="s">
        <v>32</v>
      </c>
      <c r="V129" s="68"/>
      <c r="W129" s="1" t="e">
        <f>IF(AC129="Intr",0,G129*#REF!)</f>
        <v>#REF!</v>
      </c>
      <c r="X129" s="1" t="e">
        <f>IF(AC129="Intr",0,G129*#REF!)</f>
        <v>#REF!</v>
      </c>
      <c r="Y129" s="1" t="e">
        <f>IF(AC129="Intr",G129,G129*#REF!)</f>
        <v>#REF!</v>
      </c>
      <c r="Z129" s="1"/>
      <c r="AA129" s="1"/>
      <c r="AB129" s="1"/>
      <c r="AC129" s="69"/>
      <c r="AD129" s="69"/>
      <c r="AE129" s="69"/>
      <c r="AF129" s="69"/>
      <c r="AG129" s="75"/>
      <c r="AH129" s="69" t="s">
        <v>298</v>
      </c>
    </row>
    <row r="130" spans="1:34" x14ac:dyDescent="0.2">
      <c r="A130" s="68">
        <v>43860</v>
      </c>
      <c r="B130" s="69" t="s">
        <v>115</v>
      </c>
      <c r="C130" s="69">
        <v>2019</v>
      </c>
      <c r="D130" s="69" t="s">
        <v>1</v>
      </c>
      <c r="E130" s="71">
        <v>-0.43</v>
      </c>
      <c r="F130" s="71" t="s">
        <v>19</v>
      </c>
      <c r="G130" s="13">
        <v>40850</v>
      </c>
      <c r="H130" s="14">
        <v>41</v>
      </c>
      <c r="I130" s="71" t="s">
        <v>52</v>
      </c>
      <c r="J130" s="71" t="s">
        <v>23</v>
      </c>
      <c r="K130" s="71">
        <v>0.23</v>
      </c>
      <c r="L130" s="71" t="s">
        <v>299</v>
      </c>
      <c r="M130" s="71" t="s">
        <v>300</v>
      </c>
      <c r="N130" s="72" t="s">
        <v>301</v>
      </c>
      <c r="O130" s="69"/>
      <c r="P130" s="69" t="s">
        <v>199</v>
      </c>
      <c r="Q130" s="73">
        <v>41.46067</v>
      </c>
      <c r="R130" s="74">
        <v>-87.405949000000007</v>
      </c>
      <c r="S130" s="69" t="s">
        <v>41</v>
      </c>
      <c r="T130" s="69"/>
      <c r="U130" s="69" t="s">
        <v>32</v>
      </c>
      <c r="V130" s="68"/>
      <c r="W130" s="1" t="e">
        <f>IF(AC130="Intr",0,G130*#REF!)</f>
        <v>#REF!</v>
      </c>
      <c r="X130" s="1" t="e">
        <f>IF(AC130="Intr",0,G130*#REF!)</f>
        <v>#REF!</v>
      </c>
      <c r="Y130" s="1" t="e">
        <f>IF(AC130="Intr",G130,G130*#REF!)</f>
        <v>#REF!</v>
      </c>
      <c r="Z130" s="1"/>
      <c r="AA130" s="1"/>
      <c r="AB130" s="1"/>
      <c r="AC130" s="69"/>
      <c r="AD130" s="69"/>
      <c r="AE130" s="69"/>
      <c r="AF130" s="69"/>
      <c r="AG130" s="75"/>
      <c r="AH130" s="69" t="s">
        <v>320</v>
      </c>
    </row>
    <row r="131" spans="1:34" x14ac:dyDescent="0.2">
      <c r="A131" s="68">
        <v>43866</v>
      </c>
      <c r="B131" s="69" t="s">
        <v>134</v>
      </c>
      <c r="C131" s="69">
        <v>2020</v>
      </c>
      <c r="D131" s="69" t="s">
        <v>4</v>
      </c>
      <c r="E131" s="71">
        <v>-740</v>
      </c>
      <c r="F131" s="71" t="s">
        <v>20</v>
      </c>
      <c r="G131" s="13">
        <v>333000</v>
      </c>
      <c r="H131" s="14">
        <v>71</v>
      </c>
      <c r="I131" s="71" t="s">
        <v>52</v>
      </c>
      <c r="J131" s="71" t="s">
        <v>26</v>
      </c>
      <c r="K131" s="71">
        <v>996</v>
      </c>
      <c r="L131" s="71" t="s">
        <v>302</v>
      </c>
      <c r="M131" s="71" t="s">
        <v>303</v>
      </c>
      <c r="N131" s="72" t="s">
        <v>304</v>
      </c>
      <c r="O131" s="69"/>
      <c r="P131" s="69" t="s">
        <v>227</v>
      </c>
      <c r="Q131" s="73">
        <v>41.082869000000002</v>
      </c>
      <c r="R131" s="74">
        <v>-85.149878000000001</v>
      </c>
      <c r="S131" s="69" t="s">
        <v>41</v>
      </c>
      <c r="T131" s="69"/>
      <c r="U131" s="69" t="s">
        <v>32</v>
      </c>
      <c r="V131" s="68"/>
      <c r="W131" s="1" t="e">
        <f>IF(AC131="Intr",0,G131*#REF!)</f>
        <v>#REF!</v>
      </c>
      <c r="X131" s="1" t="e">
        <f>IF(AC131="Intr",0,G131*#REF!)</f>
        <v>#REF!</v>
      </c>
      <c r="Y131" s="1" t="e">
        <f>IF(AC131="Intr",G131,G131*#REF!)</f>
        <v>#REF!</v>
      </c>
      <c r="Z131" s="1"/>
      <c r="AA131" s="1"/>
      <c r="AB131" s="1"/>
      <c r="AC131" s="69"/>
      <c r="AD131" s="69"/>
      <c r="AE131" s="69"/>
      <c r="AF131" s="69"/>
      <c r="AG131" s="75"/>
      <c r="AH131" s="69"/>
    </row>
    <row r="132" spans="1:34" x14ac:dyDescent="0.2">
      <c r="A132" s="68">
        <v>43866</v>
      </c>
      <c r="B132" s="69" t="s">
        <v>134</v>
      </c>
      <c r="C132" s="69">
        <v>2020</v>
      </c>
      <c r="D132" s="69" t="s">
        <v>4</v>
      </c>
      <c r="E132" s="71">
        <v>-1.1085</v>
      </c>
      <c r="F132" s="71" t="s">
        <v>19</v>
      </c>
      <c r="G132" s="13">
        <v>88680</v>
      </c>
      <c r="H132" s="14">
        <v>71</v>
      </c>
      <c r="I132" s="71" t="s">
        <v>52</v>
      </c>
      <c r="J132" s="71" t="s">
        <v>25</v>
      </c>
      <c r="K132" s="71">
        <v>0.26</v>
      </c>
      <c r="L132" s="71" t="s">
        <v>302</v>
      </c>
      <c r="M132" s="71" t="s">
        <v>303</v>
      </c>
      <c r="N132" s="72" t="s">
        <v>304</v>
      </c>
      <c r="O132" s="69"/>
      <c r="P132" s="69" t="s">
        <v>227</v>
      </c>
      <c r="Q132" s="73">
        <v>41.082869000000002</v>
      </c>
      <c r="R132" s="74">
        <v>-85.149878000000001</v>
      </c>
      <c r="S132" s="69" t="s">
        <v>41</v>
      </c>
      <c r="T132" s="69"/>
      <c r="U132" s="69" t="s">
        <v>32</v>
      </c>
      <c r="V132" s="68"/>
      <c r="W132" s="1" t="e">
        <f>IF(AC132="Intr",0,G132*#REF!)</f>
        <v>#REF!</v>
      </c>
      <c r="X132" s="1" t="e">
        <f>IF(AC132="Intr",0,G132*#REF!)</f>
        <v>#REF!</v>
      </c>
      <c r="Y132" s="1" t="e">
        <f>IF(AC132="Intr",G132,G132*#REF!)</f>
        <v>#REF!</v>
      </c>
      <c r="Z132" s="1"/>
      <c r="AA132" s="1"/>
      <c r="AB132" s="1"/>
      <c r="AC132" s="69"/>
      <c r="AD132" s="69"/>
      <c r="AE132" s="69"/>
      <c r="AF132" s="69"/>
      <c r="AG132" s="75"/>
      <c r="AH132" s="69"/>
    </row>
    <row r="133" spans="1:34" x14ac:dyDescent="0.2">
      <c r="A133" s="68">
        <v>43866</v>
      </c>
      <c r="B133" s="69" t="s">
        <v>134</v>
      </c>
      <c r="C133" s="69">
        <v>2020</v>
      </c>
      <c r="D133" s="69" t="s">
        <v>5</v>
      </c>
      <c r="E133" s="71">
        <v>-174</v>
      </c>
      <c r="F133" s="71" t="s">
        <v>20</v>
      </c>
      <c r="G133" s="13">
        <v>69600</v>
      </c>
      <c r="H133" s="14">
        <v>75</v>
      </c>
      <c r="I133" s="71" t="s">
        <v>52</v>
      </c>
      <c r="J133" s="71" t="s">
        <v>26</v>
      </c>
      <c r="K133" s="71">
        <v>174</v>
      </c>
      <c r="L133" s="71" t="s">
        <v>305</v>
      </c>
      <c r="M133" s="71" t="s">
        <v>306</v>
      </c>
      <c r="N133" s="72" t="s">
        <v>307</v>
      </c>
      <c r="O133" s="69"/>
      <c r="P133" s="69" t="s">
        <v>227</v>
      </c>
      <c r="Q133" s="73">
        <v>41.078288999999998</v>
      </c>
      <c r="R133" s="74">
        <v>-85.225233000000003</v>
      </c>
      <c r="S133" s="69" t="s">
        <v>41</v>
      </c>
      <c r="T133" s="69"/>
      <c r="U133" s="69" t="s">
        <v>32</v>
      </c>
      <c r="V133" s="68"/>
      <c r="W133" s="1" t="e">
        <f>IF(AC133="Intr",0,G133*#REF!)</f>
        <v>#REF!</v>
      </c>
      <c r="X133" s="1" t="e">
        <f>IF(AC133="Intr",0,G133*#REF!)</f>
        <v>#REF!</v>
      </c>
      <c r="Y133" s="1" t="e">
        <f>IF(AC133="Intr",G133,G133*#REF!)</f>
        <v>#REF!</v>
      </c>
      <c r="Z133" s="1"/>
      <c r="AA133" s="1"/>
      <c r="AB133" s="1"/>
      <c r="AC133" s="69"/>
      <c r="AD133" s="69"/>
      <c r="AE133" s="69"/>
      <c r="AF133" s="69"/>
      <c r="AG133" s="75"/>
      <c r="AH133" s="69" t="s">
        <v>308</v>
      </c>
    </row>
    <row r="134" spans="1:34" x14ac:dyDescent="0.2">
      <c r="A134" s="68">
        <v>43880</v>
      </c>
      <c r="B134" s="69" t="s">
        <v>134</v>
      </c>
      <c r="C134" s="69">
        <v>2020</v>
      </c>
      <c r="D134" s="69" t="s">
        <v>1</v>
      </c>
      <c r="E134" s="71">
        <v>-0.74099999999999999</v>
      </c>
      <c r="F134" s="71" t="s">
        <v>19</v>
      </c>
      <c r="G134" s="13">
        <v>70395</v>
      </c>
      <c r="H134" s="14">
        <v>76</v>
      </c>
      <c r="I134" s="71" t="s">
        <v>52</v>
      </c>
      <c r="J134" s="71" t="s">
        <v>23</v>
      </c>
      <c r="K134" s="71">
        <v>0.49399999999999999</v>
      </c>
      <c r="L134" s="71" t="s">
        <v>317</v>
      </c>
      <c r="M134" s="71" t="s">
        <v>318</v>
      </c>
      <c r="N134" s="72" t="s">
        <v>319</v>
      </c>
      <c r="O134" s="69"/>
      <c r="P134" s="69" t="s">
        <v>199</v>
      </c>
      <c r="Q134" s="73">
        <v>41.420119999999997</v>
      </c>
      <c r="R134" s="74">
        <v>-87.31165</v>
      </c>
      <c r="S134" s="69" t="s">
        <v>43</v>
      </c>
      <c r="T134" s="69"/>
      <c r="U134" s="69" t="s">
        <v>32</v>
      </c>
      <c r="V134" s="68"/>
      <c r="W134" s="1" t="e">
        <f>IF(AC134="Intr",0,G134*#REF!)</f>
        <v>#REF!</v>
      </c>
      <c r="X134" s="1" t="e">
        <f>IF(AC134="Intr",0,G134*#REF!)</f>
        <v>#REF!</v>
      </c>
      <c r="Y134" s="1" t="e">
        <f>IF(AC134="Intr",G134,G134*#REF!)</f>
        <v>#REF!</v>
      </c>
      <c r="Z134" s="1"/>
      <c r="AA134" s="1"/>
      <c r="AB134" s="1"/>
      <c r="AC134" s="69"/>
      <c r="AD134" s="69"/>
      <c r="AE134" s="69"/>
      <c r="AF134" s="69"/>
      <c r="AG134" s="75"/>
      <c r="AH134" s="69"/>
    </row>
    <row r="135" spans="1:34" x14ac:dyDescent="0.2">
      <c r="A135" s="68">
        <v>43880</v>
      </c>
      <c r="B135" s="69" t="s">
        <v>134</v>
      </c>
      <c r="C135" s="69">
        <v>2020</v>
      </c>
      <c r="D135" s="69" t="s">
        <v>7</v>
      </c>
      <c r="E135" s="71">
        <v>-0.504</v>
      </c>
      <c r="F135" s="71" t="s">
        <v>19</v>
      </c>
      <c r="G135" s="13">
        <v>40320</v>
      </c>
      <c r="H135" s="14">
        <v>80</v>
      </c>
      <c r="I135" s="71" t="s">
        <v>52</v>
      </c>
      <c r="J135" s="71" t="s">
        <v>23</v>
      </c>
      <c r="K135" s="71">
        <v>0.21</v>
      </c>
      <c r="L135" s="71" t="s">
        <v>309</v>
      </c>
      <c r="M135" s="71" t="s">
        <v>310</v>
      </c>
      <c r="N135" s="72" t="s">
        <v>311</v>
      </c>
      <c r="O135" s="69"/>
      <c r="P135" s="69" t="s">
        <v>133</v>
      </c>
      <c r="Q135" s="73">
        <v>39.624200000000002</v>
      </c>
      <c r="R135" s="74">
        <v>-86.468299999999999</v>
      </c>
      <c r="S135" s="69" t="s">
        <v>41</v>
      </c>
      <c r="T135" s="69" t="s">
        <v>1541</v>
      </c>
      <c r="U135" s="69" t="s">
        <v>31</v>
      </c>
      <c r="V135" s="68">
        <v>45265</v>
      </c>
      <c r="W135" s="1">
        <v>6048</v>
      </c>
      <c r="X135" s="1">
        <v>28224</v>
      </c>
      <c r="Y135" s="1">
        <v>6048</v>
      </c>
      <c r="Z135" s="1"/>
      <c r="AA135" s="1"/>
      <c r="AB135" s="1"/>
      <c r="AC135" s="69"/>
      <c r="AD135" s="69" t="s">
        <v>1542</v>
      </c>
      <c r="AE135" s="69"/>
      <c r="AF135" s="69"/>
      <c r="AG135" s="75"/>
      <c r="AH135" s="69" t="s">
        <v>1554</v>
      </c>
    </row>
    <row r="136" spans="1:34" x14ac:dyDescent="0.2">
      <c r="A136" s="68">
        <v>43880</v>
      </c>
      <c r="B136" s="69" t="s">
        <v>134</v>
      </c>
      <c r="C136" s="69">
        <v>2020</v>
      </c>
      <c r="D136" s="69" t="s">
        <v>7</v>
      </c>
      <c r="E136" s="71">
        <v>-0.11</v>
      </c>
      <c r="F136" s="71" t="s">
        <v>19</v>
      </c>
      <c r="G136" s="13">
        <v>8800</v>
      </c>
      <c r="H136" s="14">
        <v>80</v>
      </c>
      <c r="I136" s="71" t="s">
        <v>52</v>
      </c>
      <c r="J136" s="71" t="s">
        <v>24</v>
      </c>
      <c r="K136" s="71">
        <v>0.03</v>
      </c>
      <c r="L136" s="71" t="s">
        <v>309</v>
      </c>
      <c r="M136" s="71" t="s">
        <v>310</v>
      </c>
      <c r="N136" s="72" t="s">
        <v>311</v>
      </c>
      <c r="O136" s="69"/>
      <c r="P136" s="69" t="s">
        <v>133</v>
      </c>
      <c r="Q136" s="73">
        <v>39.624200000000002</v>
      </c>
      <c r="R136" s="74">
        <v>-86.468299999999999</v>
      </c>
      <c r="S136" s="69" t="s">
        <v>41</v>
      </c>
      <c r="T136" s="69" t="s">
        <v>1541</v>
      </c>
      <c r="U136" s="69" t="s">
        <v>31</v>
      </c>
      <c r="V136" s="68">
        <v>45265</v>
      </c>
      <c r="W136" s="1">
        <v>1320</v>
      </c>
      <c r="X136" s="1">
        <v>6160</v>
      </c>
      <c r="Y136" s="1">
        <v>1320</v>
      </c>
      <c r="Z136" s="1"/>
      <c r="AA136" s="1"/>
      <c r="AB136" s="1"/>
      <c r="AC136" s="69"/>
      <c r="AD136" s="69" t="s">
        <v>1542</v>
      </c>
      <c r="AE136" s="69"/>
      <c r="AF136" s="69"/>
      <c r="AG136" s="75"/>
      <c r="AH136" s="69" t="s">
        <v>1554</v>
      </c>
    </row>
    <row r="137" spans="1:34" x14ac:dyDescent="0.2">
      <c r="A137" s="68">
        <v>43880</v>
      </c>
      <c r="B137" s="69" t="s">
        <v>134</v>
      </c>
      <c r="C137" s="69">
        <v>2020</v>
      </c>
      <c r="D137" s="69" t="s">
        <v>7</v>
      </c>
      <c r="E137" s="71">
        <v>-1.042</v>
      </c>
      <c r="F137" s="71" t="s">
        <v>19</v>
      </c>
      <c r="G137" s="13">
        <v>83360</v>
      </c>
      <c r="H137" s="14">
        <v>80</v>
      </c>
      <c r="I137" s="71" t="s">
        <v>52</v>
      </c>
      <c r="J137" s="71" t="s">
        <v>25</v>
      </c>
      <c r="K137" s="71">
        <v>0.28999999999999998</v>
      </c>
      <c r="L137" s="71" t="s">
        <v>309</v>
      </c>
      <c r="M137" s="71" t="s">
        <v>310</v>
      </c>
      <c r="N137" s="72" t="s">
        <v>311</v>
      </c>
      <c r="O137" s="69"/>
      <c r="P137" s="69" t="s">
        <v>133</v>
      </c>
      <c r="Q137" s="73">
        <v>39.624200000000002</v>
      </c>
      <c r="R137" s="87">
        <v>-86.468299999999999</v>
      </c>
      <c r="S137" s="69" t="s">
        <v>41</v>
      </c>
      <c r="T137" s="69" t="s">
        <v>1541</v>
      </c>
      <c r="U137" s="69" t="s">
        <v>31</v>
      </c>
      <c r="V137" s="68">
        <v>45265</v>
      </c>
      <c r="W137" s="1">
        <v>12504</v>
      </c>
      <c r="X137" s="1">
        <v>58351.999999999993</v>
      </c>
      <c r="Y137" s="1">
        <v>12504</v>
      </c>
      <c r="Z137" s="1"/>
      <c r="AA137" s="1"/>
      <c r="AB137" s="1"/>
      <c r="AC137" s="69"/>
      <c r="AD137" s="69" t="s">
        <v>1542</v>
      </c>
      <c r="AE137" s="69"/>
      <c r="AF137" s="69"/>
      <c r="AG137" s="75"/>
      <c r="AH137" s="69" t="s">
        <v>1554</v>
      </c>
    </row>
    <row r="138" spans="1:34" x14ac:dyDescent="0.2">
      <c r="A138" s="68">
        <v>43880</v>
      </c>
      <c r="B138" s="69" t="s">
        <v>134</v>
      </c>
      <c r="C138" s="69">
        <v>2020</v>
      </c>
      <c r="D138" s="69" t="s">
        <v>7</v>
      </c>
      <c r="E138" s="71">
        <v>-1.95</v>
      </c>
      <c r="F138" s="71" t="s">
        <v>19</v>
      </c>
      <c r="G138" s="13">
        <v>156000</v>
      </c>
      <c r="H138" s="14">
        <v>80</v>
      </c>
      <c r="I138" s="71" t="s">
        <v>53</v>
      </c>
      <c r="J138" s="71" t="s">
        <v>23</v>
      </c>
      <c r="K138" s="71">
        <v>1.95</v>
      </c>
      <c r="L138" s="71" t="s">
        <v>309</v>
      </c>
      <c r="M138" s="71" t="s">
        <v>73</v>
      </c>
      <c r="N138" s="72" t="s">
        <v>312</v>
      </c>
      <c r="O138" s="69"/>
      <c r="P138" s="69" t="s">
        <v>133</v>
      </c>
      <c r="Q138" s="73">
        <v>39.624200000000002</v>
      </c>
      <c r="R138" s="87">
        <v>-86.468299999999999</v>
      </c>
      <c r="S138" s="69" t="s">
        <v>41</v>
      </c>
      <c r="T138" s="69" t="s">
        <v>1541</v>
      </c>
      <c r="U138" s="69" t="s">
        <v>31</v>
      </c>
      <c r="V138" s="68">
        <v>45265</v>
      </c>
      <c r="W138" s="1">
        <v>23400</v>
      </c>
      <c r="X138" s="1">
        <v>109200</v>
      </c>
      <c r="Y138" s="1">
        <v>23400</v>
      </c>
      <c r="Z138" s="1"/>
      <c r="AA138" s="1"/>
      <c r="AB138" s="1"/>
      <c r="AC138" s="69"/>
      <c r="AD138" s="69" t="s">
        <v>1542</v>
      </c>
      <c r="AE138" s="69"/>
      <c r="AF138" s="69"/>
      <c r="AG138" s="75"/>
      <c r="AH138" s="69" t="s">
        <v>1555</v>
      </c>
    </row>
    <row r="139" spans="1:34" x14ac:dyDescent="0.2">
      <c r="A139" s="68">
        <v>43880</v>
      </c>
      <c r="B139" s="69" t="s">
        <v>134</v>
      </c>
      <c r="C139" s="69">
        <v>2020</v>
      </c>
      <c r="D139" s="69" t="s">
        <v>7</v>
      </c>
      <c r="E139" s="71">
        <v>-0.65</v>
      </c>
      <c r="F139" s="71" t="s">
        <v>19</v>
      </c>
      <c r="G139" s="13">
        <v>52000</v>
      </c>
      <c r="H139" s="14">
        <v>80</v>
      </c>
      <c r="I139" s="71" t="s">
        <v>53</v>
      </c>
      <c r="J139" s="71" t="s">
        <v>25</v>
      </c>
      <c r="K139" s="71">
        <v>0.26</v>
      </c>
      <c r="L139" s="71" t="s">
        <v>309</v>
      </c>
      <c r="M139" s="71" t="s">
        <v>73</v>
      </c>
      <c r="N139" s="72" t="s">
        <v>312</v>
      </c>
      <c r="O139" s="69"/>
      <c r="P139" s="69" t="s">
        <v>133</v>
      </c>
      <c r="Q139" s="73">
        <v>39.624200000000002</v>
      </c>
      <c r="R139" s="87">
        <v>-86.468299999999999</v>
      </c>
      <c r="S139" s="69" t="s">
        <v>41</v>
      </c>
      <c r="T139" s="69" t="s">
        <v>1541</v>
      </c>
      <c r="U139" s="69" t="s">
        <v>31</v>
      </c>
      <c r="V139" s="68">
        <v>45265</v>
      </c>
      <c r="W139" s="1">
        <v>7800</v>
      </c>
      <c r="X139" s="1">
        <v>36400</v>
      </c>
      <c r="Y139" s="1">
        <v>7800</v>
      </c>
      <c r="Z139" s="1"/>
      <c r="AA139" s="1"/>
      <c r="AB139" s="1"/>
      <c r="AC139" s="69"/>
      <c r="AD139" s="69" t="s">
        <v>1542</v>
      </c>
      <c r="AE139" s="69"/>
      <c r="AF139" s="69"/>
      <c r="AG139" s="75"/>
      <c r="AH139" s="69" t="s">
        <v>1556</v>
      </c>
    </row>
    <row r="140" spans="1:34" x14ac:dyDescent="0.2">
      <c r="A140" s="68">
        <v>43880</v>
      </c>
      <c r="B140" s="69" t="s">
        <v>134</v>
      </c>
      <c r="C140" s="69">
        <v>2020</v>
      </c>
      <c r="D140" s="69" t="s">
        <v>7</v>
      </c>
      <c r="E140" s="71">
        <v>-300</v>
      </c>
      <c r="F140" s="71" t="s">
        <v>20</v>
      </c>
      <c r="G140" s="13">
        <v>135000</v>
      </c>
      <c r="H140" s="14">
        <v>74</v>
      </c>
      <c r="I140" s="71" t="s">
        <v>52</v>
      </c>
      <c r="J140" s="71" t="s">
        <v>27</v>
      </c>
      <c r="K140" s="71">
        <v>333.3</v>
      </c>
      <c r="L140" s="71" t="s">
        <v>313</v>
      </c>
      <c r="M140" s="71" t="s">
        <v>314</v>
      </c>
      <c r="N140" s="72" t="s">
        <v>315</v>
      </c>
      <c r="O140" s="69"/>
      <c r="P140" s="69" t="s">
        <v>88</v>
      </c>
      <c r="Q140" s="73">
        <v>39.939478000000001</v>
      </c>
      <c r="R140" s="87">
        <v>-86.259861000000001</v>
      </c>
      <c r="S140" s="69" t="s">
        <v>43</v>
      </c>
      <c r="T140" s="69"/>
      <c r="U140" s="69" t="s">
        <v>32</v>
      </c>
      <c r="V140" s="68"/>
      <c r="W140" s="1" t="e">
        <f>IF(AC140="Intr",0,G140*#REF!)</f>
        <v>#REF!</v>
      </c>
      <c r="X140" s="1" t="e">
        <f>IF(AC140="Intr",0,G140*#REF!)</f>
        <v>#REF!</v>
      </c>
      <c r="Y140" s="1" t="e">
        <f>IF(AC140="Intr",G140,G140*#REF!)</f>
        <v>#REF!</v>
      </c>
      <c r="Z140" s="1"/>
      <c r="AA140" s="1"/>
      <c r="AB140" s="1"/>
      <c r="AC140" s="69"/>
      <c r="AD140" s="69"/>
      <c r="AE140" s="69"/>
      <c r="AF140" s="69"/>
      <c r="AG140" s="75"/>
      <c r="AH140" s="69" t="s">
        <v>316</v>
      </c>
    </row>
    <row r="141" spans="1:34" x14ac:dyDescent="0.2">
      <c r="A141" s="68">
        <v>43888</v>
      </c>
      <c r="B141" s="69" t="s">
        <v>134</v>
      </c>
      <c r="C141" s="69">
        <v>2020</v>
      </c>
      <c r="D141" s="69" t="s">
        <v>6</v>
      </c>
      <c r="E141" s="71">
        <v>-0.18</v>
      </c>
      <c r="F141" s="71" t="s">
        <v>19</v>
      </c>
      <c r="G141" s="13">
        <v>14400</v>
      </c>
      <c r="H141" s="14">
        <v>77</v>
      </c>
      <c r="I141" s="71" t="s">
        <v>52</v>
      </c>
      <c r="J141" s="71" t="s">
        <v>24</v>
      </c>
      <c r="K141" s="71">
        <v>0.18</v>
      </c>
      <c r="L141" s="71" t="s">
        <v>321</v>
      </c>
      <c r="M141" s="71" t="s">
        <v>322</v>
      </c>
      <c r="N141" s="107" t="s">
        <v>323</v>
      </c>
      <c r="O141" s="108"/>
      <c r="P141" s="69" t="s">
        <v>324</v>
      </c>
      <c r="Q141" s="73">
        <v>40.418909999999997</v>
      </c>
      <c r="R141" s="87">
        <v>-87.442430000000002</v>
      </c>
      <c r="S141" s="69" t="s">
        <v>958</v>
      </c>
      <c r="T141" s="69"/>
      <c r="U141" s="69" t="s">
        <v>32</v>
      </c>
      <c r="V141" s="68"/>
      <c r="W141" s="1" t="e">
        <f>IF(AC141="Intr",0,G141*#REF!)</f>
        <v>#REF!</v>
      </c>
      <c r="X141" s="1" t="e">
        <f>IF(AC141="Intr",0,G141*#REF!)</f>
        <v>#REF!</v>
      </c>
      <c r="Y141" s="1" t="e">
        <f>IF(AC141="Intr",G141,G141*#REF!)</f>
        <v>#REF!</v>
      </c>
      <c r="Z141" s="1"/>
      <c r="AA141" s="1"/>
      <c r="AB141" s="1"/>
      <c r="AC141" s="69"/>
      <c r="AD141" s="69"/>
      <c r="AE141" s="69"/>
      <c r="AF141" s="69"/>
      <c r="AG141" s="75"/>
      <c r="AH141" s="69" t="s">
        <v>329</v>
      </c>
    </row>
    <row r="142" spans="1:34" x14ac:dyDescent="0.2">
      <c r="A142" s="68">
        <v>43893</v>
      </c>
      <c r="B142" s="69" t="s">
        <v>144</v>
      </c>
      <c r="C142" s="69">
        <v>2020</v>
      </c>
      <c r="D142" s="69" t="s">
        <v>8</v>
      </c>
      <c r="E142" s="71">
        <v>-168</v>
      </c>
      <c r="F142" s="71" t="s">
        <v>20</v>
      </c>
      <c r="G142" s="13">
        <v>67200</v>
      </c>
      <c r="H142" s="14">
        <v>85</v>
      </c>
      <c r="I142" s="71" t="s">
        <v>52</v>
      </c>
      <c r="J142" s="71" t="s">
        <v>28</v>
      </c>
      <c r="K142" s="71">
        <v>140</v>
      </c>
      <c r="L142" s="71" t="s">
        <v>325</v>
      </c>
      <c r="M142" s="71" t="s">
        <v>326</v>
      </c>
      <c r="N142" s="72" t="s">
        <v>327</v>
      </c>
      <c r="O142" s="69"/>
      <c r="P142" s="69" t="s">
        <v>328</v>
      </c>
      <c r="Q142" s="73">
        <v>39.020642000000002</v>
      </c>
      <c r="R142" s="74">
        <v>-85.638099999999994</v>
      </c>
      <c r="S142" s="69" t="s">
        <v>41</v>
      </c>
      <c r="T142" s="69"/>
      <c r="U142" s="69" t="s">
        <v>32</v>
      </c>
      <c r="V142" s="68"/>
      <c r="W142" s="1" t="e">
        <f>IF(AC142="Intr",0,G142*#REF!)</f>
        <v>#REF!</v>
      </c>
      <c r="X142" s="1" t="e">
        <f>IF(AC142="Intr",0,G142*#REF!)</f>
        <v>#REF!</v>
      </c>
      <c r="Y142" s="1" t="e">
        <f>IF(AC142="Intr",G142,G142*#REF!)</f>
        <v>#REF!</v>
      </c>
      <c r="Z142" s="1"/>
      <c r="AA142" s="1"/>
      <c r="AB142" s="1"/>
      <c r="AC142" s="69"/>
      <c r="AD142" s="69"/>
      <c r="AE142" s="69"/>
      <c r="AF142" s="69"/>
      <c r="AG142" s="75"/>
      <c r="AH142" s="69" t="s">
        <v>330</v>
      </c>
    </row>
    <row r="143" spans="1:34" x14ac:dyDescent="0.2">
      <c r="A143" s="68">
        <v>43893</v>
      </c>
      <c r="B143" s="69" t="s">
        <v>144</v>
      </c>
      <c r="C143" s="69">
        <v>2020</v>
      </c>
      <c r="D143" s="69" t="s">
        <v>8</v>
      </c>
      <c r="E143" s="71">
        <v>-1.2</v>
      </c>
      <c r="F143" s="71" t="s">
        <v>19</v>
      </c>
      <c r="G143" s="13">
        <v>96000</v>
      </c>
      <c r="H143" s="14">
        <v>85</v>
      </c>
      <c r="I143" s="71" t="s">
        <v>52</v>
      </c>
      <c r="J143" s="71" t="s">
        <v>23</v>
      </c>
      <c r="K143" s="71">
        <v>0.91</v>
      </c>
      <c r="L143" s="71" t="s">
        <v>325</v>
      </c>
      <c r="M143" s="71" t="s">
        <v>326</v>
      </c>
      <c r="N143" s="72" t="s">
        <v>327</v>
      </c>
      <c r="O143" s="69"/>
      <c r="P143" s="69" t="s">
        <v>328</v>
      </c>
      <c r="Q143" s="73">
        <v>39.020642000000002</v>
      </c>
      <c r="R143" s="74">
        <v>-85.638099999999994</v>
      </c>
      <c r="S143" s="69" t="s">
        <v>41</v>
      </c>
      <c r="T143" s="69"/>
      <c r="U143" s="69" t="s">
        <v>32</v>
      </c>
      <c r="V143" s="68"/>
      <c r="W143" s="1" t="e">
        <f>IF(AC143="Intr",0,G143*#REF!)</f>
        <v>#REF!</v>
      </c>
      <c r="X143" s="1" t="e">
        <f>IF(AC143="Intr",0,G143*#REF!)</f>
        <v>#REF!</v>
      </c>
      <c r="Y143" s="1" t="e">
        <f>IF(AC143="Intr",G143,G143*#REF!)</f>
        <v>#REF!</v>
      </c>
      <c r="Z143" s="1"/>
      <c r="AA143" s="1"/>
      <c r="AB143" s="1"/>
      <c r="AC143" s="69"/>
      <c r="AD143" s="69"/>
      <c r="AE143" s="69"/>
      <c r="AF143" s="69"/>
      <c r="AG143" s="75"/>
      <c r="AH143" s="69" t="s">
        <v>330</v>
      </c>
    </row>
    <row r="144" spans="1:34" x14ac:dyDescent="0.2">
      <c r="A144" s="68">
        <v>43893</v>
      </c>
      <c r="B144" s="69" t="s">
        <v>144</v>
      </c>
      <c r="C144" s="69">
        <v>2020</v>
      </c>
      <c r="D144" s="69" t="s">
        <v>8</v>
      </c>
      <c r="E144" s="71">
        <v>-0.14000000000000001</v>
      </c>
      <c r="F144" s="71" t="s">
        <v>19</v>
      </c>
      <c r="G144" s="13">
        <v>11200</v>
      </c>
      <c r="H144" s="14">
        <v>85</v>
      </c>
      <c r="I144" s="71" t="s">
        <v>52</v>
      </c>
      <c r="J144" s="71" t="s">
        <v>24</v>
      </c>
      <c r="K144" s="71">
        <v>0.04</v>
      </c>
      <c r="L144" s="71" t="s">
        <v>325</v>
      </c>
      <c r="M144" s="71" t="s">
        <v>326</v>
      </c>
      <c r="N144" s="72" t="s">
        <v>327</v>
      </c>
      <c r="O144" s="69"/>
      <c r="P144" s="69" t="s">
        <v>328</v>
      </c>
      <c r="Q144" s="73">
        <v>39.020642000000002</v>
      </c>
      <c r="R144" s="74">
        <v>-85.638099999999994</v>
      </c>
      <c r="S144" s="69" t="s">
        <v>41</v>
      </c>
      <c r="T144" s="69"/>
      <c r="U144" s="69" t="s">
        <v>32</v>
      </c>
      <c r="V144" s="68"/>
      <c r="W144" s="1" t="e">
        <f>IF(AC144="Intr",0,G144*#REF!)</f>
        <v>#REF!</v>
      </c>
      <c r="X144" s="1" t="e">
        <f>IF(AC144="Intr",0,G144*#REF!)</f>
        <v>#REF!</v>
      </c>
      <c r="Y144" s="1" t="e">
        <f>IF(AC144="Intr",G144,G144*#REF!)</f>
        <v>#REF!</v>
      </c>
      <c r="Z144" s="1"/>
      <c r="AA144" s="1"/>
      <c r="AB144" s="1"/>
      <c r="AC144" s="69"/>
      <c r="AD144" s="69"/>
      <c r="AE144" s="69"/>
      <c r="AF144" s="69"/>
      <c r="AG144" s="75"/>
      <c r="AH144" s="69" t="s">
        <v>330</v>
      </c>
    </row>
    <row r="145" spans="1:34" x14ac:dyDescent="0.2">
      <c r="A145" s="68">
        <v>43894</v>
      </c>
      <c r="B145" s="69" t="s">
        <v>144</v>
      </c>
      <c r="C145" s="69">
        <v>2020</v>
      </c>
      <c r="D145" s="69" t="s">
        <v>1</v>
      </c>
      <c r="E145" s="71">
        <v>-2.16</v>
      </c>
      <c r="F145" s="71" t="s">
        <v>19</v>
      </c>
      <c r="G145" s="13">
        <v>205200</v>
      </c>
      <c r="H145" s="14">
        <v>83</v>
      </c>
      <c r="I145" s="71" t="s">
        <v>52</v>
      </c>
      <c r="J145" s="71" t="s">
        <v>25</v>
      </c>
      <c r="K145" s="71">
        <v>0.9</v>
      </c>
      <c r="L145" s="71" t="s">
        <v>334</v>
      </c>
      <c r="M145" s="71" t="s">
        <v>335</v>
      </c>
      <c r="N145" s="72" t="s">
        <v>336</v>
      </c>
      <c r="O145" s="69"/>
      <c r="P145" s="69" t="s">
        <v>199</v>
      </c>
      <c r="Q145" s="73">
        <v>41.474299999999999</v>
      </c>
      <c r="R145" s="74">
        <v>-87.305679999999995</v>
      </c>
      <c r="S145" s="69" t="s">
        <v>41</v>
      </c>
      <c r="T145" s="69"/>
      <c r="U145" s="69" t="s">
        <v>32</v>
      </c>
      <c r="V145" s="68"/>
      <c r="W145" s="1" t="e">
        <f>IF(AC145="Intr",0,G145*#REF!)</f>
        <v>#REF!</v>
      </c>
      <c r="X145" s="1" t="e">
        <f>IF(AC145="Intr",0,G145*#REF!)</f>
        <v>#REF!</v>
      </c>
      <c r="Y145" s="1" t="e">
        <f>IF(AC145="Intr",G145,G145*#REF!)</f>
        <v>#REF!</v>
      </c>
      <c r="Z145" s="1"/>
      <c r="AA145" s="1"/>
      <c r="AB145" s="1"/>
      <c r="AC145" s="69"/>
      <c r="AD145" s="69"/>
      <c r="AE145" s="69"/>
      <c r="AF145" s="69"/>
      <c r="AG145" s="75"/>
      <c r="AH145" s="69"/>
    </row>
    <row r="146" spans="1:34" x14ac:dyDescent="0.2">
      <c r="A146" s="68">
        <v>43895</v>
      </c>
      <c r="B146" s="69" t="s">
        <v>144</v>
      </c>
      <c r="C146" s="69">
        <v>2020</v>
      </c>
      <c r="D146" s="69" t="s">
        <v>11</v>
      </c>
      <c r="E146" s="71">
        <v>-1.76</v>
      </c>
      <c r="F146" s="71" t="s">
        <v>19</v>
      </c>
      <c r="G146" s="13">
        <v>140800</v>
      </c>
      <c r="H146" s="14">
        <v>87</v>
      </c>
      <c r="I146" s="71" t="s">
        <v>52</v>
      </c>
      <c r="J146" s="71" t="s">
        <v>25</v>
      </c>
      <c r="K146" s="71">
        <v>0.44</v>
      </c>
      <c r="L146" s="71" t="s">
        <v>331</v>
      </c>
      <c r="M146" s="71" t="s">
        <v>332</v>
      </c>
      <c r="N146" s="72" t="s">
        <v>333</v>
      </c>
      <c r="O146" s="69"/>
      <c r="P146" s="69" t="s">
        <v>61</v>
      </c>
      <c r="Q146" s="73">
        <v>37.954315999999999</v>
      </c>
      <c r="R146" s="74">
        <v>-87.570311000000004</v>
      </c>
      <c r="S146" s="69" t="s">
        <v>41</v>
      </c>
      <c r="T146" s="69"/>
      <c r="U146" s="69" t="s">
        <v>32</v>
      </c>
      <c r="V146" s="68"/>
      <c r="W146" s="1" t="e">
        <f>IF(AC146="Intr",0,G146*#REF!)</f>
        <v>#REF!</v>
      </c>
      <c r="X146" s="1" t="e">
        <f>IF(AC146="Intr",0,G146*#REF!)</f>
        <v>#REF!</v>
      </c>
      <c r="Y146" s="1" t="e">
        <f>IF(AC146="Intr",G146,G146*#REF!)</f>
        <v>#REF!</v>
      </c>
      <c r="Z146" s="1"/>
      <c r="AA146" s="1"/>
      <c r="AB146" s="1"/>
      <c r="AC146" s="69"/>
      <c r="AD146" s="69"/>
      <c r="AE146" s="69"/>
      <c r="AF146" s="69"/>
      <c r="AG146" s="75"/>
      <c r="AH146" s="69"/>
    </row>
    <row r="147" spans="1:34" x14ac:dyDescent="0.2">
      <c r="A147" s="68">
        <v>43908</v>
      </c>
      <c r="B147" s="69" t="s">
        <v>144</v>
      </c>
      <c r="C147" s="69">
        <v>2020</v>
      </c>
      <c r="D147" s="69" t="s">
        <v>3</v>
      </c>
      <c r="E147" s="71">
        <v>-0.42</v>
      </c>
      <c r="F147" s="71" t="s">
        <v>19</v>
      </c>
      <c r="G147" s="13">
        <v>50400</v>
      </c>
      <c r="H147" s="14">
        <v>88</v>
      </c>
      <c r="I147" s="71" t="s">
        <v>52</v>
      </c>
      <c r="J147" s="71" t="s">
        <v>23</v>
      </c>
      <c r="K147" s="71">
        <v>0.21</v>
      </c>
      <c r="L147" s="71" t="s">
        <v>337</v>
      </c>
      <c r="M147" s="71" t="s">
        <v>338</v>
      </c>
      <c r="N147" s="72" t="s">
        <v>339</v>
      </c>
      <c r="O147" s="69"/>
      <c r="P147" s="69" t="s">
        <v>714</v>
      </c>
      <c r="Q147" s="73">
        <v>41.426081000000003</v>
      </c>
      <c r="R147" s="74">
        <v>-85.762451999999996</v>
      </c>
      <c r="S147" s="69" t="s">
        <v>41</v>
      </c>
      <c r="T147" s="69"/>
      <c r="U147" s="69" t="s">
        <v>32</v>
      </c>
      <c r="V147" s="68"/>
      <c r="W147" s="1" t="e">
        <f>IF(AC147="Intr",0,G147*#REF!)</f>
        <v>#REF!</v>
      </c>
      <c r="X147" s="1" t="e">
        <f>IF(AC147="Intr",0,G147*#REF!)</f>
        <v>#REF!</v>
      </c>
      <c r="Y147" s="1" t="e">
        <f>IF(AC147="Intr",G147,G147*#REF!)</f>
        <v>#REF!</v>
      </c>
      <c r="Z147" s="1"/>
      <c r="AA147" s="1"/>
      <c r="AB147" s="1"/>
      <c r="AC147" s="69"/>
      <c r="AD147" s="69"/>
      <c r="AE147" s="69"/>
      <c r="AF147" s="69"/>
      <c r="AG147" s="75"/>
      <c r="AH147" s="69"/>
    </row>
    <row r="148" spans="1:34" x14ac:dyDescent="0.2">
      <c r="A148" s="68">
        <v>43908</v>
      </c>
      <c r="B148" s="69" t="s">
        <v>144</v>
      </c>
      <c r="C148" s="69">
        <v>2020</v>
      </c>
      <c r="D148" s="69" t="s">
        <v>7</v>
      </c>
      <c r="E148" s="71">
        <v>-0.03</v>
      </c>
      <c r="F148" s="71" t="s">
        <v>19</v>
      </c>
      <c r="G148" s="13">
        <v>2400</v>
      </c>
      <c r="H148" s="14">
        <v>89</v>
      </c>
      <c r="I148" s="71" t="s">
        <v>53</v>
      </c>
      <c r="J148" s="71" t="s">
        <v>23</v>
      </c>
      <c r="K148" s="71">
        <v>0.03</v>
      </c>
      <c r="L148" s="71" t="s">
        <v>340</v>
      </c>
      <c r="M148" s="71" t="s">
        <v>73</v>
      </c>
      <c r="N148" s="72" t="s">
        <v>341</v>
      </c>
      <c r="O148" s="69"/>
      <c r="P148" s="69" t="s">
        <v>108</v>
      </c>
      <c r="Q148" s="73">
        <v>40.044176999999998</v>
      </c>
      <c r="R148" s="74">
        <v>-86.156177999999997</v>
      </c>
      <c r="S148" s="69" t="s">
        <v>41</v>
      </c>
      <c r="T148" s="69" t="s">
        <v>1541</v>
      </c>
      <c r="U148" s="69" t="s">
        <v>31</v>
      </c>
      <c r="V148" s="68">
        <v>45265</v>
      </c>
      <c r="W148" s="1">
        <v>360</v>
      </c>
      <c r="X148" s="1">
        <v>1680</v>
      </c>
      <c r="Y148" s="1">
        <v>360</v>
      </c>
      <c r="Z148" s="1"/>
      <c r="AA148" s="1"/>
      <c r="AB148" s="1"/>
      <c r="AC148" s="69"/>
      <c r="AD148" s="69" t="s">
        <v>1542</v>
      </c>
      <c r="AE148" s="69"/>
      <c r="AF148" s="69"/>
      <c r="AG148" s="75"/>
      <c r="AH148" s="69" t="s">
        <v>1557</v>
      </c>
    </row>
    <row r="149" spans="1:34" x14ac:dyDescent="0.2">
      <c r="A149" s="68">
        <v>43914</v>
      </c>
      <c r="B149" s="69" t="s">
        <v>144</v>
      </c>
      <c r="C149" s="69">
        <v>2020</v>
      </c>
      <c r="D149" s="69" t="s">
        <v>9</v>
      </c>
      <c r="E149" s="71">
        <v>-186</v>
      </c>
      <c r="F149" s="71" t="s">
        <v>20</v>
      </c>
      <c r="G149" s="13">
        <v>74400</v>
      </c>
      <c r="H149" s="14">
        <v>81</v>
      </c>
      <c r="I149" s="71" t="s">
        <v>52</v>
      </c>
      <c r="J149" s="71" t="s">
        <v>27</v>
      </c>
      <c r="K149" s="71">
        <v>186</v>
      </c>
      <c r="L149" s="71" t="s">
        <v>965</v>
      </c>
      <c r="M149" s="71" t="s">
        <v>342</v>
      </c>
      <c r="N149" s="72" t="s">
        <v>343</v>
      </c>
      <c r="O149" s="69"/>
      <c r="P149" s="69" t="s">
        <v>285</v>
      </c>
      <c r="Q149" s="73">
        <v>38.94744</v>
      </c>
      <c r="R149" s="74">
        <v>-86.124170000000007</v>
      </c>
      <c r="S149" s="69" t="s">
        <v>43</v>
      </c>
      <c r="T149" s="69"/>
      <c r="U149" s="69" t="s">
        <v>32</v>
      </c>
      <c r="V149" s="68"/>
      <c r="W149" s="1" t="e">
        <f>IF(AC149="Intr",0,G149*#REF!)</f>
        <v>#REF!</v>
      </c>
      <c r="X149" s="1" t="e">
        <f>IF(AC149="Intr",0,G149*#REF!)</f>
        <v>#REF!</v>
      </c>
      <c r="Y149" s="1" t="e">
        <f>IF(AC149="Intr",G149,G149*#REF!)</f>
        <v>#REF!</v>
      </c>
      <c r="Z149" s="1"/>
      <c r="AA149" s="1"/>
      <c r="AB149" s="1"/>
      <c r="AC149" s="69"/>
      <c r="AD149" s="69"/>
      <c r="AE149" s="69"/>
      <c r="AF149" s="69"/>
      <c r="AG149" s="75"/>
      <c r="AH149" s="69" t="s">
        <v>344</v>
      </c>
    </row>
    <row r="150" spans="1:34" x14ac:dyDescent="0.2">
      <c r="A150" s="68">
        <v>43914</v>
      </c>
      <c r="B150" s="69" t="s">
        <v>144</v>
      </c>
      <c r="C150" s="69">
        <v>2020</v>
      </c>
      <c r="D150" s="69" t="s">
        <v>9</v>
      </c>
      <c r="E150" s="71">
        <v>-86</v>
      </c>
      <c r="F150" s="71" t="s">
        <v>20</v>
      </c>
      <c r="G150" s="13">
        <v>34400</v>
      </c>
      <c r="H150" s="14">
        <v>81</v>
      </c>
      <c r="I150" s="71" t="s">
        <v>52</v>
      </c>
      <c r="J150" s="71" t="s">
        <v>26</v>
      </c>
      <c r="K150" s="71">
        <v>86</v>
      </c>
      <c r="L150" s="71" t="s">
        <v>965</v>
      </c>
      <c r="M150" s="71" t="s">
        <v>342</v>
      </c>
      <c r="N150" s="72" t="s">
        <v>343</v>
      </c>
      <c r="O150" s="69"/>
      <c r="P150" s="69" t="s">
        <v>285</v>
      </c>
      <c r="Q150" s="73">
        <v>38.94744</v>
      </c>
      <c r="R150" s="74">
        <v>-86.124170000000007</v>
      </c>
      <c r="S150" s="69" t="s">
        <v>43</v>
      </c>
      <c r="T150" s="69"/>
      <c r="U150" s="69" t="s">
        <v>32</v>
      </c>
      <c r="V150" s="68"/>
      <c r="W150" s="1" t="e">
        <f>IF(AC150="Intr",0,G150*#REF!)</f>
        <v>#REF!</v>
      </c>
      <c r="X150" s="1" t="e">
        <f>IF(AC150="Intr",0,G150*#REF!)</f>
        <v>#REF!</v>
      </c>
      <c r="Y150" s="1" t="e">
        <f>IF(AC150="Intr",G150,G150*#REF!)</f>
        <v>#REF!</v>
      </c>
      <c r="Z150" s="1"/>
      <c r="AA150" s="1"/>
      <c r="AB150" s="1"/>
      <c r="AC150" s="69"/>
      <c r="AD150" s="69"/>
      <c r="AE150" s="69"/>
      <c r="AF150" s="69"/>
      <c r="AG150" s="75"/>
      <c r="AH150" s="69" t="s">
        <v>344</v>
      </c>
    </row>
    <row r="151" spans="1:34" x14ac:dyDescent="0.2">
      <c r="A151" s="68">
        <v>43914</v>
      </c>
      <c r="B151" s="69" t="s">
        <v>144</v>
      </c>
      <c r="C151" s="69">
        <v>2020</v>
      </c>
      <c r="D151" s="69" t="s">
        <v>9</v>
      </c>
      <c r="E151" s="71">
        <v>-500</v>
      </c>
      <c r="F151" s="71" t="s">
        <v>20</v>
      </c>
      <c r="G151" s="13">
        <v>200000</v>
      </c>
      <c r="H151" s="14">
        <v>78</v>
      </c>
      <c r="I151" s="71" t="s">
        <v>52</v>
      </c>
      <c r="J151" s="71" t="s">
        <v>28</v>
      </c>
      <c r="K151" s="71">
        <v>417</v>
      </c>
      <c r="L151" s="71" t="s">
        <v>965</v>
      </c>
      <c r="M151" s="71" t="s">
        <v>345</v>
      </c>
      <c r="N151" s="72" t="s">
        <v>346</v>
      </c>
      <c r="O151" s="69"/>
      <c r="P151" s="69" t="s">
        <v>347</v>
      </c>
      <c r="Q151" s="73">
        <v>38.480975000000001</v>
      </c>
      <c r="R151" s="74">
        <v>-86.864420999999993</v>
      </c>
      <c r="S151" s="69" t="s">
        <v>43</v>
      </c>
      <c r="T151" s="69"/>
      <c r="U151" s="69" t="s">
        <v>32</v>
      </c>
      <c r="V151" s="68"/>
      <c r="W151" s="1" t="e">
        <f>IF(AC151="Intr",0,G151*#REF!)</f>
        <v>#REF!</v>
      </c>
      <c r="X151" s="1" t="e">
        <f>IF(AC151="Intr",0,G151*#REF!)</f>
        <v>#REF!</v>
      </c>
      <c r="Y151" s="1" t="e">
        <f>IF(AC151="Intr",G151,G151*#REF!)</f>
        <v>#REF!</v>
      </c>
      <c r="Z151" s="1"/>
      <c r="AA151" s="1"/>
      <c r="AB151" s="1"/>
      <c r="AC151" s="69"/>
      <c r="AD151" s="69"/>
      <c r="AE151" s="69"/>
      <c r="AF151" s="69"/>
      <c r="AG151" s="75"/>
      <c r="AH151" s="69"/>
    </row>
    <row r="152" spans="1:34" x14ac:dyDescent="0.2">
      <c r="A152" s="68">
        <v>43914</v>
      </c>
      <c r="B152" s="69" t="s">
        <v>144</v>
      </c>
      <c r="C152" s="69">
        <v>2020</v>
      </c>
      <c r="D152" s="69" t="s">
        <v>9</v>
      </c>
      <c r="E152" s="71">
        <v>-74</v>
      </c>
      <c r="F152" s="71" t="s">
        <v>20</v>
      </c>
      <c r="G152" s="13">
        <v>29600</v>
      </c>
      <c r="H152" s="14">
        <v>78</v>
      </c>
      <c r="I152" s="71" t="s">
        <v>52</v>
      </c>
      <c r="J152" s="71" t="s">
        <v>27</v>
      </c>
      <c r="K152" s="71">
        <v>62</v>
      </c>
      <c r="L152" s="71" t="s">
        <v>965</v>
      </c>
      <c r="M152" s="71" t="s">
        <v>345</v>
      </c>
      <c r="N152" s="72" t="s">
        <v>346</v>
      </c>
      <c r="O152" s="69"/>
      <c r="P152" s="69" t="s">
        <v>347</v>
      </c>
      <c r="Q152" s="88">
        <v>38.480975000000001</v>
      </c>
      <c r="R152" s="74">
        <v>-86.864420999999993</v>
      </c>
      <c r="S152" s="69" t="s">
        <v>43</v>
      </c>
      <c r="T152" s="69"/>
      <c r="U152" s="69" t="s">
        <v>32</v>
      </c>
      <c r="V152" s="68"/>
      <c r="W152" s="1" t="e">
        <f>IF(AC152="Intr",0,G152*#REF!)</f>
        <v>#REF!</v>
      </c>
      <c r="X152" s="1" t="e">
        <f>IF(AC152="Intr",0,G152*#REF!)</f>
        <v>#REF!</v>
      </c>
      <c r="Y152" s="1" t="e">
        <f>IF(AC152="Intr",G152,G152*#REF!)</f>
        <v>#REF!</v>
      </c>
      <c r="Z152" s="1"/>
      <c r="AA152" s="1"/>
      <c r="AB152" s="1"/>
      <c r="AC152" s="69"/>
      <c r="AD152" s="69"/>
      <c r="AE152" s="69"/>
      <c r="AF152" s="69"/>
      <c r="AG152" s="75"/>
      <c r="AH152" s="69"/>
    </row>
    <row r="153" spans="1:34" x14ac:dyDescent="0.2">
      <c r="A153" s="68">
        <v>43914</v>
      </c>
      <c r="B153" s="69" t="s">
        <v>144</v>
      </c>
      <c r="C153" s="69">
        <v>2020</v>
      </c>
      <c r="D153" s="69" t="s">
        <v>7</v>
      </c>
      <c r="E153" s="71">
        <v>-0.31</v>
      </c>
      <c r="F153" s="71" t="s">
        <v>19</v>
      </c>
      <c r="G153" s="13">
        <v>24800</v>
      </c>
      <c r="H153" s="14">
        <v>92</v>
      </c>
      <c r="I153" s="71" t="s">
        <v>53</v>
      </c>
      <c r="J153" s="71" t="s">
        <v>24</v>
      </c>
      <c r="K153" s="71">
        <v>0.13</v>
      </c>
      <c r="L153" s="71" t="s">
        <v>309</v>
      </c>
      <c r="M153" s="71" t="s">
        <v>73</v>
      </c>
      <c r="N153" s="72" t="s">
        <v>644</v>
      </c>
      <c r="O153" s="69"/>
      <c r="P153" s="69" t="s">
        <v>133</v>
      </c>
      <c r="Q153" s="73">
        <v>39.623136000000002</v>
      </c>
      <c r="R153" s="74">
        <v>-86.477220000000003</v>
      </c>
      <c r="S153" s="69" t="s">
        <v>41</v>
      </c>
      <c r="T153" s="69" t="s">
        <v>1541</v>
      </c>
      <c r="U153" s="69" t="s">
        <v>31</v>
      </c>
      <c r="V153" s="68">
        <v>45265</v>
      </c>
      <c r="W153" s="1">
        <v>3720</v>
      </c>
      <c r="X153" s="1">
        <v>17360</v>
      </c>
      <c r="Y153" s="1">
        <v>3720</v>
      </c>
      <c r="Z153" s="1"/>
      <c r="AA153" s="1"/>
      <c r="AB153" s="1"/>
      <c r="AC153" s="69"/>
      <c r="AD153" s="69" t="s">
        <v>1542</v>
      </c>
      <c r="AE153" s="69"/>
      <c r="AF153" s="69"/>
      <c r="AG153" s="75"/>
      <c r="AH153" s="69" t="s">
        <v>1558</v>
      </c>
    </row>
    <row r="154" spans="1:34" x14ac:dyDescent="0.2">
      <c r="A154" s="68">
        <v>43915</v>
      </c>
      <c r="B154" s="69" t="s">
        <v>144</v>
      </c>
      <c r="C154" s="69">
        <v>2020</v>
      </c>
      <c r="D154" s="69" t="s">
        <v>8</v>
      </c>
      <c r="E154" s="71">
        <v>-144</v>
      </c>
      <c r="F154" s="71" t="s">
        <v>20</v>
      </c>
      <c r="G154" s="13">
        <v>57600</v>
      </c>
      <c r="H154" s="14">
        <v>72</v>
      </c>
      <c r="I154" s="71" t="s">
        <v>52</v>
      </c>
      <c r="J154" s="71" t="s">
        <v>27</v>
      </c>
      <c r="K154" s="71">
        <v>120</v>
      </c>
      <c r="L154" s="71" t="s">
        <v>348</v>
      </c>
      <c r="M154" s="71" t="s">
        <v>349</v>
      </c>
      <c r="N154" s="72" t="s">
        <v>350</v>
      </c>
      <c r="O154" s="69"/>
      <c r="P154" s="69" t="s">
        <v>92</v>
      </c>
      <c r="Q154" s="73">
        <v>39.808100000000003</v>
      </c>
      <c r="R154" s="74">
        <v>-85.926100000000005</v>
      </c>
      <c r="S154" s="69" t="s">
        <v>41</v>
      </c>
      <c r="T154" s="69"/>
      <c r="U154" s="69" t="s">
        <v>32</v>
      </c>
      <c r="V154" s="68"/>
      <c r="W154" s="1" t="e">
        <f>IF(AC154="Intr",0,G154*#REF!)</f>
        <v>#REF!</v>
      </c>
      <c r="X154" s="1" t="e">
        <f>IF(AC154="Intr",0,G154*#REF!)</f>
        <v>#REF!</v>
      </c>
      <c r="Y154" s="1" t="e">
        <f>IF(AC154="Intr",G154,G154*#REF!)</f>
        <v>#REF!</v>
      </c>
      <c r="Z154" s="1"/>
      <c r="AA154" s="1"/>
      <c r="AB154" s="1"/>
      <c r="AC154" s="69"/>
      <c r="AD154" s="69"/>
      <c r="AE154" s="69"/>
      <c r="AF154" s="69"/>
      <c r="AG154" s="75"/>
      <c r="AH154" s="69"/>
    </row>
    <row r="155" spans="1:34" x14ac:dyDescent="0.2">
      <c r="A155" s="68">
        <v>43915</v>
      </c>
      <c r="B155" s="69" t="s">
        <v>144</v>
      </c>
      <c r="C155" s="69">
        <v>2020</v>
      </c>
      <c r="D155" s="69" t="s">
        <v>8</v>
      </c>
      <c r="E155" s="71">
        <v>-0.2</v>
      </c>
      <c r="F155" s="71" t="s">
        <v>19</v>
      </c>
      <c r="G155" s="13">
        <v>16000</v>
      </c>
      <c r="H155" s="14">
        <v>72</v>
      </c>
      <c r="I155" s="71" t="s">
        <v>52</v>
      </c>
      <c r="J155" s="71" t="s">
        <v>23</v>
      </c>
      <c r="K155" s="71">
        <v>7.0000000000000007E-2</v>
      </c>
      <c r="L155" s="71" t="s">
        <v>348</v>
      </c>
      <c r="M155" s="71" t="s">
        <v>349</v>
      </c>
      <c r="N155" s="72" t="s">
        <v>350</v>
      </c>
      <c r="O155" s="69"/>
      <c r="P155" s="69" t="s">
        <v>92</v>
      </c>
      <c r="Q155" s="73">
        <v>39.808100000000003</v>
      </c>
      <c r="R155" s="74">
        <v>-85.926100000000005</v>
      </c>
      <c r="S155" s="69" t="s">
        <v>41</v>
      </c>
      <c r="T155" s="69"/>
      <c r="U155" s="69" t="s">
        <v>32</v>
      </c>
      <c r="V155" s="68"/>
      <c r="W155" s="1" t="e">
        <f>IF(AC155="Intr",0,G155*#REF!)</f>
        <v>#REF!</v>
      </c>
      <c r="X155" s="1" t="e">
        <f>IF(AC155="Intr",0,G155*#REF!)</f>
        <v>#REF!</v>
      </c>
      <c r="Y155" s="1" t="e">
        <f>IF(AC155="Intr",G155,G155*#REF!)</f>
        <v>#REF!</v>
      </c>
      <c r="Z155" s="1"/>
      <c r="AA155" s="1"/>
      <c r="AB155" s="1"/>
      <c r="AC155" s="69"/>
      <c r="AD155" s="69"/>
      <c r="AE155" s="69"/>
      <c r="AF155" s="69"/>
      <c r="AG155" s="75"/>
      <c r="AH155" s="69"/>
    </row>
    <row r="156" spans="1:34" x14ac:dyDescent="0.2">
      <c r="A156" s="68">
        <v>43915</v>
      </c>
      <c r="B156" s="69" t="s">
        <v>144</v>
      </c>
      <c r="C156" s="69">
        <v>2020</v>
      </c>
      <c r="D156" s="69" t="s">
        <v>8</v>
      </c>
      <c r="E156" s="71">
        <v>-0.36799999999999999</v>
      </c>
      <c r="F156" s="71" t="s">
        <v>19</v>
      </c>
      <c r="G156" s="13">
        <v>29440</v>
      </c>
      <c r="H156" s="14">
        <v>72</v>
      </c>
      <c r="I156" s="71" t="s">
        <v>52</v>
      </c>
      <c r="J156" s="71" t="s">
        <v>25</v>
      </c>
      <c r="K156" s="71">
        <v>0.1</v>
      </c>
      <c r="L156" s="71" t="s">
        <v>348</v>
      </c>
      <c r="M156" s="71" t="s">
        <v>349</v>
      </c>
      <c r="N156" s="72" t="s">
        <v>350</v>
      </c>
      <c r="O156" s="69"/>
      <c r="P156" s="69" t="s">
        <v>92</v>
      </c>
      <c r="Q156" s="73">
        <v>39.808100000000003</v>
      </c>
      <c r="R156" s="74">
        <v>-85.926100000000005</v>
      </c>
      <c r="S156" s="69" t="s">
        <v>41</v>
      </c>
      <c r="T156" s="69"/>
      <c r="U156" s="69" t="s">
        <v>32</v>
      </c>
      <c r="V156" s="68"/>
      <c r="W156" s="1" t="e">
        <f>IF(AC156="Intr",0,G156*#REF!)</f>
        <v>#REF!</v>
      </c>
      <c r="X156" s="1" t="e">
        <f>IF(AC156="Intr",0,G156*#REF!)</f>
        <v>#REF!</v>
      </c>
      <c r="Y156" s="1" t="e">
        <f>IF(AC156="Intr",G156,G156*#REF!)</f>
        <v>#REF!</v>
      </c>
      <c r="Z156" s="1"/>
      <c r="AA156" s="1"/>
      <c r="AB156" s="1"/>
      <c r="AC156" s="69"/>
      <c r="AD156" s="69"/>
      <c r="AE156" s="69"/>
      <c r="AF156" s="69"/>
      <c r="AG156" s="75"/>
      <c r="AH156" s="69"/>
    </row>
    <row r="157" spans="1:34" x14ac:dyDescent="0.2">
      <c r="A157" s="68">
        <v>43921</v>
      </c>
      <c r="B157" s="69" t="s">
        <v>144</v>
      </c>
      <c r="C157" s="69">
        <v>2020</v>
      </c>
      <c r="D157" s="69" t="s">
        <v>7</v>
      </c>
      <c r="E157" s="71">
        <v>-8</v>
      </c>
      <c r="F157" s="71" t="s">
        <v>20</v>
      </c>
      <c r="G157" s="13">
        <v>3600</v>
      </c>
      <c r="H157" s="14">
        <v>73</v>
      </c>
      <c r="I157" s="71" t="s">
        <v>52</v>
      </c>
      <c r="J157" s="71" t="s">
        <v>27</v>
      </c>
      <c r="K157" s="71">
        <v>8</v>
      </c>
      <c r="L157" s="71" t="s">
        <v>351</v>
      </c>
      <c r="M157" s="71" t="s">
        <v>353</v>
      </c>
      <c r="N157" s="72" t="s">
        <v>352</v>
      </c>
      <c r="O157" s="69"/>
      <c r="P157" s="69" t="s">
        <v>133</v>
      </c>
      <c r="Q157" s="73">
        <v>39.615389999999998</v>
      </c>
      <c r="R157" s="74">
        <v>-86.503309999999999</v>
      </c>
      <c r="S157" s="69" t="s">
        <v>43</v>
      </c>
      <c r="T157" s="69"/>
      <c r="U157" s="69" t="s">
        <v>32</v>
      </c>
      <c r="V157" s="68"/>
      <c r="W157" s="1" t="e">
        <f>IF(AC157="Intr",0,G157*#REF!)</f>
        <v>#REF!</v>
      </c>
      <c r="X157" s="1" t="e">
        <f>IF(AC157="Intr",0,G157*#REF!)</f>
        <v>#REF!</v>
      </c>
      <c r="Y157" s="1" t="e">
        <f>IF(AC157="Intr",G157,G157*#REF!)</f>
        <v>#REF!</v>
      </c>
      <c r="Z157" s="1"/>
      <c r="AA157" s="1"/>
      <c r="AB157" s="1"/>
      <c r="AC157" s="69"/>
      <c r="AD157" s="69"/>
      <c r="AE157" s="69"/>
      <c r="AF157" s="69"/>
      <c r="AG157" s="75"/>
      <c r="AH157" s="69" t="s">
        <v>354</v>
      </c>
    </row>
    <row r="158" spans="1:34" x14ac:dyDescent="0.2">
      <c r="A158" s="68">
        <v>43921</v>
      </c>
      <c r="B158" s="69" t="s">
        <v>144</v>
      </c>
      <c r="C158" s="69">
        <v>2020</v>
      </c>
      <c r="D158" s="69" t="s">
        <v>7</v>
      </c>
      <c r="E158" s="71">
        <v>-122</v>
      </c>
      <c r="F158" s="71" t="s">
        <v>20</v>
      </c>
      <c r="G158" s="13">
        <v>54900</v>
      </c>
      <c r="H158" s="14">
        <v>73</v>
      </c>
      <c r="I158" s="71" t="s">
        <v>52</v>
      </c>
      <c r="J158" s="71" t="s">
        <v>26</v>
      </c>
      <c r="K158" s="71">
        <v>122</v>
      </c>
      <c r="L158" s="71" t="s">
        <v>351</v>
      </c>
      <c r="M158" s="71" t="s">
        <v>353</v>
      </c>
      <c r="N158" s="72" t="s">
        <v>352</v>
      </c>
      <c r="O158" s="69"/>
      <c r="P158" s="69" t="s">
        <v>133</v>
      </c>
      <c r="Q158" s="73">
        <v>39.615389999999998</v>
      </c>
      <c r="R158" s="74">
        <v>-86.503309999999999</v>
      </c>
      <c r="S158" s="69" t="s">
        <v>43</v>
      </c>
      <c r="T158" s="69"/>
      <c r="U158" s="69" t="s">
        <v>32</v>
      </c>
      <c r="V158" s="68"/>
      <c r="W158" s="1" t="e">
        <f>IF(AC158="Intr",0,G158*#REF!)</f>
        <v>#REF!</v>
      </c>
      <c r="X158" s="1" t="e">
        <f>IF(AC158="Intr",0,G158*#REF!)</f>
        <v>#REF!</v>
      </c>
      <c r="Y158" s="1" t="e">
        <f>IF(AC158="Intr",G158,G158*#REF!)</f>
        <v>#REF!</v>
      </c>
      <c r="Z158" s="1"/>
      <c r="AA158" s="1"/>
      <c r="AB158" s="1"/>
      <c r="AC158" s="69"/>
      <c r="AD158" s="69"/>
      <c r="AE158" s="69"/>
      <c r="AF158" s="69"/>
      <c r="AG158" s="75"/>
      <c r="AH158" s="69" t="s">
        <v>354</v>
      </c>
    </row>
    <row r="159" spans="1:34" x14ac:dyDescent="0.2">
      <c r="A159" s="68">
        <v>43922</v>
      </c>
      <c r="B159" s="69" t="s">
        <v>165</v>
      </c>
      <c r="C159" s="69">
        <v>2020</v>
      </c>
      <c r="D159" s="69" t="s">
        <v>1</v>
      </c>
      <c r="E159" s="71">
        <v>-8</v>
      </c>
      <c r="F159" s="71" t="s">
        <v>20</v>
      </c>
      <c r="G159" s="13">
        <v>4800</v>
      </c>
      <c r="H159" s="14">
        <v>66</v>
      </c>
      <c r="I159" s="71" t="s">
        <v>52</v>
      </c>
      <c r="J159" s="71" t="s">
        <v>26</v>
      </c>
      <c r="K159" s="71">
        <v>8</v>
      </c>
      <c r="L159" s="71" t="s">
        <v>965</v>
      </c>
      <c r="M159" s="71" t="s">
        <v>355</v>
      </c>
      <c r="N159" s="72" t="s">
        <v>356</v>
      </c>
      <c r="O159" s="69"/>
      <c r="P159" s="69" t="s">
        <v>357</v>
      </c>
      <c r="Q159" s="73">
        <v>41.587400000000002</v>
      </c>
      <c r="R159" s="74">
        <v>-87.124600000000001</v>
      </c>
      <c r="S159" s="69" t="s">
        <v>43</v>
      </c>
      <c r="T159" s="69"/>
      <c r="U159" s="69" t="s">
        <v>32</v>
      </c>
      <c r="V159" s="68"/>
      <c r="W159" s="1" t="e">
        <f>IF(AC159="Intr",0,G159*#REF!)</f>
        <v>#REF!</v>
      </c>
      <c r="X159" s="1" t="e">
        <f>IF(AC159="Intr",0,G159*#REF!)</f>
        <v>#REF!</v>
      </c>
      <c r="Y159" s="1" t="e">
        <f>IF(AC159="Intr",G159,G159*#REF!)</f>
        <v>#REF!</v>
      </c>
      <c r="Z159" s="1"/>
      <c r="AA159" s="1"/>
      <c r="AB159" s="1"/>
      <c r="AC159" s="69"/>
      <c r="AD159" s="69"/>
      <c r="AE159" s="69"/>
      <c r="AF159" s="69"/>
      <c r="AG159" s="75"/>
      <c r="AH159" s="69"/>
    </row>
    <row r="160" spans="1:34" x14ac:dyDescent="0.2">
      <c r="A160" s="68">
        <v>43922</v>
      </c>
      <c r="B160" s="69" t="s">
        <v>165</v>
      </c>
      <c r="C160" s="69">
        <v>2020</v>
      </c>
      <c r="D160" s="69" t="s">
        <v>1</v>
      </c>
      <c r="E160" s="71">
        <v>-0.53200000000000003</v>
      </c>
      <c r="F160" s="71" t="s">
        <v>19</v>
      </c>
      <c r="G160" s="13">
        <v>50540</v>
      </c>
      <c r="H160" s="14">
        <v>66</v>
      </c>
      <c r="I160" s="71" t="s">
        <v>52</v>
      </c>
      <c r="J160" s="71" t="s">
        <v>25</v>
      </c>
      <c r="K160" s="71">
        <v>0.13300000000000001</v>
      </c>
      <c r="L160" s="71" t="s">
        <v>965</v>
      </c>
      <c r="M160" s="71" t="s">
        <v>355</v>
      </c>
      <c r="N160" s="72" t="s">
        <v>356</v>
      </c>
      <c r="O160" s="69"/>
      <c r="P160" s="69" t="s">
        <v>357</v>
      </c>
      <c r="Q160" s="73">
        <v>41.587400000000002</v>
      </c>
      <c r="R160" s="74">
        <v>-87.124600000000001</v>
      </c>
      <c r="S160" s="69" t="s">
        <v>43</v>
      </c>
      <c r="T160" s="69"/>
      <c r="U160" s="69" t="s">
        <v>32</v>
      </c>
      <c r="V160" s="68"/>
      <c r="W160" s="1" t="e">
        <f>IF(AC160="Intr",0,G160*#REF!)</f>
        <v>#REF!</v>
      </c>
      <c r="X160" s="1" t="e">
        <f>IF(AC160="Intr",0,G160*#REF!)</f>
        <v>#REF!</v>
      </c>
      <c r="Y160" s="1" t="e">
        <f>IF(AC160="Intr",G160,G160*#REF!)</f>
        <v>#REF!</v>
      </c>
      <c r="Z160" s="1"/>
      <c r="AA160" s="1"/>
      <c r="AB160" s="1"/>
      <c r="AC160" s="69"/>
      <c r="AD160" s="69"/>
      <c r="AE160" s="69"/>
      <c r="AF160" s="69"/>
      <c r="AG160" s="75"/>
      <c r="AH160" s="69"/>
    </row>
    <row r="161" spans="1:34" x14ac:dyDescent="0.2">
      <c r="A161" s="68">
        <v>43922</v>
      </c>
      <c r="B161" s="69" t="s">
        <v>165</v>
      </c>
      <c r="C161" s="69">
        <v>2020</v>
      </c>
      <c r="D161" s="69" t="s">
        <v>1</v>
      </c>
      <c r="E161" s="71">
        <v>-0.38</v>
      </c>
      <c r="F161" s="71" t="s">
        <v>19</v>
      </c>
      <c r="G161" s="13">
        <v>36100</v>
      </c>
      <c r="H161" s="14">
        <v>66</v>
      </c>
      <c r="I161" s="71" t="s">
        <v>52</v>
      </c>
      <c r="J161" s="71" t="s">
        <v>23</v>
      </c>
      <c r="K161" s="71">
        <v>0.19</v>
      </c>
      <c r="L161" s="71" t="s">
        <v>965</v>
      </c>
      <c r="M161" s="71" t="s">
        <v>355</v>
      </c>
      <c r="N161" s="72" t="s">
        <v>356</v>
      </c>
      <c r="O161" s="69"/>
      <c r="P161" s="69" t="s">
        <v>357</v>
      </c>
      <c r="Q161" s="73">
        <v>41.587400000000002</v>
      </c>
      <c r="R161" s="74">
        <v>-87.124600000000001</v>
      </c>
      <c r="S161" s="69" t="s">
        <v>43</v>
      </c>
      <c r="T161" s="69"/>
      <c r="U161" s="69" t="s">
        <v>32</v>
      </c>
      <c r="V161" s="68"/>
      <c r="W161" s="1" t="e">
        <f>IF(AC161="Intr",0,G161*#REF!)</f>
        <v>#REF!</v>
      </c>
      <c r="X161" s="1" t="e">
        <f>IF(AC161="Intr",0,G161*#REF!)</f>
        <v>#REF!</v>
      </c>
      <c r="Y161" s="1" t="e">
        <f>IF(AC161="Intr",G161,G161*#REF!)</f>
        <v>#REF!</v>
      </c>
      <c r="Z161" s="1"/>
      <c r="AA161" s="1"/>
      <c r="AB161" s="1"/>
      <c r="AC161" s="69"/>
      <c r="AD161" s="69"/>
      <c r="AE161" s="69"/>
      <c r="AF161" s="69"/>
      <c r="AG161" s="75"/>
      <c r="AH161" s="69"/>
    </row>
    <row r="162" spans="1:34" x14ac:dyDescent="0.2">
      <c r="A162" s="68">
        <v>43922</v>
      </c>
      <c r="B162" s="69" t="s">
        <v>165</v>
      </c>
      <c r="C162" s="69">
        <v>2020</v>
      </c>
      <c r="D162" s="69" t="s">
        <v>9</v>
      </c>
      <c r="E162" s="70">
        <v>-3236</v>
      </c>
      <c r="F162" s="71" t="s">
        <v>20</v>
      </c>
      <c r="G162" s="13">
        <v>1294400</v>
      </c>
      <c r="H162" s="14">
        <v>90</v>
      </c>
      <c r="I162" s="71" t="s">
        <v>52</v>
      </c>
      <c r="J162" s="71" t="s">
        <v>28</v>
      </c>
      <c r="K162" s="70">
        <v>2697</v>
      </c>
      <c r="L162" s="71" t="s">
        <v>965</v>
      </c>
      <c r="M162" s="71" t="s">
        <v>359</v>
      </c>
      <c r="N162" s="72" t="s">
        <v>360</v>
      </c>
      <c r="O162" s="69"/>
      <c r="P162" s="69" t="s">
        <v>358</v>
      </c>
      <c r="Q162" s="73">
        <v>38.503500000000003</v>
      </c>
      <c r="R162" s="74">
        <v>-86.635999999999996</v>
      </c>
      <c r="S162" s="69" t="s">
        <v>43</v>
      </c>
      <c r="T162" s="69"/>
      <c r="U162" s="69" t="s">
        <v>32</v>
      </c>
      <c r="V162" s="68"/>
      <c r="W162" s="1" t="e">
        <f>IF(AC162="Intr",0,G162*#REF!)</f>
        <v>#REF!</v>
      </c>
      <c r="X162" s="1" t="e">
        <f>IF(AC162="Intr",0,G162*#REF!)</f>
        <v>#REF!</v>
      </c>
      <c r="Y162" s="1" t="e">
        <f>IF(AC162="Intr",G162,G162*#REF!)</f>
        <v>#REF!</v>
      </c>
      <c r="Z162" s="1"/>
      <c r="AA162" s="1"/>
      <c r="AB162" s="1"/>
      <c r="AC162" s="69"/>
      <c r="AD162" s="69"/>
      <c r="AE162" s="69"/>
      <c r="AF162" s="69"/>
      <c r="AG162" s="75"/>
      <c r="AH162" s="69"/>
    </row>
    <row r="163" spans="1:34" x14ac:dyDescent="0.2">
      <c r="A163" s="68">
        <v>43922</v>
      </c>
      <c r="B163" s="69" t="s">
        <v>165</v>
      </c>
      <c r="C163" s="69">
        <v>2020</v>
      </c>
      <c r="D163" s="69" t="s">
        <v>9</v>
      </c>
      <c r="E163" s="71">
        <v>-0.22</v>
      </c>
      <c r="F163" s="71" t="s">
        <v>19</v>
      </c>
      <c r="G163" s="13">
        <v>17600</v>
      </c>
      <c r="H163" s="14">
        <v>90</v>
      </c>
      <c r="I163" s="71" t="s">
        <v>52</v>
      </c>
      <c r="J163" s="71" t="s">
        <v>23</v>
      </c>
      <c r="K163" s="71">
        <v>0.09</v>
      </c>
      <c r="L163" s="71" t="s">
        <v>965</v>
      </c>
      <c r="M163" s="71" t="s">
        <v>359</v>
      </c>
      <c r="N163" s="72" t="s">
        <v>360</v>
      </c>
      <c r="O163" s="69"/>
      <c r="P163" s="69" t="s">
        <v>358</v>
      </c>
      <c r="Q163" s="73">
        <v>38.503500000000003</v>
      </c>
      <c r="R163" s="74">
        <v>-86.635999999999996</v>
      </c>
      <c r="S163" s="69" t="s">
        <v>43</v>
      </c>
      <c r="T163" s="69"/>
      <c r="U163" s="69" t="s">
        <v>32</v>
      </c>
      <c r="V163" s="68"/>
      <c r="W163" s="1" t="e">
        <f>IF(AC163="Intr",0,G163*#REF!)</f>
        <v>#REF!</v>
      </c>
      <c r="X163" s="1" t="e">
        <f>IF(AC163="Intr",0,G163*#REF!)</f>
        <v>#REF!</v>
      </c>
      <c r="Y163" s="1" t="e">
        <f>IF(AC163="Intr",G163,G163*#REF!)</f>
        <v>#REF!</v>
      </c>
      <c r="Z163" s="1"/>
      <c r="AA163" s="1"/>
      <c r="AB163" s="1"/>
      <c r="AC163" s="69"/>
      <c r="AD163" s="69"/>
      <c r="AE163" s="69"/>
      <c r="AF163" s="69"/>
      <c r="AG163" s="75"/>
      <c r="AH163" s="69"/>
    </row>
    <row r="164" spans="1:34" x14ac:dyDescent="0.2">
      <c r="A164" s="68">
        <v>43922</v>
      </c>
      <c r="B164" s="69" t="s">
        <v>165</v>
      </c>
      <c r="C164" s="69">
        <v>2020</v>
      </c>
      <c r="D164" s="69" t="s">
        <v>9</v>
      </c>
      <c r="E164" s="71">
        <v>-0.01</v>
      </c>
      <c r="F164" s="71" t="s">
        <v>19</v>
      </c>
      <c r="G164" s="13">
        <v>800</v>
      </c>
      <c r="H164" s="14">
        <v>90</v>
      </c>
      <c r="I164" s="71" t="s">
        <v>52</v>
      </c>
      <c r="J164" s="71" t="s">
        <v>25</v>
      </c>
      <c r="K164" s="71">
        <v>4.0000000000000001E-3</v>
      </c>
      <c r="L164" s="71" t="s">
        <v>965</v>
      </c>
      <c r="M164" s="71" t="s">
        <v>359</v>
      </c>
      <c r="N164" s="72" t="s">
        <v>360</v>
      </c>
      <c r="O164" s="69"/>
      <c r="P164" s="69" t="s">
        <v>358</v>
      </c>
      <c r="Q164" s="73">
        <v>38.503500000000003</v>
      </c>
      <c r="R164" s="74">
        <v>-86.635999999999996</v>
      </c>
      <c r="S164" s="69" t="s">
        <v>43</v>
      </c>
      <c r="T164" s="69"/>
      <c r="U164" s="69" t="s">
        <v>32</v>
      </c>
      <c r="V164" s="68"/>
      <c r="W164" s="1" t="e">
        <f>IF(AC164="Intr",0,G164*#REF!)</f>
        <v>#REF!</v>
      </c>
      <c r="X164" s="1" t="e">
        <f>IF(AC164="Intr",0,G164*#REF!)</f>
        <v>#REF!</v>
      </c>
      <c r="Y164" s="1" t="e">
        <f>IF(AC164="Intr",G164,G164*#REF!)</f>
        <v>#REF!</v>
      </c>
      <c r="Z164" s="1"/>
      <c r="AA164" s="1"/>
      <c r="AB164" s="1"/>
      <c r="AC164" s="69"/>
      <c r="AD164" s="69"/>
      <c r="AE164" s="69"/>
      <c r="AF164" s="69"/>
      <c r="AG164" s="75"/>
      <c r="AH164" s="69"/>
    </row>
    <row r="165" spans="1:34" x14ac:dyDescent="0.2">
      <c r="A165" s="68">
        <v>43922</v>
      </c>
      <c r="B165" s="69" t="s">
        <v>165</v>
      </c>
      <c r="C165" s="69">
        <v>2020</v>
      </c>
      <c r="D165" s="69" t="s">
        <v>11</v>
      </c>
      <c r="E165" s="71">
        <v>-0.45200000000000001</v>
      </c>
      <c r="F165" s="71" t="s">
        <v>19</v>
      </c>
      <c r="G165" s="13">
        <v>36160</v>
      </c>
      <c r="H165" s="14">
        <v>82</v>
      </c>
      <c r="I165" s="71" t="s">
        <v>52</v>
      </c>
      <c r="J165" s="71" t="s">
        <v>25</v>
      </c>
      <c r="K165" s="71">
        <v>0.113</v>
      </c>
      <c r="L165" s="71" t="s">
        <v>965</v>
      </c>
      <c r="M165" s="71" t="s">
        <v>361</v>
      </c>
      <c r="N165" s="72" t="s">
        <v>362</v>
      </c>
      <c r="O165" s="69"/>
      <c r="P165" s="69" t="s">
        <v>297</v>
      </c>
      <c r="Q165" s="73">
        <v>38.174999999999997</v>
      </c>
      <c r="R165" s="74">
        <v>-87.415999999999997</v>
      </c>
      <c r="S165" s="69" t="s">
        <v>43</v>
      </c>
      <c r="T165" s="69"/>
      <c r="U165" s="69" t="s">
        <v>32</v>
      </c>
      <c r="V165" s="68"/>
      <c r="W165" s="1" t="e">
        <f>IF(AC165="Intr",0,G165*#REF!)</f>
        <v>#REF!</v>
      </c>
      <c r="X165" s="1" t="e">
        <f>IF(AC165="Intr",0,G165*#REF!)</f>
        <v>#REF!</v>
      </c>
      <c r="Y165" s="1" t="e">
        <f>IF(AC165="Intr",G165,G165*#REF!)</f>
        <v>#REF!</v>
      </c>
      <c r="Z165" s="1"/>
      <c r="AA165" s="1"/>
      <c r="AB165" s="1"/>
      <c r="AC165" s="69"/>
      <c r="AD165" s="69"/>
      <c r="AE165" s="69"/>
      <c r="AF165" s="69"/>
      <c r="AG165" s="75"/>
      <c r="AH165" s="69"/>
    </row>
    <row r="166" spans="1:34" x14ac:dyDescent="0.2">
      <c r="A166" s="68">
        <v>43922</v>
      </c>
      <c r="B166" s="69" t="s">
        <v>165</v>
      </c>
      <c r="C166" s="69">
        <v>2020</v>
      </c>
      <c r="D166" s="69" t="s">
        <v>11</v>
      </c>
      <c r="E166" s="71">
        <v>-10</v>
      </c>
      <c r="F166" s="71" t="s">
        <v>20</v>
      </c>
      <c r="G166" s="13">
        <v>4000</v>
      </c>
      <c r="H166" s="14">
        <v>82</v>
      </c>
      <c r="I166" s="71" t="s">
        <v>52</v>
      </c>
      <c r="J166" s="71" t="s">
        <v>27</v>
      </c>
      <c r="K166" s="71">
        <v>10</v>
      </c>
      <c r="L166" s="71" t="s">
        <v>965</v>
      </c>
      <c r="M166" s="71" t="s">
        <v>361</v>
      </c>
      <c r="N166" s="72" t="s">
        <v>362</v>
      </c>
      <c r="O166" s="69"/>
      <c r="P166" s="69" t="s">
        <v>297</v>
      </c>
      <c r="Q166" s="73">
        <v>38.174999999999997</v>
      </c>
      <c r="R166" s="74">
        <v>-87.415999999999997</v>
      </c>
      <c r="S166" s="69" t="s">
        <v>43</v>
      </c>
      <c r="T166" s="69"/>
      <c r="U166" s="69" t="s">
        <v>32</v>
      </c>
      <c r="V166" s="68"/>
      <c r="W166" s="1" t="e">
        <f>IF(AC166="Intr",0,G166*#REF!)</f>
        <v>#REF!</v>
      </c>
      <c r="X166" s="1" t="e">
        <f>IF(AC166="Intr",0,G166*#REF!)</f>
        <v>#REF!</v>
      </c>
      <c r="Y166" s="1" t="e">
        <f>IF(AC166="Intr",G166,G166*#REF!)</f>
        <v>#REF!</v>
      </c>
      <c r="Z166" s="1"/>
      <c r="AA166" s="1"/>
      <c r="AB166" s="1"/>
      <c r="AC166" s="69"/>
      <c r="AD166" s="69"/>
      <c r="AE166" s="69"/>
      <c r="AF166" s="69"/>
      <c r="AG166" s="75"/>
      <c r="AH166" s="69"/>
    </row>
    <row r="167" spans="1:34" x14ac:dyDescent="0.2">
      <c r="A167" s="68">
        <v>43922</v>
      </c>
      <c r="B167" s="69" t="s">
        <v>165</v>
      </c>
      <c r="C167" s="69">
        <v>2020</v>
      </c>
      <c r="D167" s="69" t="s">
        <v>11</v>
      </c>
      <c r="E167" s="71">
        <v>-118</v>
      </c>
      <c r="F167" s="71" t="s">
        <v>20</v>
      </c>
      <c r="G167" s="13">
        <v>47200</v>
      </c>
      <c r="H167" s="14">
        <v>82</v>
      </c>
      <c r="I167" s="71" t="s">
        <v>52</v>
      </c>
      <c r="J167" s="71" t="s">
        <v>26</v>
      </c>
      <c r="K167" s="71">
        <v>118</v>
      </c>
      <c r="L167" s="71" t="s">
        <v>965</v>
      </c>
      <c r="M167" s="71" t="s">
        <v>361</v>
      </c>
      <c r="N167" s="72" t="s">
        <v>362</v>
      </c>
      <c r="O167" s="69"/>
      <c r="P167" s="69" t="s">
        <v>297</v>
      </c>
      <c r="Q167" s="73">
        <v>38.174999999999997</v>
      </c>
      <c r="R167" s="74">
        <v>-87.415999999999997</v>
      </c>
      <c r="S167" s="69" t="s">
        <v>43</v>
      </c>
      <c r="T167" s="69"/>
      <c r="U167" s="69" t="s">
        <v>32</v>
      </c>
      <c r="V167" s="68"/>
      <c r="W167" s="1" t="e">
        <f>IF(AC167="Intr",0,G167*#REF!)</f>
        <v>#REF!</v>
      </c>
      <c r="X167" s="1" t="e">
        <f>IF(AC167="Intr",0,G167*#REF!)</f>
        <v>#REF!</v>
      </c>
      <c r="Y167" s="1" t="e">
        <f>IF(AC167="Intr",G167,G167*#REF!)</f>
        <v>#REF!</v>
      </c>
      <c r="Z167" s="1"/>
      <c r="AA167" s="1"/>
      <c r="AB167" s="1"/>
      <c r="AC167" s="69"/>
      <c r="AD167" s="69"/>
      <c r="AE167" s="69"/>
      <c r="AF167" s="69"/>
      <c r="AG167" s="75"/>
      <c r="AH167" s="69"/>
    </row>
    <row r="168" spans="1:34" x14ac:dyDescent="0.2">
      <c r="A168" s="68">
        <v>43936</v>
      </c>
      <c r="B168" s="69" t="s">
        <v>165</v>
      </c>
      <c r="C168" s="69">
        <v>2020</v>
      </c>
      <c r="D168" s="69" t="s">
        <v>2</v>
      </c>
      <c r="E168" s="71">
        <v>-82</v>
      </c>
      <c r="F168" s="71" t="s">
        <v>20</v>
      </c>
      <c r="G168" s="13">
        <v>41000</v>
      </c>
      <c r="H168" s="14">
        <v>91</v>
      </c>
      <c r="I168" s="71" t="s">
        <v>52</v>
      </c>
      <c r="J168" s="71" t="s">
        <v>27</v>
      </c>
      <c r="K168" s="71">
        <v>82</v>
      </c>
      <c r="L168" s="71" t="s">
        <v>965</v>
      </c>
      <c r="M168" s="71" t="s">
        <v>366</v>
      </c>
      <c r="N168" s="72" t="s">
        <v>367</v>
      </c>
      <c r="O168" s="69"/>
      <c r="P168" s="69" t="s">
        <v>199</v>
      </c>
      <c r="Q168" s="73">
        <v>41.43</v>
      </c>
      <c r="R168" s="74">
        <v>-87.47</v>
      </c>
      <c r="S168" s="69" t="s">
        <v>43</v>
      </c>
      <c r="T168" s="69"/>
      <c r="U168" s="69" t="s">
        <v>32</v>
      </c>
      <c r="V168" s="68"/>
      <c r="W168" s="1">
        <v>6150</v>
      </c>
      <c r="X168" s="1">
        <v>28700</v>
      </c>
      <c r="Y168" s="1">
        <v>6150</v>
      </c>
      <c r="Z168" s="1"/>
      <c r="AA168" s="1"/>
      <c r="AB168" s="1"/>
      <c r="AC168" s="69"/>
      <c r="AD168" s="69"/>
      <c r="AE168" s="69"/>
      <c r="AF168" s="69"/>
      <c r="AG168" s="75"/>
      <c r="AH168" s="69"/>
    </row>
    <row r="169" spans="1:34" x14ac:dyDescent="0.2">
      <c r="A169" s="68">
        <v>43936</v>
      </c>
      <c r="B169" s="69" t="s">
        <v>165</v>
      </c>
      <c r="C169" s="69">
        <v>2020</v>
      </c>
      <c r="D169" s="69" t="s">
        <v>2</v>
      </c>
      <c r="E169" s="71">
        <v>-15</v>
      </c>
      <c r="F169" s="71" t="s">
        <v>20</v>
      </c>
      <c r="G169" s="13">
        <v>7500</v>
      </c>
      <c r="H169" s="14">
        <v>91</v>
      </c>
      <c r="I169" s="71" t="s">
        <v>52</v>
      </c>
      <c r="J169" s="71" t="s">
        <v>26</v>
      </c>
      <c r="K169" s="71">
        <v>15</v>
      </c>
      <c r="L169" s="71" t="s">
        <v>965</v>
      </c>
      <c r="M169" s="71" t="s">
        <v>366</v>
      </c>
      <c r="N169" s="72" t="s">
        <v>367</v>
      </c>
      <c r="O169" s="69"/>
      <c r="P169" s="69" t="s">
        <v>199</v>
      </c>
      <c r="Q169" s="73">
        <v>41.43</v>
      </c>
      <c r="R169" s="74">
        <v>-87.47</v>
      </c>
      <c r="S169" s="69" t="s">
        <v>43</v>
      </c>
      <c r="T169" s="69"/>
      <c r="U169" s="69" t="s">
        <v>32</v>
      </c>
      <c r="V169" s="68"/>
      <c r="W169" s="1">
        <v>1125</v>
      </c>
      <c r="X169" s="1">
        <v>5250</v>
      </c>
      <c r="Y169" s="1">
        <v>1125</v>
      </c>
      <c r="Z169" s="1"/>
      <c r="AA169" s="1"/>
      <c r="AB169" s="1"/>
      <c r="AC169" s="69"/>
      <c r="AD169" s="69"/>
      <c r="AE169" s="69"/>
      <c r="AF169" s="69"/>
      <c r="AG169" s="75"/>
      <c r="AH169" s="69"/>
    </row>
    <row r="170" spans="1:34" x14ac:dyDescent="0.2">
      <c r="A170" s="68">
        <v>43936</v>
      </c>
      <c r="B170" s="69" t="s">
        <v>165</v>
      </c>
      <c r="C170" s="69">
        <v>2020</v>
      </c>
      <c r="D170" s="69" t="s">
        <v>2</v>
      </c>
      <c r="E170" s="71">
        <v>-0.4</v>
      </c>
      <c r="F170" s="71" t="s">
        <v>19</v>
      </c>
      <c r="G170" s="13">
        <v>38000</v>
      </c>
      <c r="H170" s="14">
        <v>91</v>
      </c>
      <c r="I170" s="71" t="s">
        <v>52</v>
      </c>
      <c r="J170" s="71" t="s">
        <v>23</v>
      </c>
      <c r="K170" s="71">
        <v>0.2</v>
      </c>
      <c r="L170" s="71" t="s">
        <v>965</v>
      </c>
      <c r="M170" s="71" t="s">
        <v>366</v>
      </c>
      <c r="N170" s="72" t="s">
        <v>367</v>
      </c>
      <c r="O170" s="69"/>
      <c r="P170" s="69" t="s">
        <v>199</v>
      </c>
      <c r="Q170" s="73">
        <v>41.43</v>
      </c>
      <c r="R170" s="74">
        <v>-87.47</v>
      </c>
      <c r="S170" s="69" t="s">
        <v>43</v>
      </c>
      <c r="T170" s="69"/>
      <c r="U170" s="69" t="s">
        <v>32</v>
      </c>
      <c r="V170" s="68"/>
      <c r="W170" s="1">
        <v>5700</v>
      </c>
      <c r="X170" s="1">
        <v>26600</v>
      </c>
      <c r="Y170" s="1">
        <v>5700</v>
      </c>
      <c r="Z170" s="1"/>
      <c r="AA170" s="1"/>
      <c r="AB170" s="1"/>
      <c r="AC170" s="69"/>
      <c r="AD170" s="69"/>
      <c r="AE170" s="69"/>
      <c r="AF170" s="69"/>
      <c r="AG170" s="75"/>
      <c r="AH170" s="69"/>
    </row>
    <row r="171" spans="1:34" x14ac:dyDescent="0.2">
      <c r="A171" s="68">
        <v>43936</v>
      </c>
      <c r="B171" s="69" t="s">
        <v>165</v>
      </c>
      <c r="C171" s="69">
        <v>2020</v>
      </c>
      <c r="D171" s="69" t="s">
        <v>2</v>
      </c>
      <c r="E171" s="71">
        <v>-0.48599999999999999</v>
      </c>
      <c r="F171" s="71" t="s">
        <v>19</v>
      </c>
      <c r="G171" s="13">
        <v>46170</v>
      </c>
      <c r="H171" s="14">
        <v>91</v>
      </c>
      <c r="I171" s="71" t="s">
        <v>52</v>
      </c>
      <c r="J171" s="71" t="s">
        <v>24</v>
      </c>
      <c r="K171" s="71">
        <v>0.16200000000000001</v>
      </c>
      <c r="L171" s="71" t="s">
        <v>965</v>
      </c>
      <c r="M171" s="71" t="s">
        <v>366</v>
      </c>
      <c r="N171" s="72" t="s">
        <v>367</v>
      </c>
      <c r="O171" s="69"/>
      <c r="P171" s="69" t="s">
        <v>199</v>
      </c>
      <c r="Q171" s="73">
        <v>41.43</v>
      </c>
      <c r="R171" s="74">
        <v>-87.47</v>
      </c>
      <c r="S171" s="69" t="s">
        <v>43</v>
      </c>
      <c r="T171" s="69"/>
      <c r="U171" s="69" t="s">
        <v>32</v>
      </c>
      <c r="V171" s="68"/>
      <c r="W171" s="1">
        <v>6925.5</v>
      </c>
      <c r="X171" s="1">
        <v>32319</v>
      </c>
      <c r="Y171" s="1">
        <v>6925.5</v>
      </c>
      <c r="Z171" s="1"/>
      <c r="AA171" s="1"/>
      <c r="AB171" s="1"/>
      <c r="AC171" s="69"/>
      <c r="AD171" s="69"/>
      <c r="AE171" s="69"/>
      <c r="AF171" s="69"/>
      <c r="AG171" s="75"/>
      <c r="AH171" s="69"/>
    </row>
    <row r="172" spans="1:34" x14ac:dyDescent="0.2">
      <c r="A172" s="68">
        <v>43936</v>
      </c>
      <c r="B172" s="69" t="s">
        <v>165</v>
      </c>
      <c r="C172" s="69">
        <v>2020</v>
      </c>
      <c r="D172" s="69" t="s">
        <v>5</v>
      </c>
      <c r="E172" s="71">
        <v>-280</v>
      </c>
      <c r="F172" s="71" t="s">
        <v>20</v>
      </c>
      <c r="G172" s="13">
        <v>112000</v>
      </c>
      <c r="H172" s="14">
        <v>94</v>
      </c>
      <c r="I172" s="71" t="s">
        <v>52</v>
      </c>
      <c r="J172" s="71" t="s">
        <v>28</v>
      </c>
      <c r="K172" s="71">
        <v>233</v>
      </c>
      <c r="L172" s="71" t="s">
        <v>239</v>
      </c>
      <c r="M172" s="71" t="s">
        <v>373</v>
      </c>
      <c r="N172" s="72" t="s">
        <v>374</v>
      </c>
      <c r="O172" s="69"/>
      <c r="P172" s="69" t="s">
        <v>376</v>
      </c>
      <c r="Q172" s="73">
        <v>40.473500000000001</v>
      </c>
      <c r="R172" s="74">
        <v>-85.915199999999999</v>
      </c>
      <c r="S172" s="69" t="s">
        <v>43</v>
      </c>
      <c r="T172" s="69"/>
      <c r="U172" s="69" t="s">
        <v>32</v>
      </c>
      <c r="V172" s="68"/>
      <c r="W172" s="1">
        <v>16800</v>
      </c>
      <c r="X172" s="1">
        <v>78400</v>
      </c>
      <c r="Y172" s="1">
        <v>16800</v>
      </c>
      <c r="Z172" s="1"/>
      <c r="AA172" s="1"/>
      <c r="AB172" s="1"/>
      <c r="AC172" s="69"/>
      <c r="AD172" s="69"/>
      <c r="AE172" s="69"/>
      <c r="AF172" s="69"/>
      <c r="AG172" s="75"/>
      <c r="AH172" s="69" t="s">
        <v>375</v>
      </c>
    </row>
    <row r="173" spans="1:34" x14ac:dyDescent="0.2">
      <c r="A173" s="68">
        <v>43936</v>
      </c>
      <c r="B173" s="69" t="s">
        <v>165</v>
      </c>
      <c r="C173" s="69">
        <v>2020</v>
      </c>
      <c r="D173" s="69" t="s">
        <v>5</v>
      </c>
      <c r="E173" s="71">
        <v>-0.14000000000000001</v>
      </c>
      <c r="F173" s="71" t="s">
        <v>19</v>
      </c>
      <c r="G173" s="13">
        <v>11200</v>
      </c>
      <c r="H173" s="14">
        <v>94</v>
      </c>
      <c r="I173" s="71" t="s">
        <v>52</v>
      </c>
      <c r="J173" s="71" t="s">
        <v>23</v>
      </c>
      <c r="K173" s="71">
        <v>0.06</v>
      </c>
      <c r="L173" s="71" t="s">
        <v>239</v>
      </c>
      <c r="M173" s="71" t="s">
        <v>373</v>
      </c>
      <c r="N173" s="72" t="s">
        <v>374</v>
      </c>
      <c r="O173" s="69"/>
      <c r="P173" s="69" t="s">
        <v>376</v>
      </c>
      <c r="Q173" s="73">
        <v>40.473500000000001</v>
      </c>
      <c r="R173" s="74">
        <v>-85.915199999999999</v>
      </c>
      <c r="S173" s="69" t="s">
        <v>43</v>
      </c>
      <c r="T173" s="69"/>
      <c r="U173" s="69" t="s">
        <v>32</v>
      </c>
      <c r="V173" s="68"/>
      <c r="W173" s="1">
        <v>1680</v>
      </c>
      <c r="X173" s="1">
        <v>7840</v>
      </c>
      <c r="Y173" s="1">
        <v>1680</v>
      </c>
      <c r="Z173" s="1"/>
      <c r="AA173" s="1"/>
      <c r="AB173" s="1"/>
      <c r="AC173" s="69"/>
      <c r="AD173" s="69"/>
      <c r="AE173" s="69"/>
      <c r="AF173" s="69"/>
      <c r="AG173" s="75"/>
      <c r="AH173" s="69" t="s">
        <v>375</v>
      </c>
    </row>
    <row r="174" spans="1:34" x14ac:dyDescent="0.2">
      <c r="A174" s="68">
        <v>43936</v>
      </c>
      <c r="B174" s="69" t="s">
        <v>165</v>
      </c>
      <c r="C174" s="69">
        <v>2020</v>
      </c>
      <c r="D174" s="69" t="s">
        <v>7</v>
      </c>
      <c r="E174" s="71">
        <v>-1.05</v>
      </c>
      <c r="F174" s="71" t="s">
        <v>19</v>
      </c>
      <c r="G174" s="13">
        <v>84000</v>
      </c>
      <c r="H174" s="14">
        <v>93</v>
      </c>
      <c r="I174" s="71" t="s">
        <v>52</v>
      </c>
      <c r="J174" s="71" t="s">
        <v>25</v>
      </c>
      <c r="K174" s="71">
        <v>0.09</v>
      </c>
      <c r="L174" s="71" t="s">
        <v>368</v>
      </c>
      <c r="M174" s="71" t="s">
        <v>369</v>
      </c>
      <c r="N174" s="72" t="s">
        <v>370</v>
      </c>
      <c r="O174" s="69"/>
      <c r="P174" s="69" t="s">
        <v>108</v>
      </c>
      <c r="Q174" s="73">
        <v>39.9788</v>
      </c>
      <c r="R174" s="74">
        <v>-86.205200000000005</v>
      </c>
      <c r="S174" s="69" t="s">
        <v>41</v>
      </c>
      <c r="T174" s="69" t="s">
        <v>1541</v>
      </c>
      <c r="U174" s="69" t="s">
        <v>31</v>
      </c>
      <c r="V174" s="68">
        <v>45265</v>
      </c>
      <c r="W174" s="1">
        <v>12600</v>
      </c>
      <c r="X174" s="1">
        <v>58800</v>
      </c>
      <c r="Y174" s="1">
        <v>12600</v>
      </c>
      <c r="Z174" s="1"/>
      <c r="AA174" s="1"/>
      <c r="AB174" s="1"/>
      <c r="AC174" s="69"/>
      <c r="AD174" s="69" t="s">
        <v>1542</v>
      </c>
      <c r="AE174" s="69"/>
      <c r="AF174" s="69"/>
      <c r="AG174" s="75"/>
      <c r="AH174" s="69" t="s">
        <v>1554</v>
      </c>
    </row>
    <row r="175" spans="1:34" x14ac:dyDescent="0.2">
      <c r="A175" s="68">
        <v>43938</v>
      </c>
      <c r="B175" s="69" t="s">
        <v>165</v>
      </c>
      <c r="C175" s="69">
        <v>2020</v>
      </c>
      <c r="D175" s="69" t="s">
        <v>11</v>
      </c>
      <c r="E175" s="71">
        <v>-0.624</v>
      </c>
      <c r="F175" s="71" t="s">
        <v>19</v>
      </c>
      <c r="G175" s="13">
        <v>49920</v>
      </c>
      <c r="H175" s="14">
        <v>102</v>
      </c>
      <c r="I175" s="71" t="s">
        <v>52</v>
      </c>
      <c r="J175" s="71" t="s">
        <v>23</v>
      </c>
      <c r="K175" s="71">
        <v>0.26</v>
      </c>
      <c r="L175" s="71" t="s">
        <v>256</v>
      </c>
      <c r="M175" s="71" t="s">
        <v>363</v>
      </c>
      <c r="N175" s="72" t="s">
        <v>364</v>
      </c>
      <c r="O175" s="69"/>
      <c r="P175" s="69" t="s">
        <v>365</v>
      </c>
      <c r="Q175" s="73">
        <v>38.343862999999999</v>
      </c>
      <c r="R175" s="74">
        <v>-87.778317000000001</v>
      </c>
      <c r="S175" s="69" t="s">
        <v>958</v>
      </c>
      <c r="T175" s="69"/>
      <c r="U175" s="69" t="s">
        <v>32</v>
      </c>
      <c r="V175" s="68"/>
      <c r="W175" s="1" t="e">
        <f>IF(AC175="Intr",0,G175*#REF!)</f>
        <v>#REF!</v>
      </c>
      <c r="X175" s="1" t="e">
        <f>IF(AC175="Intr",0,G175*#REF!)</f>
        <v>#REF!</v>
      </c>
      <c r="Y175" s="1" t="e">
        <f>IF(AC175="Intr",G175,G175*#REF!)</f>
        <v>#REF!</v>
      </c>
      <c r="Z175" s="1"/>
      <c r="AA175" s="1"/>
      <c r="AB175" s="1"/>
      <c r="AC175" s="69"/>
      <c r="AD175" s="69"/>
      <c r="AE175" s="69"/>
      <c r="AF175" s="69"/>
      <c r="AG175" s="75"/>
      <c r="AH175" s="69"/>
    </row>
    <row r="176" spans="1:34" x14ac:dyDescent="0.2">
      <c r="A176" s="68">
        <v>43942</v>
      </c>
      <c r="B176" s="69" t="s">
        <v>165</v>
      </c>
      <c r="C176" s="69">
        <v>2020</v>
      </c>
      <c r="D176" s="69" t="s">
        <v>8</v>
      </c>
      <c r="E176" s="71">
        <v>-1.35</v>
      </c>
      <c r="F176" s="71" t="s">
        <v>19</v>
      </c>
      <c r="G176" s="13">
        <v>108000</v>
      </c>
      <c r="H176" s="14">
        <v>106</v>
      </c>
      <c r="I176" s="71" t="s">
        <v>53</v>
      </c>
      <c r="J176" s="71" t="s">
        <v>25</v>
      </c>
      <c r="K176" s="71">
        <v>1.35</v>
      </c>
      <c r="L176" s="71" t="s">
        <v>371</v>
      </c>
      <c r="M176" s="71" t="s">
        <v>73</v>
      </c>
      <c r="N176" s="72" t="s">
        <v>372</v>
      </c>
      <c r="O176" s="69"/>
      <c r="P176" s="69" t="s">
        <v>71</v>
      </c>
      <c r="Q176" s="73">
        <v>39.484650000000002</v>
      </c>
      <c r="R176" s="74">
        <v>-86.010898999999995</v>
      </c>
      <c r="S176" s="69" t="s">
        <v>41</v>
      </c>
      <c r="T176" s="69"/>
      <c r="U176" s="69" t="s">
        <v>32</v>
      </c>
      <c r="V176" s="68"/>
      <c r="W176" s="1" t="e">
        <f>IF(AC176="Intr",0,G176*#REF!)</f>
        <v>#REF!</v>
      </c>
      <c r="X176" s="1" t="e">
        <f>IF(AC176="Intr",0,G176*#REF!)</f>
        <v>#REF!</v>
      </c>
      <c r="Y176" s="1" t="e">
        <f>IF(AC176="Intr",G176,G176*#REF!)</f>
        <v>#REF!</v>
      </c>
      <c r="Z176" s="1"/>
      <c r="AA176" s="1"/>
      <c r="AB176" s="1"/>
      <c r="AC176" s="69"/>
      <c r="AD176" s="69"/>
      <c r="AE176" s="69"/>
      <c r="AF176" s="69"/>
      <c r="AG176" s="75"/>
      <c r="AH176" s="69" t="s">
        <v>384</v>
      </c>
    </row>
    <row r="177" spans="1:34" x14ac:dyDescent="0.2">
      <c r="A177" s="68">
        <v>43943</v>
      </c>
      <c r="B177" s="69" t="s">
        <v>165</v>
      </c>
      <c r="C177" s="69">
        <v>2020</v>
      </c>
      <c r="D177" s="69" t="s">
        <v>7</v>
      </c>
      <c r="E177" s="71">
        <v>-191</v>
      </c>
      <c r="F177" s="71" t="s">
        <v>20</v>
      </c>
      <c r="G177" s="13">
        <v>85950</v>
      </c>
      <c r="H177" s="14">
        <v>84</v>
      </c>
      <c r="I177" s="71" t="s">
        <v>52</v>
      </c>
      <c r="J177" s="71" t="s">
        <v>28</v>
      </c>
      <c r="K177" s="71">
        <v>159</v>
      </c>
      <c r="L177" s="71" t="s">
        <v>378</v>
      </c>
      <c r="M177" s="71" t="s">
        <v>377</v>
      </c>
      <c r="N177" s="72" t="s">
        <v>379</v>
      </c>
      <c r="O177" s="69"/>
      <c r="P177" s="69" t="s">
        <v>133</v>
      </c>
      <c r="Q177" s="73">
        <v>39.772599999999997</v>
      </c>
      <c r="R177" s="74">
        <v>-86.455299999999994</v>
      </c>
      <c r="S177" s="69" t="s">
        <v>41</v>
      </c>
      <c r="T177" s="69"/>
      <c r="U177" s="69" t="s">
        <v>32</v>
      </c>
      <c r="V177" s="68"/>
      <c r="W177" s="1" t="e">
        <f>IF(AC177="Intr",0,G177*#REF!)</f>
        <v>#REF!</v>
      </c>
      <c r="X177" s="1" t="e">
        <f>IF(AC177="Intr",0,G177*#REF!)</f>
        <v>#REF!</v>
      </c>
      <c r="Y177" s="1" t="e">
        <f>IF(AC177="Intr",G177,G177*#REF!)</f>
        <v>#REF!</v>
      </c>
      <c r="Z177" s="1"/>
      <c r="AA177" s="1"/>
      <c r="AB177" s="1"/>
      <c r="AC177" s="69"/>
      <c r="AD177" s="69"/>
      <c r="AE177" s="69"/>
      <c r="AF177" s="69"/>
      <c r="AG177" s="75"/>
      <c r="AH177" s="69"/>
    </row>
    <row r="178" spans="1:34" x14ac:dyDescent="0.2">
      <c r="A178" s="68">
        <v>43943</v>
      </c>
      <c r="B178" s="69" t="s">
        <v>165</v>
      </c>
      <c r="C178" s="69">
        <v>2020</v>
      </c>
      <c r="D178" s="69" t="s">
        <v>7</v>
      </c>
      <c r="E178" s="71">
        <v>-19</v>
      </c>
      <c r="F178" s="71" t="s">
        <v>20</v>
      </c>
      <c r="G178" s="13">
        <v>8550</v>
      </c>
      <c r="H178" s="14">
        <v>84</v>
      </c>
      <c r="I178" s="71" t="s">
        <v>52</v>
      </c>
      <c r="J178" s="71" t="s">
        <v>26</v>
      </c>
      <c r="K178" s="71">
        <v>16</v>
      </c>
      <c r="L178" s="71" t="s">
        <v>378</v>
      </c>
      <c r="M178" s="71" t="s">
        <v>377</v>
      </c>
      <c r="N178" s="72" t="s">
        <v>379</v>
      </c>
      <c r="O178" s="69"/>
      <c r="P178" s="69" t="s">
        <v>133</v>
      </c>
      <c r="Q178" s="73">
        <v>39.772599999999997</v>
      </c>
      <c r="R178" s="74">
        <v>-86.455299999999994</v>
      </c>
      <c r="S178" s="69" t="s">
        <v>41</v>
      </c>
      <c r="T178" s="69"/>
      <c r="U178" s="69" t="s">
        <v>32</v>
      </c>
      <c r="V178" s="68"/>
      <c r="W178" s="1" t="e">
        <f>IF(AC178="Intr",0,G178*#REF!)</f>
        <v>#REF!</v>
      </c>
      <c r="X178" s="1" t="e">
        <f>IF(AC178="Intr",0,G178*#REF!)</f>
        <v>#REF!</v>
      </c>
      <c r="Y178" s="1" t="e">
        <f>IF(AC178="Intr",G178,G178*#REF!)</f>
        <v>#REF!</v>
      </c>
      <c r="Z178" s="1"/>
      <c r="AA178" s="1"/>
      <c r="AB178" s="1"/>
      <c r="AC178" s="69"/>
      <c r="AD178" s="69"/>
      <c r="AE178" s="69"/>
      <c r="AF178" s="69"/>
      <c r="AG178" s="75"/>
      <c r="AH178" s="69"/>
    </row>
    <row r="179" spans="1:34" x14ac:dyDescent="0.2">
      <c r="A179" s="68">
        <v>43943</v>
      </c>
      <c r="B179" s="69" t="s">
        <v>165</v>
      </c>
      <c r="C179" s="69">
        <v>2020</v>
      </c>
      <c r="D179" s="69" t="s">
        <v>7</v>
      </c>
      <c r="E179" s="71">
        <v>-0.03</v>
      </c>
      <c r="F179" s="71" t="s">
        <v>19</v>
      </c>
      <c r="G179" s="13">
        <v>2400</v>
      </c>
      <c r="H179" s="14">
        <v>84</v>
      </c>
      <c r="I179" s="71" t="s">
        <v>52</v>
      </c>
      <c r="J179" s="71" t="s">
        <v>24</v>
      </c>
      <c r="K179" s="71">
        <v>0.01</v>
      </c>
      <c r="L179" s="71" t="s">
        <v>378</v>
      </c>
      <c r="M179" s="71" t="s">
        <v>377</v>
      </c>
      <c r="N179" s="72" t="s">
        <v>379</v>
      </c>
      <c r="O179" s="69"/>
      <c r="P179" s="69" t="s">
        <v>133</v>
      </c>
      <c r="Q179" s="73">
        <v>39.772599999999997</v>
      </c>
      <c r="R179" s="74">
        <v>-86.455299999999994</v>
      </c>
      <c r="S179" s="69" t="s">
        <v>41</v>
      </c>
      <c r="T179" s="69" t="s">
        <v>1541</v>
      </c>
      <c r="U179" s="69" t="s">
        <v>31</v>
      </c>
      <c r="V179" s="68">
        <v>45265</v>
      </c>
      <c r="W179" s="1">
        <v>360</v>
      </c>
      <c r="X179" s="1">
        <v>1680</v>
      </c>
      <c r="Y179" s="1">
        <v>360</v>
      </c>
      <c r="Z179" s="1"/>
      <c r="AA179" s="1"/>
      <c r="AB179" s="1"/>
      <c r="AC179" s="69"/>
      <c r="AD179" s="69" t="s">
        <v>1542</v>
      </c>
      <c r="AE179" s="69"/>
      <c r="AF179" s="69"/>
      <c r="AG179" s="75"/>
      <c r="AH179" s="69" t="s">
        <v>1554</v>
      </c>
    </row>
    <row r="180" spans="1:34" x14ac:dyDescent="0.2">
      <c r="A180" s="68">
        <v>43943</v>
      </c>
      <c r="B180" s="69" t="s">
        <v>165</v>
      </c>
      <c r="C180" s="69">
        <v>2020</v>
      </c>
      <c r="D180" s="69" t="s">
        <v>7</v>
      </c>
      <c r="E180" s="71">
        <v>-0.12</v>
      </c>
      <c r="F180" s="71" t="s">
        <v>19</v>
      </c>
      <c r="G180" s="13">
        <v>9600</v>
      </c>
      <c r="H180" s="14">
        <v>84</v>
      </c>
      <c r="I180" s="71" t="s">
        <v>52</v>
      </c>
      <c r="J180" s="71" t="s">
        <v>25</v>
      </c>
      <c r="K180" s="71">
        <v>0.03</v>
      </c>
      <c r="L180" s="71" t="s">
        <v>378</v>
      </c>
      <c r="M180" s="71" t="s">
        <v>377</v>
      </c>
      <c r="N180" s="72" t="s">
        <v>379</v>
      </c>
      <c r="O180" s="69"/>
      <c r="P180" s="69" t="s">
        <v>133</v>
      </c>
      <c r="Q180" s="73">
        <v>39.772599999999997</v>
      </c>
      <c r="R180" s="74">
        <v>-86.455299999999994</v>
      </c>
      <c r="S180" s="69" t="s">
        <v>41</v>
      </c>
      <c r="T180" s="69" t="s">
        <v>1541</v>
      </c>
      <c r="U180" s="69" t="s">
        <v>31</v>
      </c>
      <c r="V180" s="68">
        <v>45265</v>
      </c>
      <c r="W180" s="1">
        <v>1440</v>
      </c>
      <c r="X180" s="1">
        <v>6720</v>
      </c>
      <c r="Y180" s="1">
        <v>1440</v>
      </c>
      <c r="Z180" s="1"/>
      <c r="AA180" s="1"/>
      <c r="AB180" s="1"/>
      <c r="AC180" s="69"/>
      <c r="AD180" s="69" t="s">
        <v>1542</v>
      </c>
      <c r="AE180" s="69"/>
      <c r="AF180" s="69"/>
      <c r="AG180" s="75"/>
      <c r="AH180" s="69" t="s">
        <v>1554</v>
      </c>
    </row>
    <row r="181" spans="1:34" x14ac:dyDescent="0.2">
      <c r="A181" s="68">
        <v>43949</v>
      </c>
      <c r="B181" s="69" t="s">
        <v>165</v>
      </c>
      <c r="C181" s="69">
        <v>2020</v>
      </c>
      <c r="D181" s="69" t="s">
        <v>2</v>
      </c>
      <c r="E181" s="71">
        <v>-0.12</v>
      </c>
      <c r="F181" s="71" t="s">
        <v>19</v>
      </c>
      <c r="G181" s="13">
        <v>11400</v>
      </c>
      <c r="H181" s="14">
        <v>97</v>
      </c>
      <c r="I181" s="71" t="s">
        <v>53</v>
      </c>
      <c r="J181" s="71" t="s">
        <v>25</v>
      </c>
      <c r="K181" s="71">
        <v>2.9000000000000001E-2</v>
      </c>
      <c r="L181" s="71" t="s">
        <v>380</v>
      </c>
      <c r="M181" s="71" t="s">
        <v>73</v>
      </c>
      <c r="N181" s="72" t="s">
        <v>645</v>
      </c>
      <c r="O181" s="69"/>
      <c r="P181" s="69" t="s">
        <v>137</v>
      </c>
      <c r="Q181" s="73">
        <v>41.604399999999998</v>
      </c>
      <c r="R181" s="74">
        <v>-86.719139999999996</v>
      </c>
      <c r="S181" s="69" t="s">
        <v>958</v>
      </c>
      <c r="T181" s="69"/>
      <c r="U181" s="69" t="s">
        <v>32</v>
      </c>
      <c r="V181" s="68"/>
      <c r="W181" s="1" t="e">
        <f>IF(AC181="Intr",0,G181*#REF!)</f>
        <v>#REF!</v>
      </c>
      <c r="X181" s="1" t="e">
        <f>IF(AC181="Intr",0,G181*#REF!)</f>
        <v>#REF!</v>
      </c>
      <c r="Y181" s="1" t="e">
        <f>IF(AC181="Intr",G181,G181*#REF!)</f>
        <v>#REF!</v>
      </c>
      <c r="Z181" s="1"/>
      <c r="AA181" s="1"/>
      <c r="AB181" s="1"/>
      <c r="AC181" s="69"/>
      <c r="AD181" s="69"/>
      <c r="AE181" s="69"/>
      <c r="AF181" s="69"/>
      <c r="AG181" s="75"/>
      <c r="AH181" s="69" t="s">
        <v>646</v>
      </c>
    </row>
    <row r="182" spans="1:34" x14ac:dyDescent="0.2">
      <c r="A182" s="68">
        <v>43949</v>
      </c>
      <c r="B182" s="69" t="s">
        <v>165</v>
      </c>
      <c r="C182" s="69">
        <v>2020</v>
      </c>
      <c r="D182" s="69" t="s">
        <v>11</v>
      </c>
      <c r="E182" s="71">
        <v>-493</v>
      </c>
      <c r="F182" s="71" t="s">
        <v>20</v>
      </c>
      <c r="G182" s="13">
        <v>197200</v>
      </c>
      <c r="H182" s="14">
        <v>70</v>
      </c>
      <c r="I182" s="71" t="s">
        <v>52</v>
      </c>
      <c r="J182" s="71" t="s">
        <v>28</v>
      </c>
      <c r="K182" s="71">
        <v>384</v>
      </c>
      <c r="L182" s="71" t="s">
        <v>382</v>
      </c>
      <c r="M182" s="71" t="s">
        <v>381</v>
      </c>
      <c r="N182" s="72" t="s">
        <v>383</v>
      </c>
      <c r="O182" s="69"/>
      <c r="P182" s="69" t="s">
        <v>297</v>
      </c>
      <c r="Q182" s="73">
        <v>38.004486</v>
      </c>
      <c r="R182" s="74">
        <v>-87.404752000000002</v>
      </c>
      <c r="S182" s="69" t="s">
        <v>43</v>
      </c>
      <c r="T182" s="69"/>
      <c r="U182" s="69" t="s">
        <v>32</v>
      </c>
      <c r="V182" s="68"/>
      <c r="W182" s="1" t="e">
        <f>IF(AC182="Intr",0,G182*#REF!)</f>
        <v>#REF!</v>
      </c>
      <c r="X182" s="1" t="e">
        <f>IF(AC182="Intr",0,G182*#REF!)</f>
        <v>#REF!</v>
      </c>
      <c r="Y182" s="1" t="e">
        <f>IF(AC182="Intr",G182,G182*#REF!)</f>
        <v>#REF!</v>
      </c>
      <c r="Z182" s="1"/>
      <c r="AA182" s="1"/>
      <c r="AB182" s="1"/>
      <c r="AC182" s="69"/>
      <c r="AD182" s="69"/>
      <c r="AE182" s="69"/>
      <c r="AF182" s="69"/>
      <c r="AG182" s="75"/>
      <c r="AH182" s="69"/>
    </row>
    <row r="183" spans="1:34" x14ac:dyDescent="0.2">
      <c r="A183" s="68">
        <v>43951</v>
      </c>
      <c r="B183" s="69" t="s">
        <v>165</v>
      </c>
      <c r="C183" s="69">
        <v>2020</v>
      </c>
      <c r="D183" s="69" t="s">
        <v>5</v>
      </c>
      <c r="E183" s="71">
        <v>-666</v>
      </c>
      <c r="F183" s="71" t="s">
        <v>20</v>
      </c>
      <c r="G183" s="13">
        <v>266400</v>
      </c>
      <c r="H183" s="14">
        <v>98</v>
      </c>
      <c r="I183" s="71" t="s">
        <v>52</v>
      </c>
      <c r="J183" s="71" t="s">
        <v>27</v>
      </c>
      <c r="K183" s="71">
        <v>555</v>
      </c>
      <c r="L183" s="71" t="s">
        <v>1098</v>
      </c>
      <c r="M183" s="71" t="s">
        <v>388</v>
      </c>
      <c r="N183" s="72" t="s">
        <v>389</v>
      </c>
      <c r="O183" s="69"/>
      <c r="P183" s="69" t="s">
        <v>390</v>
      </c>
      <c r="Q183" s="80">
        <v>40.451700000000002</v>
      </c>
      <c r="R183" s="81">
        <v>-84.997320000000002</v>
      </c>
      <c r="S183" s="69" t="s">
        <v>43</v>
      </c>
      <c r="T183" s="69"/>
      <c r="U183" s="69" t="s">
        <v>32</v>
      </c>
      <c r="V183" s="68"/>
      <c r="W183" s="1">
        <v>39960</v>
      </c>
      <c r="X183" s="1">
        <v>186480</v>
      </c>
      <c r="Y183" s="1">
        <v>39960</v>
      </c>
      <c r="Z183" s="1"/>
      <c r="AA183" s="1"/>
      <c r="AB183" s="1"/>
      <c r="AC183" s="69"/>
      <c r="AD183" s="69"/>
      <c r="AE183" s="69"/>
      <c r="AF183" s="69"/>
      <c r="AG183" s="75"/>
      <c r="AH183" s="69"/>
    </row>
    <row r="184" spans="1:34" x14ac:dyDescent="0.2">
      <c r="A184" s="68">
        <v>43955</v>
      </c>
      <c r="B184" s="69" t="s">
        <v>66</v>
      </c>
      <c r="C184" s="69">
        <v>2020</v>
      </c>
      <c r="D184" s="69" t="s">
        <v>1</v>
      </c>
      <c r="E184" s="71">
        <v>-0.53400000000000003</v>
      </c>
      <c r="F184" s="71" t="s">
        <v>19</v>
      </c>
      <c r="G184" s="13">
        <v>50730</v>
      </c>
      <c r="H184" s="14">
        <v>105</v>
      </c>
      <c r="I184" s="71" t="s">
        <v>52</v>
      </c>
      <c r="J184" s="71" t="s">
        <v>23</v>
      </c>
      <c r="K184" s="71">
        <v>0.35599999999999998</v>
      </c>
      <c r="L184" s="71" t="s">
        <v>385</v>
      </c>
      <c r="M184" s="71" t="s">
        <v>386</v>
      </c>
      <c r="N184" s="72" t="s">
        <v>387</v>
      </c>
      <c r="O184" s="69"/>
      <c r="P184" s="69" t="s">
        <v>199</v>
      </c>
      <c r="Q184" s="73">
        <v>41.382292999999997</v>
      </c>
      <c r="R184" s="74">
        <v>-87.332835000000003</v>
      </c>
      <c r="S184" s="69" t="s">
        <v>41</v>
      </c>
      <c r="T184" s="69"/>
      <c r="U184" s="69" t="s">
        <v>32</v>
      </c>
      <c r="V184" s="68"/>
      <c r="W184" s="1" t="e">
        <f>IF(AC184="Intr",0,G184*#REF!)</f>
        <v>#REF!</v>
      </c>
      <c r="X184" s="1" t="e">
        <f>IF(AC184="Intr",0,G184*#REF!)</f>
        <v>#REF!</v>
      </c>
      <c r="Y184" s="1" t="e">
        <f>IF(AC184="Intr",G184,G184*#REF!)</f>
        <v>#REF!</v>
      </c>
      <c r="Z184" s="1"/>
      <c r="AA184" s="1"/>
      <c r="AB184" s="1"/>
      <c r="AC184" s="69"/>
      <c r="AD184" s="69"/>
      <c r="AE184" s="69"/>
      <c r="AF184" s="69"/>
      <c r="AG184" s="75"/>
      <c r="AH184" s="69"/>
    </row>
    <row r="185" spans="1:34" x14ac:dyDescent="0.2">
      <c r="A185" s="68">
        <v>43956</v>
      </c>
      <c r="B185" s="69" t="s">
        <v>66</v>
      </c>
      <c r="C185" s="69">
        <v>2020</v>
      </c>
      <c r="D185" s="69" t="s">
        <v>7</v>
      </c>
      <c r="E185" s="71">
        <v>-209</v>
      </c>
      <c r="F185" s="71" t="s">
        <v>20</v>
      </c>
      <c r="G185" s="13">
        <v>94050</v>
      </c>
      <c r="H185" s="14">
        <v>63</v>
      </c>
      <c r="I185" s="71" t="s">
        <v>52</v>
      </c>
      <c r="J185" s="71" t="s">
        <v>27</v>
      </c>
      <c r="K185" s="71">
        <v>209</v>
      </c>
      <c r="L185" s="71" t="s">
        <v>395</v>
      </c>
      <c r="M185" s="71" t="s">
        <v>396</v>
      </c>
      <c r="N185" s="72" t="s">
        <v>397</v>
      </c>
      <c r="O185" s="69"/>
      <c r="P185" s="69" t="s">
        <v>398</v>
      </c>
      <c r="Q185" s="73">
        <v>39.681193999999998</v>
      </c>
      <c r="R185" s="74">
        <v>-86.044255000000007</v>
      </c>
      <c r="S185" s="69" t="s">
        <v>43</v>
      </c>
      <c r="T185" s="69"/>
      <c r="U185" s="69" t="s">
        <v>32</v>
      </c>
      <c r="V185" s="68"/>
      <c r="W185" s="1" t="e">
        <f>IF(AC185="Intr",0,G185*#REF!)</f>
        <v>#REF!</v>
      </c>
      <c r="X185" s="1" t="e">
        <f>IF(AC185="Intr",0,G185*#REF!)</f>
        <v>#REF!</v>
      </c>
      <c r="Y185" s="1" t="e">
        <f>IF(AC185="Intr",G185,G185*#REF!)</f>
        <v>#REF!</v>
      </c>
      <c r="Z185" s="1"/>
      <c r="AA185" s="1"/>
      <c r="AB185" s="1"/>
      <c r="AC185" s="69"/>
      <c r="AD185" s="69"/>
      <c r="AE185" s="69"/>
      <c r="AF185" s="69"/>
      <c r="AG185" s="75"/>
      <c r="AH185" s="69" t="s">
        <v>399</v>
      </c>
    </row>
    <row r="186" spans="1:34" ht="13.5" thickBot="1" x14ac:dyDescent="0.25">
      <c r="A186" s="68">
        <v>43956</v>
      </c>
      <c r="B186" s="69" t="s">
        <v>66</v>
      </c>
      <c r="C186" s="69">
        <v>2020</v>
      </c>
      <c r="D186" s="69" t="s">
        <v>7</v>
      </c>
      <c r="E186" s="71">
        <v>-153</v>
      </c>
      <c r="F186" s="71" t="s">
        <v>20</v>
      </c>
      <c r="G186" s="13">
        <v>68850</v>
      </c>
      <c r="H186" s="14">
        <v>104</v>
      </c>
      <c r="I186" s="71" t="s">
        <v>52</v>
      </c>
      <c r="J186" s="71" t="s">
        <v>28</v>
      </c>
      <c r="K186" s="71">
        <v>153</v>
      </c>
      <c r="L186" s="71" t="s">
        <v>378</v>
      </c>
      <c r="M186" s="71" t="s">
        <v>400</v>
      </c>
      <c r="N186" s="72" t="s">
        <v>401</v>
      </c>
      <c r="O186" s="69"/>
      <c r="P186" s="69" t="s">
        <v>108</v>
      </c>
      <c r="Q186" s="84">
        <v>39.9602</v>
      </c>
      <c r="R186" s="85">
        <v>-85.883099999999999</v>
      </c>
      <c r="S186" s="69" t="s">
        <v>41</v>
      </c>
      <c r="T186" s="69"/>
      <c r="U186" s="69" t="s">
        <v>32</v>
      </c>
      <c r="V186" s="68"/>
      <c r="W186" s="1" t="e">
        <f>IF(AC186="Intr",0,G186*#REF!)</f>
        <v>#REF!</v>
      </c>
      <c r="X186" s="1" t="e">
        <f>IF(AC186="Intr",0,G186*#REF!)</f>
        <v>#REF!</v>
      </c>
      <c r="Y186" s="1" t="e">
        <f>IF(AC186="Intr",G186,G186*#REF!)</f>
        <v>#REF!</v>
      </c>
      <c r="Z186" s="1"/>
      <c r="AA186" s="1"/>
      <c r="AB186" s="1"/>
      <c r="AC186" s="69"/>
      <c r="AD186" s="69"/>
      <c r="AE186" s="69"/>
      <c r="AF186" s="69"/>
      <c r="AG186" s="75"/>
      <c r="AH186" s="69" t="s">
        <v>399</v>
      </c>
    </row>
    <row r="187" spans="1:34" ht="25.5" x14ac:dyDescent="0.2">
      <c r="A187" s="68">
        <v>43956</v>
      </c>
      <c r="B187" s="69" t="s">
        <v>66</v>
      </c>
      <c r="C187" s="69">
        <v>2020</v>
      </c>
      <c r="D187" s="69" t="s">
        <v>7</v>
      </c>
      <c r="E187" s="71">
        <v>-1.35</v>
      </c>
      <c r="F187" s="71" t="s">
        <v>19</v>
      </c>
      <c r="G187" s="13">
        <v>108000</v>
      </c>
      <c r="H187" s="14">
        <v>99</v>
      </c>
      <c r="I187" s="71" t="s">
        <v>52</v>
      </c>
      <c r="J187" s="71" t="s">
        <v>25</v>
      </c>
      <c r="K187" s="71">
        <v>0.43</v>
      </c>
      <c r="L187" s="71" t="s">
        <v>404</v>
      </c>
      <c r="M187" s="71" t="s">
        <v>402</v>
      </c>
      <c r="N187" s="72" t="s">
        <v>403</v>
      </c>
      <c r="O187" s="69"/>
      <c r="P187" s="69" t="s">
        <v>133</v>
      </c>
      <c r="Q187" s="73">
        <v>39.752732999999999</v>
      </c>
      <c r="R187" s="74">
        <v>-86.338806000000005</v>
      </c>
      <c r="S187" s="69" t="s">
        <v>43</v>
      </c>
      <c r="T187" s="111" t="s">
        <v>1720</v>
      </c>
      <c r="U187" s="69" t="s">
        <v>31</v>
      </c>
      <c r="V187" s="68" t="s">
        <v>1719</v>
      </c>
      <c r="W187" s="1" t="e">
        <f>IF(AC187="Intr",0,G187*#REF!)</f>
        <v>#REF!</v>
      </c>
      <c r="X187" s="1" t="e">
        <f>IF(AC187="Intr",0,G187*#REF!)</f>
        <v>#REF!</v>
      </c>
      <c r="Y187" s="1" t="e">
        <f>IF(AC187="Intr",G187,G187*#REF!)</f>
        <v>#REF!</v>
      </c>
      <c r="Z187" s="1"/>
      <c r="AA187" s="1"/>
      <c r="AB187" s="1"/>
      <c r="AC187" s="69"/>
      <c r="AD187" s="69"/>
      <c r="AE187" s="69"/>
      <c r="AF187" s="69"/>
      <c r="AG187" s="75"/>
      <c r="AH187" s="69" t="s">
        <v>1718</v>
      </c>
    </row>
    <row r="188" spans="1:34" x14ac:dyDescent="0.2">
      <c r="A188" s="68">
        <v>43959</v>
      </c>
      <c r="B188" s="69" t="s">
        <v>394</v>
      </c>
      <c r="C188" s="69">
        <v>2020</v>
      </c>
      <c r="D188" s="69" t="s">
        <v>11</v>
      </c>
      <c r="E188" s="71">
        <v>-0.94</v>
      </c>
      <c r="F188" s="71" t="s">
        <v>19</v>
      </c>
      <c r="G188" s="13">
        <v>75200</v>
      </c>
      <c r="H188" s="14">
        <v>108</v>
      </c>
      <c r="I188" s="71" t="s">
        <v>52</v>
      </c>
      <c r="J188" s="71" t="s">
        <v>23</v>
      </c>
      <c r="K188" s="71">
        <v>0.39</v>
      </c>
      <c r="L188" s="71" t="s">
        <v>391</v>
      </c>
      <c r="M188" s="71" t="s">
        <v>392</v>
      </c>
      <c r="N188" s="72" t="s">
        <v>393</v>
      </c>
      <c r="O188" s="69"/>
      <c r="P188" s="69" t="s">
        <v>365</v>
      </c>
      <c r="Q188" s="73">
        <v>38.372483000000003</v>
      </c>
      <c r="R188" s="74">
        <v>-87.747861999999998</v>
      </c>
      <c r="S188" s="69" t="s">
        <v>958</v>
      </c>
      <c r="T188" s="69"/>
      <c r="U188" s="69" t="s">
        <v>32</v>
      </c>
      <c r="V188" s="68"/>
      <c r="W188" s="1" t="e">
        <f>IF(AC188="Intr",0,G188*#REF!)</f>
        <v>#REF!</v>
      </c>
      <c r="X188" s="1" t="e">
        <f>IF(AC188="Intr",0,G188*#REF!)</f>
        <v>#REF!</v>
      </c>
      <c r="Y188" s="1" t="e">
        <f>IF(AC188="Intr",G188,G188*#REF!)</f>
        <v>#REF!</v>
      </c>
      <c r="Z188" s="1"/>
      <c r="AA188" s="1"/>
      <c r="AB188" s="1"/>
      <c r="AC188" s="69"/>
      <c r="AD188" s="69"/>
      <c r="AE188" s="69"/>
      <c r="AF188" s="69"/>
      <c r="AG188" s="75"/>
      <c r="AH188" s="69"/>
    </row>
    <row r="189" spans="1:34" x14ac:dyDescent="0.2">
      <c r="A189" s="68">
        <v>43983</v>
      </c>
      <c r="B189" s="69" t="s">
        <v>405</v>
      </c>
      <c r="C189" s="69">
        <v>2020</v>
      </c>
      <c r="D189" s="69" t="s">
        <v>11</v>
      </c>
      <c r="E189" s="71">
        <v>-0.14799999999999999</v>
      </c>
      <c r="F189" s="71" t="s">
        <v>19</v>
      </c>
      <c r="G189" s="13">
        <v>11840</v>
      </c>
      <c r="H189" s="14">
        <v>103</v>
      </c>
      <c r="I189" s="71" t="s">
        <v>53</v>
      </c>
      <c r="J189" s="71" t="s">
        <v>23</v>
      </c>
      <c r="K189" s="71">
        <v>0.14799999999999999</v>
      </c>
      <c r="L189" s="71" t="s">
        <v>1099</v>
      </c>
      <c r="M189" s="71" t="s">
        <v>73</v>
      </c>
      <c r="N189" s="72" t="s">
        <v>406</v>
      </c>
      <c r="O189" s="69"/>
      <c r="P189" s="69" t="s">
        <v>61</v>
      </c>
      <c r="Q189" s="73">
        <v>38.063870000000001</v>
      </c>
      <c r="R189" s="74">
        <v>-87.49342</v>
      </c>
      <c r="S189" s="69" t="s">
        <v>43</v>
      </c>
      <c r="T189" s="69"/>
      <c r="U189" s="69" t="s">
        <v>32</v>
      </c>
      <c r="V189" s="68"/>
      <c r="W189" s="1" t="e">
        <f>IF(AC189="Intr",0,G189*#REF!)</f>
        <v>#REF!</v>
      </c>
      <c r="X189" s="1" t="e">
        <f>IF(AC189="Intr",0,G189*#REF!)</f>
        <v>#REF!</v>
      </c>
      <c r="Y189" s="1" t="e">
        <f>IF(AC189="Intr",G189,G189*#REF!)</f>
        <v>#REF!</v>
      </c>
      <c r="Z189" s="1"/>
      <c r="AA189" s="1"/>
      <c r="AB189" s="1"/>
      <c r="AC189" s="69"/>
      <c r="AD189" s="69"/>
      <c r="AE189" s="69"/>
      <c r="AF189" s="69"/>
      <c r="AG189" s="75"/>
      <c r="AH189" s="69" t="s">
        <v>1100</v>
      </c>
    </row>
    <row r="190" spans="1:34" x14ac:dyDescent="0.2">
      <c r="A190" s="68">
        <v>43991</v>
      </c>
      <c r="B190" s="69" t="s">
        <v>405</v>
      </c>
      <c r="C190" s="69">
        <v>2020</v>
      </c>
      <c r="D190" s="69" t="s">
        <v>10</v>
      </c>
      <c r="E190" s="71">
        <v>-1.08</v>
      </c>
      <c r="F190" s="71" t="s">
        <v>19</v>
      </c>
      <c r="G190" s="13">
        <v>86400</v>
      </c>
      <c r="H190" s="14">
        <v>116</v>
      </c>
      <c r="I190" s="71" t="s">
        <v>52</v>
      </c>
      <c r="J190" s="71" t="s">
        <v>23</v>
      </c>
      <c r="K190" s="71">
        <v>0.443</v>
      </c>
      <c r="L190" s="71" t="s">
        <v>410</v>
      </c>
      <c r="M190" s="71" t="s">
        <v>411</v>
      </c>
      <c r="N190" s="72" t="s">
        <v>412</v>
      </c>
      <c r="O190" s="69"/>
      <c r="P190" s="69" t="s">
        <v>56</v>
      </c>
      <c r="Q190" s="73">
        <v>38.325339999999997</v>
      </c>
      <c r="R190" s="74">
        <v>-84.688649999999996</v>
      </c>
      <c r="S190" s="69" t="s">
        <v>41</v>
      </c>
      <c r="T190" s="69" t="s">
        <v>1523</v>
      </c>
      <c r="U190" s="69" t="s">
        <v>31</v>
      </c>
      <c r="V190" s="68">
        <v>45313</v>
      </c>
      <c r="W190" s="1">
        <v>12960</v>
      </c>
      <c r="X190" s="1">
        <v>60479.999999999993</v>
      </c>
      <c r="Y190" s="1">
        <v>12960</v>
      </c>
      <c r="Z190" s="1"/>
      <c r="AA190" s="1"/>
      <c r="AB190" s="1"/>
      <c r="AC190" s="69"/>
      <c r="AD190" s="69" t="s">
        <v>1524</v>
      </c>
      <c r="AE190" s="69"/>
      <c r="AF190" s="69"/>
      <c r="AG190" s="75"/>
      <c r="AH190" s="69" t="s">
        <v>1525</v>
      </c>
    </row>
    <row r="191" spans="1:34" x14ac:dyDescent="0.2">
      <c r="A191" s="68">
        <v>43991</v>
      </c>
      <c r="B191" s="69" t="s">
        <v>405</v>
      </c>
      <c r="C191" s="69">
        <v>2020</v>
      </c>
      <c r="D191" s="69" t="s">
        <v>7</v>
      </c>
      <c r="E191" s="71">
        <v>-1.1000000000000001</v>
      </c>
      <c r="F191" s="71" t="s">
        <v>19</v>
      </c>
      <c r="G191" s="13">
        <v>88000</v>
      </c>
      <c r="H191" s="14">
        <v>100</v>
      </c>
      <c r="I191" s="71" t="s">
        <v>52</v>
      </c>
      <c r="J191" s="71" t="s">
        <v>23</v>
      </c>
      <c r="K191" s="71">
        <v>0.46</v>
      </c>
      <c r="L191" s="71" t="s">
        <v>407</v>
      </c>
      <c r="M191" s="71" t="s">
        <v>408</v>
      </c>
      <c r="N191" s="72" t="s">
        <v>409</v>
      </c>
      <c r="O191" s="69"/>
      <c r="P191" s="69" t="s">
        <v>398</v>
      </c>
      <c r="Q191" s="73">
        <v>39.659300000000002</v>
      </c>
      <c r="R191" s="87">
        <v>-86.305099999999996</v>
      </c>
      <c r="S191" s="69" t="s">
        <v>41</v>
      </c>
      <c r="T191" s="69" t="s">
        <v>1526</v>
      </c>
      <c r="U191" s="69" t="s">
        <v>31</v>
      </c>
      <c r="V191" s="68">
        <v>45538</v>
      </c>
      <c r="W191" s="1" t="e">
        <f>IF(AC191="Intr",0,G191*#REF!)</f>
        <v>#REF!</v>
      </c>
      <c r="X191" s="1" t="e">
        <f>IF(AC191="Intr",0,G191*#REF!)</f>
        <v>#REF!</v>
      </c>
      <c r="Y191" s="1" t="e">
        <f>IF(AC191="Intr",G191,G191*#REF!)</f>
        <v>#REF!</v>
      </c>
      <c r="Z191" s="1"/>
      <c r="AA191" s="1"/>
      <c r="AB191" s="1"/>
      <c r="AC191" s="69"/>
      <c r="AD191" s="69"/>
      <c r="AE191" s="69"/>
      <c r="AF191" s="69"/>
      <c r="AG191" s="75"/>
      <c r="AH191" s="69" t="s">
        <v>1721</v>
      </c>
    </row>
    <row r="192" spans="1:34" x14ac:dyDescent="0.2">
      <c r="A192" s="68">
        <v>43991</v>
      </c>
      <c r="B192" s="69" t="s">
        <v>405</v>
      </c>
      <c r="C192" s="69">
        <v>2020</v>
      </c>
      <c r="D192" s="69" t="s">
        <v>7</v>
      </c>
      <c r="E192" s="71">
        <v>-0.4</v>
      </c>
      <c r="F192" s="71" t="s">
        <v>19</v>
      </c>
      <c r="G192" s="13">
        <v>32000</v>
      </c>
      <c r="H192" s="14">
        <v>100</v>
      </c>
      <c r="I192" s="71" t="s">
        <v>52</v>
      </c>
      <c r="J192" s="71" t="s">
        <v>24</v>
      </c>
      <c r="K192" s="71">
        <v>0.11</v>
      </c>
      <c r="L192" s="71" t="s">
        <v>407</v>
      </c>
      <c r="M192" s="71" t="s">
        <v>408</v>
      </c>
      <c r="N192" s="72" t="s">
        <v>409</v>
      </c>
      <c r="O192" s="69"/>
      <c r="P192" s="69" t="s">
        <v>398</v>
      </c>
      <c r="Q192" s="73">
        <v>39.659300000000002</v>
      </c>
      <c r="R192" s="87">
        <v>-86.305099999999996</v>
      </c>
      <c r="S192" s="69" t="s">
        <v>41</v>
      </c>
      <c r="T192" s="69"/>
      <c r="U192" s="69" t="s">
        <v>32</v>
      </c>
      <c r="V192" s="68"/>
      <c r="W192" s="1" t="e">
        <f>IF(AC192="Intr",0,G192*#REF!)</f>
        <v>#REF!</v>
      </c>
      <c r="X192" s="1" t="e">
        <f>IF(AC192="Intr",0,G192*#REF!)</f>
        <v>#REF!</v>
      </c>
      <c r="Y192" s="1" t="e">
        <f>IF(AC192="Intr",G192,G192*#REF!)</f>
        <v>#REF!</v>
      </c>
      <c r="Z192" s="1"/>
      <c r="AA192" s="1"/>
      <c r="AB192" s="1"/>
      <c r="AC192" s="69"/>
      <c r="AD192" s="69"/>
      <c r="AE192" s="69"/>
      <c r="AF192" s="69"/>
      <c r="AG192" s="75"/>
      <c r="AH192" s="69" t="s">
        <v>1722</v>
      </c>
    </row>
    <row r="193" spans="1:34" x14ac:dyDescent="0.2">
      <c r="A193" s="68">
        <v>43999</v>
      </c>
      <c r="B193" s="69" t="s">
        <v>405</v>
      </c>
      <c r="C193" s="69">
        <v>2020</v>
      </c>
      <c r="D193" s="69" t="s">
        <v>1</v>
      </c>
      <c r="E193" s="71">
        <v>-0.15</v>
      </c>
      <c r="F193" s="71" t="s">
        <v>19</v>
      </c>
      <c r="G193" s="13">
        <v>14250</v>
      </c>
      <c r="H193" s="14">
        <v>110</v>
      </c>
      <c r="I193" s="71" t="s">
        <v>52</v>
      </c>
      <c r="J193" s="71" t="s">
        <v>23</v>
      </c>
      <c r="K193" s="71">
        <v>0.1</v>
      </c>
      <c r="L193" s="71" t="s">
        <v>380</v>
      </c>
      <c r="M193" s="71" t="s">
        <v>415</v>
      </c>
      <c r="N193" s="72" t="s">
        <v>416</v>
      </c>
      <c r="O193" s="69"/>
      <c r="P193" s="69" t="s">
        <v>199</v>
      </c>
      <c r="Q193" s="73">
        <v>41.56006</v>
      </c>
      <c r="R193" s="87">
        <v>-87.464039999999997</v>
      </c>
      <c r="S193" s="69" t="s">
        <v>958</v>
      </c>
      <c r="T193" s="69"/>
      <c r="U193" s="69" t="s">
        <v>32</v>
      </c>
      <c r="V193" s="68"/>
      <c r="W193" s="1" t="e">
        <f>IF(AC193="Intr",0,G193*#REF!)</f>
        <v>#REF!</v>
      </c>
      <c r="X193" s="1" t="e">
        <f>IF(AC193="Intr",0,G193*#REF!)</f>
        <v>#REF!</v>
      </c>
      <c r="Y193" s="1" t="e">
        <f>IF(AC193="Intr",G193,G193*#REF!)</f>
        <v>#REF!</v>
      </c>
      <c r="Z193" s="1"/>
      <c r="AA193" s="1"/>
      <c r="AB193" s="1"/>
      <c r="AC193" s="69"/>
      <c r="AD193" s="69"/>
      <c r="AE193" s="69"/>
      <c r="AF193" s="69"/>
      <c r="AG193" s="75"/>
      <c r="AH193" s="69"/>
    </row>
    <row r="194" spans="1:34" x14ac:dyDescent="0.2">
      <c r="A194" s="68">
        <v>43999</v>
      </c>
      <c r="B194" s="69" t="s">
        <v>405</v>
      </c>
      <c r="C194" s="69">
        <v>2020</v>
      </c>
      <c r="D194" s="69" t="s">
        <v>1</v>
      </c>
      <c r="E194" s="71">
        <v>-0.3</v>
      </c>
      <c r="F194" s="71" t="s">
        <v>19</v>
      </c>
      <c r="G194" s="13">
        <v>28500</v>
      </c>
      <c r="H194" s="14">
        <v>107</v>
      </c>
      <c r="I194" s="71" t="s">
        <v>53</v>
      </c>
      <c r="J194" s="71" t="s">
        <v>23</v>
      </c>
      <c r="K194" s="71">
        <v>0.3</v>
      </c>
      <c r="L194" s="71" t="s">
        <v>413</v>
      </c>
      <c r="M194" s="71" t="s">
        <v>73</v>
      </c>
      <c r="N194" s="72" t="s">
        <v>414</v>
      </c>
      <c r="O194" s="69"/>
      <c r="P194" s="69" t="s">
        <v>199</v>
      </c>
      <c r="Q194" s="73">
        <v>41.566719999999997</v>
      </c>
      <c r="R194" s="87">
        <v>-87.404290000000003</v>
      </c>
      <c r="S194" s="69" t="s">
        <v>41</v>
      </c>
      <c r="T194" s="69"/>
      <c r="U194" s="69" t="s">
        <v>32</v>
      </c>
      <c r="V194" s="68"/>
      <c r="W194" s="1" t="e">
        <f>IF(AC194="Intr",0,G194*#REF!)</f>
        <v>#REF!</v>
      </c>
      <c r="X194" s="1" t="e">
        <f>IF(AC194="Intr",0,G194*#REF!)</f>
        <v>#REF!</v>
      </c>
      <c r="Y194" s="1" t="e">
        <f>IF(AC194="Intr",G194,G194*#REF!)</f>
        <v>#REF!</v>
      </c>
      <c r="Z194" s="1"/>
      <c r="AA194" s="1"/>
      <c r="AB194" s="1"/>
      <c r="AC194" s="69"/>
      <c r="AD194" s="69"/>
      <c r="AE194" s="69"/>
      <c r="AF194" s="69"/>
      <c r="AG194" s="75"/>
      <c r="AH194" s="69"/>
    </row>
    <row r="195" spans="1:34" x14ac:dyDescent="0.2">
      <c r="A195" s="68">
        <v>44004</v>
      </c>
      <c r="B195" s="69" t="s">
        <v>405</v>
      </c>
      <c r="C195" s="69">
        <v>2020</v>
      </c>
      <c r="D195" s="69" t="s">
        <v>1</v>
      </c>
      <c r="E195" s="71">
        <v>-5.2630000000000003E-2</v>
      </c>
      <c r="F195" s="71" t="s">
        <v>19</v>
      </c>
      <c r="G195" s="13">
        <v>4999.8599999999997</v>
      </c>
      <c r="H195" s="14">
        <v>123</v>
      </c>
      <c r="I195" s="71" t="s">
        <v>52</v>
      </c>
      <c r="J195" s="71" t="s">
        <v>23</v>
      </c>
      <c r="K195" s="71">
        <v>0</v>
      </c>
      <c r="L195" s="71" t="s">
        <v>417</v>
      </c>
      <c r="M195" s="71" t="s">
        <v>418</v>
      </c>
      <c r="N195" s="72" t="s">
        <v>419</v>
      </c>
      <c r="O195" s="69"/>
      <c r="P195" s="69" t="s">
        <v>357</v>
      </c>
      <c r="Q195" s="73">
        <v>41.458440000000003</v>
      </c>
      <c r="R195" s="74">
        <v>-87.145560000000003</v>
      </c>
      <c r="S195" s="69" t="s">
        <v>41</v>
      </c>
      <c r="T195" s="69"/>
      <c r="U195" s="69" t="s">
        <v>32</v>
      </c>
      <c r="V195" s="68"/>
      <c r="W195" s="1" t="e">
        <f>IF(AC195="Intr",0,G195*#REF!)</f>
        <v>#REF!</v>
      </c>
      <c r="X195" s="1" t="e">
        <f>IF(AC195="Intr",0,G195*#REF!)</f>
        <v>#REF!</v>
      </c>
      <c r="Y195" s="1" t="e">
        <f>IF(AC195="Intr",G195,G195*#REF!)</f>
        <v>#REF!</v>
      </c>
      <c r="Z195" s="1"/>
      <c r="AA195" s="1"/>
      <c r="AB195" s="1"/>
      <c r="AC195" s="69"/>
      <c r="AD195" s="69"/>
      <c r="AE195" s="69"/>
      <c r="AF195" s="69"/>
      <c r="AG195" s="75"/>
      <c r="AH195" s="69" t="s">
        <v>420</v>
      </c>
    </row>
    <row r="196" spans="1:34" x14ac:dyDescent="0.2">
      <c r="A196" s="68">
        <v>44006</v>
      </c>
      <c r="B196" s="69" t="s">
        <v>405</v>
      </c>
      <c r="C196" s="69">
        <v>2020</v>
      </c>
      <c r="D196" s="69" t="s">
        <v>10</v>
      </c>
      <c r="E196" s="71">
        <v>-7.0000000000000007E-2</v>
      </c>
      <c r="F196" s="71" t="s">
        <v>19</v>
      </c>
      <c r="G196" s="13">
        <v>5600</v>
      </c>
      <c r="H196" s="14">
        <v>124</v>
      </c>
      <c r="I196" s="71" t="s">
        <v>52</v>
      </c>
      <c r="J196" s="71" t="s">
        <v>23</v>
      </c>
      <c r="K196" s="71">
        <v>3.5000000000000003E-2</v>
      </c>
      <c r="L196" s="71" t="s">
        <v>421</v>
      </c>
      <c r="M196" s="71" t="s">
        <v>422</v>
      </c>
      <c r="N196" s="72" t="s">
        <v>423</v>
      </c>
      <c r="O196" s="69"/>
      <c r="P196" s="69" t="s">
        <v>147</v>
      </c>
      <c r="Q196" s="73">
        <v>39.019474000000002</v>
      </c>
      <c r="R196" s="74">
        <v>-84.929779999999994</v>
      </c>
      <c r="S196" s="69" t="s">
        <v>43</v>
      </c>
      <c r="T196" s="69" t="s">
        <v>1523</v>
      </c>
      <c r="U196" s="69" t="s">
        <v>31</v>
      </c>
      <c r="V196" s="68">
        <v>45313</v>
      </c>
      <c r="W196" s="1">
        <v>840</v>
      </c>
      <c r="X196" s="1">
        <v>3919.9999999999995</v>
      </c>
      <c r="Y196" s="1">
        <v>840</v>
      </c>
      <c r="Z196" s="1"/>
      <c r="AA196" s="1"/>
      <c r="AB196" s="1"/>
      <c r="AC196" s="69"/>
      <c r="AD196" s="69" t="s">
        <v>1524</v>
      </c>
      <c r="AE196" s="69"/>
      <c r="AF196" s="69"/>
      <c r="AG196" s="75"/>
      <c r="AH196" s="69" t="s">
        <v>1525</v>
      </c>
    </row>
    <row r="197" spans="1:34" x14ac:dyDescent="0.2">
      <c r="A197" s="68">
        <v>44006</v>
      </c>
      <c r="B197" s="69" t="s">
        <v>405</v>
      </c>
      <c r="C197" s="69">
        <v>2020</v>
      </c>
      <c r="D197" s="69" t="s">
        <v>10</v>
      </c>
      <c r="E197" s="71">
        <v>-0.74399999999999999</v>
      </c>
      <c r="F197" s="71" t="s">
        <v>19</v>
      </c>
      <c r="G197" s="13">
        <v>59520</v>
      </c>
      <c r="H197" s="14">
        <v>124</v>
      </c>
      <c r="I197" s="71" t="s">
        <v>52</v>
      </c>
      <c r="J197" s="71" t="s">
        <v>25</v>
      </c>
      <c r="K197" s="71">
        <v>0.186</v>
      </c>
      <c r="L197" s="71" t="s">
        <v>421</v>
      </c>
      <c r="M197" s="71" t="s">
        <v>422</v>
      </c>
      <c r="N197" s="72" t="s">
        <v>423</v>
      </c>
      <c r="O197" s="69"/>
      <c r="P197" s="69" t="s">
        <v>147</v>
      </c>
      <c r="Q197" s="73">
        <v>39.019474000000002</v>
      </c>
      <c r="R197" s="74">
        <v>-84.929779999999994</v>
      </c>
      <c r="S197" s="69" t="s">
        <v>43</v>
      </c>
      <c r="T197" s="69" t="s">
        <v>1523</v>
      </c>
      <c r="U197" s="69" t="s">
        <v>31</v>
      </c>
      <c r="V197" s="68">
        <v>45313</v>
      </c>
      <c r="W197" s="1">
        <v>8928</v>
      </c>
      <c r="X197" s="1">
        <v>41664</v>
      </c>
      <c r="Y197" s="1">
        <v>8928</v>
      </c>
      <c r="Z197" s="1"/>
      <c r="AA197" s="1"/>
      <c r="AB197" s="1"/>
      <c r="AC197" s="69"/>
      <c r="AD197" s="69" t="s">
        <v>1524</v>
      </c>
      <c r="AE197" s="69"/>
      <c r="AF197" s="69"/>
      <c r="AG197" s="75"/>
      <c r="AH197" s="69" t="s">
        <v>1525</v>
      </c>
    </row>
    <row r="198" spans="1:34" x14ac:dyDescent="0.2">
      <c r="A198" s="68">
        <v>44008</v>
      </c>
      <c r="B198" s="69" t="s">
        <v>405</v>
      </c>
      <c r="C198" s="69">
        <v>2020</v>
      </c>
      <c r="D198" s="69" t="s">
        <v>4</v>
      </c>
      <c r="E198" s="71">
        <v>-0.28000000000000003</v>
      </c>
      <c r="F198" s="71" t="s">
        <v>19</v>
      </c>
      <c r="G198" s="13">
        <v>22400</v>
      </c>
      <c r="H198" s="14">
        <v>114</v>
      </c>
      <c r="I198" s="71" t="s">
        <v>52</v>
      </c>
      <c r="J198" s="71" t="s">
        <v>24</v>
      </c>
      <c r="K198" s="71">
        <v>0.14000000000000001</v>
      </c>
      <c r="L198" s="71" t="s">
        <v>429</v>
      </c>
      <c r="M198" s="71" t="s">
        <v>430</v>
      </c>
      <c r="N198" s="72" t="s">
        <v>457</v>
      </c>
      <c r="O198" s="69"/>
      <c r="P198" s="69" t="s">
        <v>227</v>
      </c>
      <c r="Q198" s="73">
        <v>41.183199999999999</v>
      </c>
      <c r="R198" s="74">
        <v>-85.092799999999997</v>
      </c>
      <c r="S198" s="69" t="s">
        <v>41</v>
      </c>
      <c r="T198" s="69" t="s">
        <v>1546</v>
      </c>
      <c r="U198" s="69" t="s">
        <v>31</v>
      </c>
      <c r="V198" s="68">
        <v>45306</v>
      </c>
      <c r="W198" s="1">
        <v>3360</v>
      </c>
      <c r="X198" s="1">
        <v>15679.999999999998</v>
      </c>
      <c r="Y198" s="1">
        <v>3360</v>
      </c>
      <c r="Z198" s="1"/>
      <c r="AA198" s="1"/>
      <c r="AB198" s="1"/>
      <c r="AC198" s="69"/>
      <c r="AD198" s="69" t="s">
        <v>1548</v>
      </c>
      <c r="AE198" s="69"/>
      <c r="AF198" s="69"/>
      <c r="AG198" s="75"/>
      <c r="AH198" s="69" t="s">
        <v>1552</v>
      </c>
    </row>
    <row r="199" spans="1:34" x14ac:dyDescent="0.2">
      <c r="A199" s="68">
        <v>44008</v>
      </c>
      <c r="B199" s="69" t="s">
        <v>405</v>
      </c>
      <c r="C199" s="69">
        <v>2020</v>
      </c>
      <c r="D199" s="69" t="s">
        <v>5</v>
      </c>
      <c r="E199" s="71">
        <v>-114</v>
      </c>
      <c r="F199" s="71" t="s">
        <v>20</v>
      </c>
      <c r="G199" s="13">
        <v>45600</v>
      </c>
      <c r="H199" s="14">
        <v>115</v>
      </c>
      <c r="I199" s="71" t="s">
        <v>52</v>
      </c>
      <c r="J199" s="71" t="s">
        <v>26</v>
      </c>
      <c r="K199" s="71">
        <v>52</v>
      </c>
      <c r="L199" s="71" t="s">
        <v>424</v>
      </c>
      <c r="M199" s="71" t="s">
        <v>425</v>
      </c>
      <c r="N199" s="72" t="s">
        <v>426</v>
      </c>
      <c r="O199" s="69"/>
      <c r="P199" s="69" t="s">
        <v>427</v>
      </c>
      <c r="Q199" s="73">
        <v>40.836100000000002</v>
      </c>
      <c r="R199" s="74">
        <v>-85.805700000000002</v>
      </c>
      <c r="S199" s="69" t="s">
        <v>43</v>
      </c>
      <c r="T199" s="69"/>
      <c r="U199" s="69" t="s">
        <v>32</v>
      </c>
      <c r="V199" s="68"/>
      <c r="W199" s="1" t="e">
        <f>IF(AC199="Intr",0,G199*#REF!)</f>
        <v>#REF!</v>
      </c>
      <c r="X199" s="1" t="e">
        <f>IF(AC199="Intr",0,G199*#REF!)</f>
        <v>#REF!</v>
      </c>
      <c r="Y199" s="1" t="e">
        <f>IF(AC199="Intr",G199,G199*#REF!)</f>
        <v>#REF!</v>
      </c>
      <c r="Z199" s="1"/>
      <c r="AA199" s="1"/>
      <c r="AB199" s="1"/>
      <c r="AC199" s="69"/>
      <c r="AD199" s="69"/>
      <c r="AE199" s="69"/>
      <c r="AF199" s="69"/>
      <c r="AG199" s="75"/>
      <c r="AH199" s="69" t="s">
        <v>428</v>
      </c>
    </row>
    <row r="200" spans="1:34" x14ac:dyDescent="0.2">
      <c r="A200" s="68">
        <v>44008</v>
      </c>
      <c r="B200" s="69" t="s">
        <v>405</v>
      </c>
      <c r="C200" s="69">
        <v>2020</v>
      </c>
      <c r="D200" s="69" t="s">
        <v>5</v>
      </c>
      <c r="E200" s="71">
        <v>-0.4</v>
      </c>
      <c r="F200" s="71" t="s">
        <v>19</v>
      </c>
      <c r="G200" s="13">
        <v>32000</v>
      </c>
      <c r="H200" s="14">
        <v>115</v>
      </c>
      <c r="I200" s="71" t="s">
        <v>52</v>
      </c>
      <c r="J200" s="71" t="s">
        <v>23</v>
      </c>
      <c r="K200" s="71">
        <v>0.18</v>
      </c>
      <c r="L200" s="71" t="s">
        <v>424</v>
      </c>
      <c r="M200" s="71" t="s">
        <v>425</v>
      </c>
      <c r="N200" s="72" t="s">
        <v>426</v>
      </c>
      <c r="O200" s="69"/>
      <c r="P200" s="69" t="s">
        <v>427</v>
      </c>
      <c r="Q200" s="73">
        <v>40.836100000000002</v>
      </c>
      <c r="R200" s="74">
        <v>-85.805700000000002</v>
      </c>
      <c r="S200" s="69" t="s">
        <v>43</v>
      </c>
      <c r="T200" s="69"/>
      <c r="U200" s="69" t="s">
        <v>32</v>
      </c>
      <c r="V200" s="68"/>
      <c r="W200" s="1" t="e">
        <f>IF(AC200="Intr",0,G200*#REF!)</f>
        <v>#REF!</v>
      </c>
      <c r="X200" s="1" t="e">
        <f>IF(AC200="Intr",0,G200*#REF!)</f>
        <v>#REF!</v>
      </c>
      <c r="Y200" s="1" t="e">
        <f>IF(AC200="Intr",G200,G200*#REF!)</f>
        <v>#REF!</v>
      </c>
      <c r="Z200" s="1"/>
      <c r="AA200" s="1"/>
      <c r="AB200" s="1"/>
      <c r="AC200" s="69"/>
      <c r="AD200" s="69"/>
      <c r="AE200" s="69"/>
      <c r="AF200" s="69"/>
      <c r="AG200" s="75"/>
      <c r="AH200" s="69"/>
    </row>
    <row r="201" spans="1:34" x14ac:dyDescent="0.2">
      <c r="A201" s="68">
        <v>44021</v>
      </c>
      <c r="B201" s="69" t="s">
        <v>210</v>
      </c>
      <c r="C201" s="69">
        <v>2020</v>
      </c>
      <c r="D201" s="69" t="s">
        <v>3</v>
      </c>
      <c r="E201" s="71">
        <v>-850</v>
      </c>
      <c r="F201" s="71" t="s">
        <v>20</v>
      </c>
      <c r="G201" s="13">
        <v>510000</v>
      </c>
      <c r="H201" s="14">
        <v>129</v>
      </c>
      <c r="I201" s="71" t="s">
        <v>52</v>
      </c>
      <c r="J201" s="71" t="s">
        <v>27</v>
      </c>
      <c r="K201" s="71">
        <v>850</v>
      </c>
      <c r="L201" s="71" t="s">
        <v>439</v>
      </c>
      <c r="M201" s="71" t="s">
        <v>437</v>
      </c>
      <c r="N201" s="72" t="s">
        <v>438</v>
      </c>
      <c r="O201" s="69"/>
      <c r="P201" s="69" t="s">
        <v>440</v>
      </c>
      <c r="Q201" s="73">
        <v>41.652929999999998</v>
      </c>
      <c r="R201" s="87">
        <v>-85.610738999999995</v>
      </c>
      <c r="S201" s="69" t="s">
        <v>41</v>
      </c>
      <c r="T201" s="69"/>
      <c r="U201" s="69" t="s">
        <v>32</v>
      </c>
      <c r="V201" s="68"/>
      <c r="W201" s="1" t="e">
        <f>IF(AC201="Intr",0,G201*#REF!)</f>
        <v>#REF!</v>
      </c>
      <c r="X201" s="1" t="e">
        <f>IF(AC201="Intr",0,G201*#REF!)</f>
        <v>#REF!</v>
      </c>
      <c r="Y201" s="1" t="e">
        <f>IF(AC201="Intr",G201,G201*#REF!)</f>
        <v>#REF!</v>
      </c>
      <c r="Z201" s="1"/>
      <c r="AA201" s="1"/>
      <c r="AB201" s="1"/>
      <c r="AC201" s="69"/>
      <c r="AD201" s="69"/>
      <c r="AE201" s="69"/>
      <c r="AF201" s="69"/>
      <c r="AG201" s="75"/>
      <c r="AH201" s="69" t="s">
        <v>1101</v>
      </c>
    </row>
    <row r="202" spans="1:34" x14ac:dyDescent="0.2">
      <c r="A202" s="68">
        <v>44028</v>
      </c>
      <c r="B202" s="69" t="s">
        <v>210</v>
      </c>
      <c r="C202" s="69">
        <v>2020</v>
      </c>
      <c r="D202" s="69" t="s">
        <v>8</v>
      </c>
      <c r="E202" s="71">
        <v>-0.87</v>
      </c>
      <c r="F202" s="71" t="s">
        <v>19</v>
      </c>
      <c r="G202" s="13">
        <v>69600</v>
      </c>
      <c r="H202" s="14">
        <v>117</v>
      </c>
      <c r="I202" s="71" t="s">
        <v>52</v>
      </c>
      <c r="J202" s="71" t="s">
        <v>25</v>
      </c>
      <c r="K202" s="71">
        <v>0.2</v>
      </c>
      <c r="L202" s="71" t="s">
        <v>431</v>
      </c>
      <c r="M202" s="71" t="s">
        <v>434</v>
      </c>
      <c r="N202" s="72" t="s">
        <v>433</v>
      </c>
      <c r="O202" s="69"/>
      <c r="P202" s="69" t="s">
        <v>71</v>
      </c>
      <c r="Q202" s="73">
        <v>39.403750000000002</v>
      </c>
      <c r="R202" s="87">
        <v>-85.987942000000004</v>
      </c>
      <c r="S202" s="69" t="s">
        <v>43</v>
      </c>
      <c r="T202" s="69"/>
      <c r="U202" s="69" t="s">
        <v>32</v>
      </c>
      <c r="V202" s="68"/>
      <c r="W202" s="1" t="e">
        <f>IF(AC202="Intr",0,G202*#REF!)</f>
        <v>#REF!</v>
      </c>
      <c r="X202" s="1" t="e">
        <f>IF(AC202="Intr",0,G202*#REF!)</f>
        <v>#REF!</v>
      </c>
      <c r="Y202" s="1" t="e">
        <f>IF(AC202="Intr",G202,G202*#REF!)</f>
        <v>#REF!</v>
      </c>
      <c r="Z202" s="1"/>
      <c r="AA202" s="1"/>
      <c r="AB202" s="1"/>
      <c r="AC202" s="69"/>
      <c r="AD202" s="69"/>
      <c r="AE202" s="69"/>
      <c r="AF202" s="69"/>
      <c r="AG202" s="75"/>
      <c r="AH202" s="69" t="s">
        <v>435</v>
      </c>
    </row>
    <row r="203" spans="1:34" x14ac:dyDescent="0.2">
      <c r="A203" s="68">
        <v>44028</v>
      </c>
      <c r="B203" s="69" t="s">
        <v>210</v>
      </c>
      <c r="C203" s="69">
        <v>2020</v>
      </c>
      <c r="D203" s="69" t="s">
        <v>8</v>
      </c>
      <c r="E203" s="71">
        <v>-0.19</v>
      </c>
      <c r="F203" s="71" t="s">
        <v>19</v>
      </c>
      <c r="G203" s="13">
        <v>15200</v>
      </c>
      <c r="H203" s="14">
        <v>117</v>
      </c>
      <c r="I203" s="71" t="s">
        <v>52</v>
      </c>
      <c r="J203" s="71" t="s">
        <v>23</v>
      </c>
      <c r="K203" s="71">
        <v>0.19</v>
      </c>
      <c r="L203" s="71" t="s">
        <v>431</v>
      </c>
      <c r="M203" s="71" t="s">
        <v>434</v>
      </c>
      <c r="N203" s="72" t="s">
        <v>433</v>
      </c>
      <c r="O203" s="69"/>
      <c r="P203" s="69" t="s">
        <v>71</v>
      </c>
      <c r="Q203" s="73">
        <v>39.403750000000002</v>
      </c>
      <c r="R203" s="74">
        <v>-85.987942000000004</v>
      </c>
      <c r="S203" s="69" t="s">
        <v>43</v>
      </c>
      <c r="T203" s="69"/>
      <c r="U203" s="69" t="s">
        <v>32</v>
      </c>
      <c r="V203" s="68"/>
      <c r="W203" s="1" t="e">
        <f>IF(AC203="Intr",0,G203*#REF!)</f>
        <v>#REF!</v>
      </c>
      <c r="X203" s="1" t="e">
        <f>IF(AC203="Intr",0,G203*#REF!)</f>
        <v>#REF!</v>
      </c>
      <c r="Y203" s="1" t="e">
        <f>IF(AC203="Intr",G203,G203*#REF!)</f>
        <v>#REF!</v>
      </c>
      <c r="Z203" s="1"/>
      <c r="AA203" s="1"/>
      <c r="AB203" s="1"/>
      <c r="AC203" s="69"/>
      <c r="AD203" s="69"/>
      <c r="AE203" s="69"/>
      <c r="AF203" s="69"/>
      <c r="AG203" s="75"/>
      <c r="AH203" s="69" t="s">
        <v>436</v>
      </c>
    </row>
    <row r="204" spans="1:34" x14ac:dyDescent="0.2">
      <c r="A204" s="68">
        <v>44028</v>
      </c>
      <c r="B204" s="69" t="s">
        <v>210</v>
      </c>
      <c r="C204" s="69">
        <v>2020</v>
      </c>
      <c r="D204" s="69" t="s">
        <v>8</v>
      </c>
      <c r="E204" s="71">
        <v>-81</v>
      </c>
      <c r="F204" s="71" t="s">
        <v>20</v>
      </c>
      <c r="G204" s="13">
        <v>32400</v>
      </c>
      <c r="H204" s="14">
        <v>117</v>
      </c>
      <c r="I204" s="71" t="s">
        <v>52</v>
      </c>
      <c r="J204" s="71" t="s">
        <v>28</v>
      </c>
      <c r="K204" s="71">
        <v>81</v>
      </c>
      <c r="L204" s="71" t="s">
        <v>431</v>
      </c>
      <c r="M204" s="71" t="s">
        <v>434</v>
      </c>
      <c r="N204" s="72" t="s">
        <v>433</v>
      </c>
      <c r="O204" s="69"/>
      <c r="P204" s="69" t="s">
        <v>71</v>
      </c>
      <c r="Q204" s="73">
        <v>39.403750000000002</v>
      </c>
      <c r="R204" s="74">
        <v>-85.987942000000004</v>
      </c>
      <c r="S204" s="69" t="s">
        <v>43</v>
      </c>
      <c r="T204" s="69"/>
      <c r="U204" s="69" t="s">
        <v>32</v>
      </c>
      <c r="V204" s="68"/>
      <c r="W204" s="1" t="e">
        <f>IF(AC204="Intr",0,G204*#REF!)</f>
        <v>#REF!</v>
      </c>
      <c r="X204" s="1" t="e">
        <f>IF(AC204="Intr",0,G204*#REF!)</f>
        <v>#REF!</v>
      </c>
      <c r="Y204" s="1" t="e">
        <f>IF(AC204="Intr",G204,G204*#REF!)</f>
        <v>#REF!</v>
      </c>
      <c r="Z204" s="1"/>
      <c r="AA204" s="1"/>
      <c r="AB204" s="1"/>
      <c r="AC204" s="69"/>
      <c r="AD204" s="69"/>
      <c r="AE204" s="69"/>
      <c r="AF204" s="69"/>
      <c r="AG204" s="75"/>
      <c r="AH204" s="69"/>
    </row>
    <row r="205" spans="1:34" x14ac:dyDescent="0.2">
      <c r="A205" s="68">
        <v>44028</v>
      </c>
      <c r="B205" s="69" t="s">
        <v>210</v>
      </c>
      <c r="C205" s="69">
        <v>2020</v>
      </c>
      <c r="D205" s="69" t="s">
        <v>8</v>
      </c>
      <c r="E205" s="71">
        <v>-21</v>
      </c>
      <c r="F205" s="71" t="s">
        <v>20</v>
      </c>
      <c r="G205" s="13">
        <v>8400</v>
      </c>
      <c r="H205" s="14">
        <v>117</v>
      </c>
      <c r="I205" s="71" t="s">
        <v>52</v>
      </c>
      <c r="J205" s="71" t="s">
        <v>26</v>
      </c>
      <c r="K205" s="71">
        <v>21</v>
      </c>
      <c r="L205" s="71" t="s">
        <v>431</v>
      </c>
      <c r="M205" s="71" t="s">
        <v>434</v>
      </c>
      <c r="N205" s="72" t="s">
        <v>433</v>
      </c>
      <c r="O205" s="69"/>
      <c r="P205" s="69" t="s">
        <v>71</v>
      </c>
      <c r="Q205" s="73">
        <v>39.403750000000002</v>
      </c>
      <c r="R205" s="74">
        <v>-85.987942000000004</v>
      </c>
      <c r="S205" s="69" t="s">
        <v>43</v>
      </c>
      <c r="T205" s="69"/>
      <c r="U205" s="69" t="s">
        <v>32</v>
      </c>
      <c r="V205" s="68"/>
      <c r="W205" s="1" t="e">
        <f>IF(AC205="Intr",0,G205*#REF!)</f>
        <v>#REF!</v>
      </c>
      <c r="X205" s="1" t="e">
        <f>IF(AC205="Intr",0,G205*#REF!)</f>
        <v>#REF!</v>
      </c>
      <c r="Y205" s="1" t="e">
        <f>IF(AC205="Intr",G205,G205*#REF!)</f>
        <v>#REF!</v>
      </c>
      <c r="Z205" s="1"/>
      <c r="AA205" s="1"/>
      <c r="AB205" s="1"/>
      <c r="AC205" s="69"/>
      <c r="AD205" s="69"/>
      <c r="AE205" s="69"/>
      <c r="AF205" s="69"/>
      <c r="AG205" s="75"/>
      <c r="AH205" s="69"/>
    </row>
    <row r="206" spans="1:34" x14ac:dyDescent="0.2">
      <c r="A206" s="68">
        <v>44028</v>
      </c>
      <c r="B206" s="69" t="s">
        <v>210</v>
      </c>
      <c r="C206" s="69">
        <v>2020</v>
      </c>
      <c r="D206" s="69" t="s">
        <v>8</v>
      </c>
      <c r="E206" s="71">
        <v>-0.05</v>
      </c>
      <c r="F206" s="71" t="s">
        <v>19</v>
      </c>
      <c r="G206" s="13">
        <v>4000</v>
      </c>
      <c r="H206" s="14">
        <v>117</v>
      </c>
      <c r="I206" s="71" t="s">
        <v>53</v>
      </c>
      <c r="J206" s="71" t="s">
        <v>23</v>
      </c>
      <c r="K206" s="71">
        <v>0.05</v>
      </c>
      <c r="L206" s="71" t="s">
        <v>431</v>
      </c>
      <c r="M206" s="71" t="s">
        <v>73</v>
      </c>
      <c r="N206" s="72" t="s">
        <v>432</v>
      </c>
      <c r="O206" s="69"/>
      <c r="P206" s="69" t="s">
        <v>71</v>
      </c>
      <c r="Q206" s="73">
        <v>39.403750000000002</v>
      </c>
      <c r="R206" s="74">
        <v>-85.987942000000004</v>
      </c>
      <c r="S206" s="69" t="s">
        <v>43</v>
      </c>
      <c r="T206" s="69"/>
      <c r="U206" s="69" t="s">
        <v>32</v>
      </c>
      <c r="V206" s="68"/>
      <c r="W206" s="1" t="e">
        <f>IF(AC206="Intr",0,G206*#REF!)</f>
        <v>#REF!</v>
      </c>
      <c r="X206" s="1" t="e">
        <f>IF(AC206="Intr",0,G206*#REF!)</f>
        <v>#REF!</v>
      </c>
      <c r="Y206" s="1" t="e">
        <f>IF(AC206="Intr",G206,G206*#REF!)</f>
        <v>#REF!</v>
      </c>
      <c r="Z206" s="1"/>
      <c r="AA206" s="1"/>
      <c r="AB206" s="1"/>
      <c r="AC206" s="69"/>
      <c r="AD206" s="69"/>
      <c r="AE206" s="69"/>
      <c r="AF206" s="69"/>
      <c r="AG206" s="75"/>
      <c r="AH206" s="69"/>
    </row>
    <row r="207" spans="1:34" x14ac:dyDescent="0.2">
      <c r="A207" s="68">
        <v>44032</v>
      </c>
      <c r="B207" s="69" t="s">
        <v>210</v>
      </c>
      <c r="C207" s="69">
        <v>2020</v>
      </c>
      <c r="D207" s="69" t="s">
        <v>1</v>
      </c>
      <c r="E207" s="71">
        <v>-1.41</v>
      </c>
      <c r="F207" s="71" t="s">
        <v>19</v>
      </c>
      <c r="G207" s="13">
        <v>133950</v>
      </c>
      <c r="H207" s="14">
        <v>130</v>
      </c>
      <c r="I207" s="71" t="s">
        <v>53</v>
      </c>
      <c r="J207" s="71" t="s">
        <v>23</v>
      </c>
      <c r="K207" s="71">
        <v>1.28</v>
      </c>
      <c r="L207" s="71" t="s">
        <v>465</v>
      </c>
      <c r="M207" s="71" t="s">
        <v>73</v>
      </c>
      <c r="N207" s="72" t="s">
        <v>466</v>
      </c>
      <c r="O207" s="69"/>
      <c r="P207" s="69" t="s">
        <v>199</v>
      </c>
      <c r="Q207" s="73">
        <v>41.417644000000003</v>
      </c>
      <c r="R207" s="74">
        <v>-87.30932</v>
      </c>
      <c r="S207" s="69" t="s">
        <v>41</v>
      </c>
      <c r="T207" s="69"/>
      <c r="U207" s="69" t="s">
        <v>32</v>
      </c>
      <c r="V207" s="68"/>
      <c r="W207" s="1" t="e">
        <f>IF(AC207="Intr",0,G207*#REF!)</f>
        <v>#REF!</v>
      </c>
      <c r="X207" s="1" t="e">
        <f>IF(AC207="Intr",0,G207*#REF!)</f>
        <v>#REF!</v>
      </c>
      <c r="Y207" s="1" t="e">
        <f>IF(AC207="Intr",G207,G207*#REF!)</f>
        <v>#REF!</v>
      </c>
      <c r="Z207" s="1"/>
      <c r="AA207" s="1"/>
      <c r="AB207" s="1"/>
      <c r="AC207" s="69"/>
      <c r="AD207" s="69"/>
      <c r="AE207" s="69"/>
      <c r="AF207" s="69"/>
      <c r="AG207" s="75"/>
      <c r="AH207" s="69"/>
    </row>
    <row r="208" spans="1:34" x14ac:dyDescent="0.2">
      <c r="A208" s="68">
        <v>44033</v>
      </c>
      <c r="B208" s="69" t="s">
        <v>210</v>
      </c>
      <c r="C208" s="69">
        <v>2020</v>
      </c>
      <c r="D208" s="69" t="s">
        <v>7</v>
      </c>
      <c r="E208" s="71">
        <v>-2.5</v>
      </c>
      <c r="F208" s="71" t="s">
        <v>19</v>
      </c>
      <c r="G208" s="13">
        <v>200000</v>
      </c>
      <c r="H208" s="14">
        <v>132</v>
      </c>
      <c r="I208" s="71" t="s">
        <v>53</v>
      </c>
      <c r="J208" s="71" t="s">
        <v>23</v>
      </c>
      <c r="K208" s="71">
        <v>2.5</v>
      </c>
      <c r="L208" s="71" t="s">
        <v>441</v>
      </c>
      <c r="M208" s="71" t="s">
        <v>73</v>
      </c>
      <c r="N208" s="72" t="s">
        <v>442</v>
      </c>
      <c r="O208" s="69"/>
      <c r="P208" s="69" t="s">
        <v>398</v>
      </c>
      <c r="Q208" s="73">
        <v>39.73695</v>
      </c>
      <c r="R208" s="74">
        <v>-86.202079999999995</v>
      </c>
      <c r="S208" s="69" t="s">
        <v>41</v>
      </c>
      <c r="T208" s="69"/>
      <c r="U208" s="69" t="s">
        <v>32</v>
      </c>
      <c r="V208" s="68"/>
      <c r="W208" s="1" t="e">
        <f>IF(AC208="Intr",0,G208*#REF!)</f>
        <v>#REF!</v>
      </c>
      <c r="X208" s="1" t="e">
        <f>IF(AC208="Intr",0,G208*#REF!)</f>
        <v>#REF!</v>
      </c>
      <c r="Y208" s="1" t="e">
        <f>IF(AC208="Intr",G208,G208*#REF!)</f>
        <v>#REF!</v>
      </c>
      <c r="Z208" s="1"/>
      <c r="AA208" s="1"/>
      <c r="AB208" s="1"/>
      <c r="AC208" s="69"/>
      <c r="AD208" s="69"/>
      <c r="AE208" s="69"/>
      <c r="AF208" s="69"/>
      <c r="AG208" s="75"/>
      <c r="AH208" s="69" t="s">
        <v>443</v>
      </c>
    </row>
    <row r="209" spans="1:34" x14ac:dyDescent="0.2">
      <c r="A209" s="68">
        <v>44034</v>
      </c>
      <c r="B209" s="69" t="s">
        <v>210</v>
      </c>
      <c r="C209" s="69">
        <v>2020</v>
      </c>
      <c r="D209" s="69" t="s">
        <v>7</v>
      </c>
      <c r="E209" s="71">
        <v>-12</v>
      </c>
      <c r="F209" s="71" t="s">
        <v>20</v>
      </c>
      <c r="G209" s="13">
        <v>5400</v>
      </c>
      <c r="H209" s="14">
        <v>133</v>
      </c>
      <c r="I209" s="71" t="s">
        <v>52</v>
      </c>
      <c r="J209" s="71" t="s">
        <v>26</v>
      </c>
      <c r="K209" s="71">
        <v>10</v>
      </c>
      <c r="L209" s="71" t="s">
        <v>444</v>
      </c>
      <c r="M209" s="71" t="s">
        <v>445</v>
      </c>
      <c r="N209" s="72" t="s">
        <v>446</v>
      </c>
      <c r="O209" s="69"/>
      <c r="P209" s="69" t="s">
        <v>108</v>
      </c>
      <c r="Q209" s="73">
        <v>39.957799999999999</v>
      </c>
      <c r="R209" s="74">
        <v>-86.090299999999999</v>
      </c>
      <c r="S209" s="69" t="s">
        <v>41</v>
      </c>
      <c r="T209" s="69"/>
      <c r="U209" s="69" t="s">
        <v>32</v>
      </c>
      <c r="V209" s="68"/>
      <c r="W209" s="1" t="e">
        <f>IF(AC209="Intr",0,G209*#REF!)</f>
        <v>#REF!</v>
      </c>
      <c r="X209" s="1" t="e">
        <f>IF(AC209="Intr",0,G209*#REF!)</f>
        <v>#REF!</v>
      </c>
      <c r="Y209" s="1" t="e">
        <f>IF(AC209="Intr",G209,G209*#REF!)</f>
        <v>#REF!</v>
      </c>
      <c r="Z209" s="1"/>
      <c r="AA209" s="1"/>
      <c r="AB209" s="1"/>
      <c r="AC209" s="69"/>
      <c r="AD209" s="69"/>
      <c r="AE209" s="69"/>
      <c r="AF209" s="69"/>
      <c r="AG209" s="75"/>
      <c r="AH209" s="69"/>
    </row>
    <row r="210" spans="1:34" x14ac:dyDescent="0.2">
      <c r="A210" s="68">
        <v>44047</v>
      </c>
      <c r="B210" s="69" t="s">
        <v>221</v>
      </c>
      <c r="C210" s="69">
        <v>2020</v>
      </c>
      <c r="D210" s="69" t="s">
        <v>9</v>
      </c>
      <c r="E210" s="71">
        <v>-8.2000000000000003E-2</v>
      </c>
      <c r="F210" s="71" t="s">
        <v>19</v>
      </c>
      <c r="G210" s="13">
        <v>6560</v>
      </c>
      <c r="H210" s="14">
        <v>95</v>
      </c>
      <c r="I210" s="71" t="s">
        <v>52</v>
      </c>
      <c r="J210" s="71" t="s">
        <v>23</v>
      </c>
      <c r="K210" s="71">
        <v>4.1000000000000002E-2</v>
      </c>
      <c r="L210" s="71" t="s">
        <v>458</v>
      </c>
      <c r="M210" s="71" t="s">
        <v>459</v>
      </c>
      <c r="N210" s="72" t="s">
        <v>460</v>
      </c>
      <c r="O210" s="69"/>
      <c r="P210" s="69" t="s">
        <v>461</v>
      </c>
      <c r="Q210" s="73">
        <v>38.520000000000003</v>
      </c>
      <c r="R210" s="74">
        <v>-87.267200000000003</v>
      </c>
      <c r="S210" s="69" t="s">
        <v>958</v>
      </c>
      <c r="T210" s="69"/>
      <c r="U210" s="69" t="s">
        <v>32</v>
      </c>
      <c r="V210" s="68"/>
      <c r="W210" s="1" t="e">
        <f>IF(AC210="Intr",0,G210*#REF!)</f>
        <v>#REF!</v>
      </c>
      <c r="X210" s="1" t="e">
        <f>IF(AC210="Intr",0,G210*#REF!)</f>
        <v>#REF!</v>
      </c>
      <c r="Y210" s="1" t="e">
        <f>IF(AC210="Intr",G210,G210*#REF!)</f>
        <v>#REF!</v>
      </c>
      <c r="Z210" s="1"/>
      <c r="AA210" s="1"/>
      <c r="AB210" s="1"/>
      <c r="AC210" s="69"/>
      <c r="AD210" s="69"/>
      <c r="AE210" s="69"/>
      <c r="AF210" s="69"/>
      <c r="AG210" s="75"/>
      <c r="AH210" s="69"/>
    </row>
    <row r="211" spans="1:34" x14ac:dyDescent="0.2">
      <c r="A211" s="68">
        <v>44047</v>
      </c>
      <c r="B211" s="69" t="s">
        <v>221</v>
      </c>
      <c r="C211" s="69">
        <v>2020</v>
      </c>
      <c r="D211" s="69" t="s">
        <v>9</v>
      </c>
      <c r="E211" s="71">
        <v>-0.22</v>
      </c>
      <c r="F211" s="71" t="s">
        <v>19</v>
      </c>
      <c r="G211" s="13">
        <v>17600</v>
      </c>
      <c r="H211" s="14">
        <v>95</v>
      </c>
      <c r="I211" s="71" t="s">
        <v>52</v>
      </c>
      <c r="J211" s="71" t="s">
        <v>25</v>
      </c>
      <c r="K211" s="71">
        <v>5.5E-2</v>
      </c>
      <c r="L211" s="71" t="s">
        <v>458</v>
      </c>
      <c r="M211" s="71" t="s">
        <v>459</v>
      </c>
      <c r="N211" s="72" t="s">
        <v>460</v>
      </c>
      <c r="O211" s="69"/>
      <c r="P211" s="69" t="s">
        <v>461</v>
      </c>
      <c r="Q211" s="73">
        <v>38.520000000000003</v>
      </c>
      <c r="R211" s="74">
        <v>-87.267200000000003</v>
      </c>
      <c r="S211" s="69" t="s">
        <v>958</v>
      </c>
      <c r="T211" s="69"/>
      <c r="U211" s="69" t="s">
        <v>32</v>
      </c>
      <c r="V211" s="68"/>
      <c r="W211" s="1" t="e">
        <f>IF(AC211="Intr",0,G211*#REF!)</f>
        <v>#REF!</v>
      </c>
      <c r="X211" s="1" t="e">
        <f>IF(AC211="Intr",0,G211*#REF!)</f>
        <v>#REF!</v>
      </c>
      <c r="Y211" s="1" t="e">
        <f>IF(AC211="Intr",G211,G211*#REF!)</f>
        <v>#REF!</v>
      </c>
      <c r="Z211" s="1"/>
      <c r="AA211" s="1"/>
      <c r="AB211" s="1"/>
      <c r="AC211" s="69"/>
      <c r="AD211" s="69"/>
      <c r="AE211" s="69"/>
      <c r="AF211" s="69"/>
      <c r="AG211" s="75"/>
      <c r="AH211" s="69"/>
    </row>
    <row r="212" spans="1:34" x14ac:dyDescent="0.2">
      <c r="A212" s="68">
        <v>44047</v>
      </c>
      <c r="B212" s="69" t="s">
        <v>221</v>
      </c>
      <c r="C212" s="69">
        <v>2020</v>
      </c>
      <c r="D212" s="69" t="s">
        <v>6</v>
      </c>
      <c r="E212" s="71">
        <v>-82</v>
      </c>
      <c r="F212" s="71" t="s">
        <v>20</v>
      </c>
      <c r="G212" s="13">
        <v>32800</v>
      </c>
      <c r="H212" s="14">
        <v>134</v>
      </c>
      <c r="I212" s="71" t="s">
        <v>52</v>
      </c>
      <c r="J212" s="71" t="s">
        <v>26</v>
      </c>
      <c r="K212" s="71">
        <v>146</v>
      </c>
      <c r="L212" s="71" t="s">
        <v>453</v>
      </c>
      <c r="M212" s="71" t="s">
        <v>454</v>
      </c>
      <c r="N212" s="72" t="s">
        <v>455</v>
      </c>
      <c r="O212" s="69"/>
      <c r="P212" s="69" t="s">
        <v>456</v>
      </c>
      <c r="Q212" s="73">
        <v>39.637700000000002</v>
      </c>
      <c r="R212" s="87">
        <v>-86.870199999999997</v>
      </c>
      <c r="S212" s="69" t="s">
        <v>41</v>
      </c>
      <c r="T212" s="69"/>
      <c r="U212" s="69" t="s">
        <v>32</v>
      </c>
      <c r="V212" s="68"/>
      <c r="W212" s="1" t="e">
        <f>IF(AC212="Intr",0,G212*#REF!)</f>
        <v>#REF!</v>
      </c>
      <c r="X212" s="1" t="e">
        <f>IF(AC212="Intr",0,G212*#REF!)</f>
        <v>#REF!</v>
      </c>
      <c r="Y212" s="1" t="e">
        <f>IF(AC212="Intr",G212,G212*#REF!)</f>
        <v>#REF!</v>
      </c>
      <c r="Z212" s="1"/>
      <c r="AA212" s="1"/>
      <c r="AB212" s="1"/>
      <c r="AC212" s="69"/>
      <c r="AD212" s="69"/>
      <c r="AE212" s="69"/>
      <c r="AF212" s="69"/>
      <c r="AG212" s="75"/>
      <c r="AH212" s="69"/>
    </row>
    <row r="213" spans="1:34" x14ac:dyDescent="0.2">
      <c r="A213" s="68">
        <v>44047</v>
      </c>
      <c r="B213" s="69" t="s">
        <v>221</v>
      </c>
      <c r="C213" s="69">
        <v>2020</v>
      </c>
      <c r="D213" s="69" t="s">
        <v>7</v>
      </c>
      <c r="E213" s="71">
        <v>-0.57999999999999996</v>
      </c>
      <c r="F213" s="71" t="s">
        <v>19</v>
      </c>
      <c r="G213" s="13">
        <v>4640</v>
      </c>
      <c r="H213" s="14">
        <v>127</v>
      </c>
      <c r="I213" s="71" t="s">
        <v>53</v>
      </c>
      <c r="J213" s="71" t="s">
        <v>25</v>
      </c>
      <c r="K213" s="71">
        <v>2.3E-2</v>
      </c>
      <c r="L213" s="71" t="s">
        <v>448</v>
      </c>
      <c r="M213" s="71" t="s">
        <v>73</v>
      </c>
      <c r="N213" s="72" t="s">
        <v>447</v>
      </c>
      <c r="O213" s="69"/>
      <c r="P213" s="69" t="s">
        <v>108</v>
      </c>
      <c r="Q213" s="73">
        <v>39.972499999999997</v>
      </c>
      <c r="R213" s="74">
        <v>-85.962699999999998</v>
      </c>
      <c r="S213" s="69" t="s">
        <v>41</v>
      </c>
      <c r="T213" s="69"/>
      <c r="U213" s="69" t="s">
        <v>32</v>
      </c>
      <c r="V213" s="68"/>
      <c r="W213" s="1" t="e">
        <f>IF(AC213="Intr",0,G213*#REF!)</f>
        <v>#REF!</v>
      </c>
      <c r="X213" s="1" t="e">
        <f>IF(AC213="Intr",0,G213*#REF!)</f>
        <v>#REF!</v>
      </c>
      <c r="Y213" s="1" t="e">
        <f>IF(AC213="Intr",G213,G213*#REF!)</f>
        <v>#REF!</v>
      </c>
      <c r="Z213" s="1"/>
      <c r="AA213" s="1"/>
      <c r="AB213" s="1"/>
      <c r="AC213" s="69"/>
      <c r="AD213" s="69"/>
      <c r="AE213" s="69"/>
      <c r="AF213" s="69"/>
      <c r="AG213" s="75"/>
      <c r="AH213" s="69" t="s">
        <v>449</v>
      </c>
    </row>
    <row r="214" spans="1:34" x14ac:dyDescent="0.2">
      <c r="A214" s="68">
        <v>44047</v>
      </c>
      <c r="B214" s="69" t="s">
        <v>221</v>
      </c>
      <c r="C214" s="69">
        <v>2020</v>
      </c>
      <c r="D214" s="69" t="s">
        <v>7</v>
      </c>
      <c r="E214" s="71">
        <v>-597</v>
      </c>
      <c r="F214" s="71" t="s">
        <v>20</v>
      </c>
      <c r="G214" s="13">
        <v>268650</v>
      </c>
      <c r="H214" s="14">
        <v>139</v>
      </c>
      <c r="I214" s="71" t="s">
        <v>52</v>
      </c>
      <c r="J214" s="71" t="s">
        <v>28</v>
      </c>
      <c r="K214" s="71">
        <v>497</v>
      </c>
      <c r="L214" s="71" t="s">
        <v>450</v>
      </c>
      <c r="M214" s="71" t="s">
        <v>451</v>
      </c>
      <c r="N214" s="72" t="s">
        <v>452</v>
      </c>
      <c r="O214" s="69"/>
      <c r="P214" s="69" t="s">
        <v>133</v>
      </c>
      <c r="Q214" s="73">
        <v>39.758299999999998</v>
      </c>
      <c r="R214" s="87">
        <v>-86.501000000000005</v>
      </c>
      <c r="S214" s="69" t="s">
        <v>41</v>
      </c>
      <c r="T214" s="69"/>
      <c r="U214" s="69" t="s">
        <v>32</v>
      </c>
      <c r="V214" s="68"/>
      <c r="W214" s="1" t="e">
        <f>IF(AC214="Intr",0,G214*#REF!)</f>
        <v>#REF!</v>
      </c>
      <c r="X214" s="1" t="e">
        <f>IF(AC214="Intr",0,G214*#REF!)</f>
        <v>#REF!</v>
      </c>
      <c r="Y214" s="1" t="e">
        <f>IF(AC214="Intr",G214,G214*#REF!)</f>
        <v>#REF!</v>
      </c>
      <c r="Z214" s="1"/>
      <c r="AA214" s="1"/>
      <c r="AB214" s="1"/>
      <c r="AC214" s="69"/>
      <c r="AD214" s="69"/>
      <c r="AE214" s="69"/>
      <c r="AF214" s="69"/>
      <c r="AG214" s="75"/>
      <c r="AH214" s="69"/>
    </row>
    <row r="215" spans="1:34" x14ac:dyDescent="0.2">
      <c r="A215" s="68">
        <v>44047</v>
      </c>
      <c r="B215" s="69" t="s">
        <v>221</v>
      </c>
      <c r="C215" s="69">
        <v>2020</v>
      </c>
      <c r="D215" s="69" t="s">
        <v>7</v>
      </c>
      <c r="E215" s="71">
        <v>-0.05</v>
      </c>
      <c r="F215" s="71" t="s">
        <v>19</v>
      </c>
      <c r="G215" s="13">
        <v>4000</v>
      </c>
      <c r="H215" s="14">
        <v>139</v>
      </c>
      <c r="I215" s="71" t="s">
        <v>52</v>
      </c>
      <c r="J215" s="71" t="s">
        <v>23</v>
      </c>
      <c r="K215" s="71">
        <v>0.02</v>
      </c>
      <c r="L215" s="71" t="s">
        <v>450</v>
      </c>
      <c r="M215" s="71" t="s">
        <v>451</v>
      </c>
      <c r="N215" s="72" t="s">
        <v>452</v>
      </c>
      <c r="O215" s="69"/>
      <c r="P215" s="69" t="s">
        <v>133</v>
      </c>
      <c r="Q215" s="73">
        <v>39.758299999999998</v>
      </c>
      <c r="R215" s="87">
        <v>-86.501000000000005</v>
      </c>
      <c r="S215" s="69" t="s">
        <v>41</v>
      </c>
      <c r="T215" s="69"/>
      <c r="U215" s="69" t="s">
        <v>32</v>
      </c>
      <c r="V215" s="68"/>
      <c r="W215" s="1" t="e">
        <f>IF(AC215="Intr",0,G215*#REF!)</f>
        <v>#REF!</v>
      </c>
      <c r="X215" s="1" t="e">
        <f>IF(AC215="Intr",0,G215*#REF!)</f>
        <v>#REF!</v>
      </c>
      <c r="Y215" s="1" t="e">
        <f>IF(AC215="Intr",G215,G215*#REF!)</f>
        <v>#REF!</v>
      </c>
      <c r="Z215" s="1"/>
      <c r="AA215" s="1"/>
      <c r="AB215" s="1"/>
      <c r="AC215" s="69"/>
      <c r="AD215" s="69"/>
      <c r="AE215" s="69"/>
      <c r="AF215" s="69"/>
      <c r="AG215" s="75"/>
      <c r="AH215" s="69"/>
    </row>
    <row r="216" spans="1:34" x14ac:dyDescent="0.2">
      <c r="A216" s="68">
        <v>44047</v>
      </c>
      <c r="B216" s="69" t="s">
        <v>221</v>
      </c>
      <c r="C216" s="69">
        <v>2020</v>
      </c>
      <c r="D216" s="69" t="s">
        <v>7</v>
      </c>
      <c r="E216" s="71">
        <v>-1.3</v>
      </c>
      <c r="F216" s="71" t="s">
        <v>19</v>
      </c>
      <c r="G216" s="13">
        <v>104000</v>
      </c>
      <c r="H216" s="14">
        <v>139</v>
      </c>
      <c r="I216" s="71" t="s">
        <v>52</v>
      </c>
      <c r="J216" s="71" t="s">
        <v>25</v>
      </c>
      <c r="K216" s="71">
        <v>0.27</v>
      </c>
      <c r="L216" s="71" t="s">
        <v>450</v>
      </c>
      <c r="M216" s="71" t="s">
        <v>451</v>
      </c>
      <c r="N216" s="72" t="s">
        <v>452</v>
      </c>
      <c r="O216" s="69"/>
      <c r="P216" s="69" t="s">
        <v>133</v>
      </c>
      <c r="Q216" s="73">
        <v>39.758299999999998</v>
      </c>
      <c r="R216" s="87">
        <v>-86.501000000000005</v>
      </c>
      <c r="S216" s="69" t="s">
        <v>41</v>
      </c>
      <c r="T216" s="69"/>
      <c r="U216" s="69" t="s">
        <v>32</v>
      </c>
      <c r="V216" s="68"/>
      <c r="W216" s="1" t="e">
        <f>IF(AC216="Intr",0,G216*#REF!)</f>
        <v>#REF!</v>
      </c>
      <c r="X216" s="1" t="e">
        <f>IF(AC216="Intr",0,G216*#REF!)</f>
        <v>#REF!</v>
      </c>
      <c r="Y216" s="1" t="e">
        <f>IF(AC216="Intr",G216,G216*#REF!)</f>
        <v>#REF!</v>
      </c>
      <c r="Z216" s="1"/>
      <c r="AA216" s="1"/>
      <c r="AB216" s="1"/>
      <c r="AC216" s="69"/>
      <c r="AD216" s="69"/>
      <c r="AE216" s="69"/>
      <c r="AF216" s="69"/>
      <c r="AG216" s="75"/>
      <c r="AH216" s="69"/>
    </row>
    <row r="217" spans="1:34" x14ac:dyDescent="0.2">
      <c r="A217" s="68">
        <v>44047</v>
      </c>
      <c r="B217" s="69" t="s">
        <v>221</v>
      </c>
      <c r="C217" s="69">
        <v>2020</v>
      </c>
      <c r="D217" s="69" t="s">
        <v>8</v>
      </c>
      <c r="E217" s="71">
        <v>-4.49</v>
      </c>
      <c r="F217" s="71" t="s">
        <v>19</v>
      </c>
      <c r="G217" s="13">
        <v>359200</v>
      </c>
      <c r="H217" s="14">
        <v>135</v>
      </c>
      <c r="I217" s="71" t="s">
        <v>52</v>
      </c>
      <c r="J217" s="71" t="s">
        <v>23</v>
      </c>
      <c r="K217" s="71">
        <v>1.87</v>
      </c>
      <c r="L217" s="71" t="s">
        <v>462</v>
      </c>
      <c r="M217" s="71" t="s">
        <v>463</v>
      </c>
      <c r="N217" s="72" t="s">
        <v>464</v>
      </c>
      <c r="O217" s="69"/>
      <c r="P217" s="69" t="s">
        <v>92</v>
      </c>
      <c r="Q217" s="73">
        <v>39.824100000000001</v>
      </c>
      <c r="R217" s="74">
        <v>-85.882199999999997</v>
      </c>
      <c r="S217" s="69" t="s">
        <v>41</v>
      </c>
      <c r="T217" s="69"/>
      <c r="U217" s="69" t="s">
        <v>32</v>
      </c>
      <c r="V217" s="68"/>
      <c r="W217" s="1" t="e">
        <f>IF(AC217="Intr",0,G217*#REF!)</f>
        <v>#REF!</v>
      </c>
      <c r="X217" s="1" t="e">
        <f>IF(AC217="Intr",0,G217*#REF!)</f>
        <v>#REF!</v>
      </c>
      <c r="Y217" s="1" t="e">
        <f>IF(AC217="Intr",G217,G217*#REF!)</f>
        <v>#REF!</v>
      </c>
      <c r="Z217" s="1"/>
      <c r="AA217" s="1"/>
      <c r="AB217" s="1"/>
      <c r="AC217" s="69"/>
      <c r="AD217" s="69"/>
      <c r="AE217" s="69"/>
      <c r="AF217" s="69"/>
      <c r="AG217" s="75"/>
      <c r="AH217" s="69"/>
    </row>
    <row r="218" spans="1:34" x14ac:dyDescent="0.2">
      <c r="A218" s="68">
        <v>44054</v>
      </c>
      <c r="B218" s="69" t="s">
        <v>221</v>
      </c>
      <c r="C218" s="69">
        <v>2020</v>
      </c>
      <c r="D218" s="69" t="s">
        <v>1</v>
      </c>
      <c r="E218" s="71">
        <v>-0.628</v>
      </c>
      <c r="F218" s="71" t="s">
        <v>19</v>
      </c>
      <c r="G218" s="13">
        <v>59660</v>
      </c>
      <c r="H218" s="14">
        <v>79</v>
      </c>
      <c r="I218" s="71" t="s">
        <v>52</v>
      </c>
      <c r="J218" s="71" t="s">
        <v>23</v>
      </c>
      <c r="K218" s="71">
        <v>0.32700000000000001</v>
      </c>
      <c r="L218" s="71" t="s">
        <v>494</v>
      </c>
      <c r="M218" s="71" t="s">
        <v>495</v>
      </c>
      <c r="N218" s="72" t="s">
        <v>496</v>
      </c>
      <c r="O218" s="69"/>
      <c r="P218" s="69" t="s">
        <v>199</v>
      </c>
      <c r="Q218" s="73">
        <v>41.537149999999997</v>
      </c>
      <c r="R218" s="74">
        <v>-87.380949999999999</v>
      </c>
      <c r="S218" s="69" t="s">
        <v>43</v>
      </c>
      <c r="T218" s="69"/>
      <c r="U218" s="69" t="s">
        <v>32</v>
      </c>
      <c r="V218" s="68"/>
      <c r="W218" s="1" t="e">
        <f>IF(AC218="Intr",0,G218*#REF!)</f>
        <v>#REF!</v>
      </c>
      <c r="X218" s="1" t="e">
        <f>IF(AC218="Intr",0,G218*#REF!)</f>
        <v>#REF!</v>
      </c>
      <c r="Y218" s="1" t="e">
        <f>IF(AC218="Intr",G218,G218*#REF!)</f>
        <v>#REF!</v>
      </c>
      <c r="Z218" s="1"/>
      <c r="AA218" s="1"/>
      <c r="AB218" s="1"/>
      <c r="AC218" s="69"/>
      <c r="AD218" s="69"/>
      <c r="AE218" s="69"/>
      <c r="AF218" s="69"/>
      <c r="AG218" s="75"/>
      <c r="AH218" s="69"/>
    </row>
    <row r="219" spans="1:34" x14ac:dyDescent="0.2">
      <c r="A219" s="68">
        <v>44054</v>
      </c>
      <c r="B219" s="69" t="s">
        <v>221</v>
      </c>
      <c r="C219" s="69">
        <v>2020</v>
      </c>
      <c r="D219" s="69" t="s">
        <v>7</v>
      </c>
      <c r="E219" s="71">
        <v>-0.17</v>
      </c>
      <c r="F219" s="71" t="s">
        <v>19</v>
      </c>
      <c r="G219" s="13">
        <v>13600</v>
      </c>
      <c r="H219" s="14">
        <v>138</v>
      </c>
      <c r="I219" s="71" t="s">
        <v>53</v>
      </c>
      <c r="J219" s="71" t="s">
        <v>23</v>
      </c>
      <c r="K219" s="71">
        <v>0.1</v>
      </c>
      <c r="L219" s="71" t="s">
        <v>309</v>
      </c>
      <c r="M219" s="71" t="s">
        <v>73</v>
      </c>
      <c r="N219" s="72" t="s">
        <v>467</v>
      </c>
      <c r="O219" s="69"/>
      <c r="P219" s="69" t="s">
        <v>133</v>
      </c>
      <c r="Q219" s="73">
        <v>39.623699999999999</v>
      </c>
      <c r="R219" s="74">
        <v>-86.472399999999993</v>
      </c>
      <c r="S219" s="69" t="s">
        <v>41</v>
      </c>
      <c r="T219" s="69"/>
      <c r="U219" s="69" t="s">
        <v>32</v>
      </c>
      <c r="V219" s="68"/>
      <c r="W219" s="1" t="e">
        <f>IF(AC219="Intr",0,G219*#REF!)</f>
        <v>#REF!</v>
      </c>
      <c r="X219" s="1" t="e">
        <f>IF(AC219="Intr",0,G219*#REF!)</f>
        <v>#REF!</v>
      </c>
      <c r="Y219" s="1" t="e">
        <f>IF(AC219="Intr",G219,G219*#REF!)</f>
        <v>#REF!</v>
      </c>
      <c r="Z219" s="1"/>
      <c r="AA219" s="1"/>
      <c r="AB219" s="1"/>
      <c r="AC219" s="69"/>
      <c r="AD219" s="69"/>
      <c r="AE219" s="69"/>
      <c r="AF219" s="69"/>
      <c r="AG219" s="75"/>
      <c r="AH219" s="69" t="s">
        <v>468</v>
      </c>
    </row>
    <row r="220" spans="1:34" x14ac:dyDescent="0.2">
      <c r="A220" s="68">
        <v>44054</v>
      </c>
      <c r="B220" s="69" t="s">
        <v>221</v>
      </c>
      <c r="C220" s="69">
        <v>2020</v>
      </c>
      <c r="D220" s="69" t="s">
        <v>7</v>
      </c>
      <c r="E220" s="71">
        <v>-0.2</v>
      </c>
      <c r="F220" s="71" t="s">
        <v>19</v>
      </c>
      <c r="G220" s="13">
        <v>16000</v>
      </c>
      <c r="H220" s="14">
        <v>138</v>
      </c>
      <c r="I220" s="71" t="s">
        <v>53</v>
      </c>
      <c r="J220" s="71" t="s">
        <v>24</v>
      </c>
      <c r="K220" s="71">
        <v>0.08</v>
      </c>
      <c r="L220" s="71" t="s">
        <v>309</v>
      </c>
      <c r="M220" s="71" t="s">
        <v>73</v>
      </c>
      <c r="N220" s="72" t="s">
        <v>467</v>
      </c>
      <c r="O220" s="69"/>
      <c r="P220" s="69" t="s">
        <v>133</v>
      </c>
      <c r="Q220" s="73">
        <v>39.623699999999999</v>
      </c>
      <c r="R220" s="74">
        <v>-86.472399999999993</v>
      </c>
      <c r="S220" s="69" t="s">
        <v>41</v>
      </c>
      <c r="T220" s="69"/>
      <c r="U220" s="69" t="s">
        <v>32</v>
      </c>
      <c r="V220" s="68"/>
      <c r="W220" s="1" t="e">
        <f>IF(AC220="Intr",0,G220*#REF!)</f>
        <v>#REF!</v>
      </c>
      <c r="X220" s="1" t="e">
        <f>IF(AC220="Intr",0,G220*#REF!)</f>
        <v>#REF!</v>
      </c>
      <c r="Y220" s="1" t="e">
        <f>IF(AC220="Intr",G220,G220*#REF!)</f>
        <v>#REF!</v>
      </c>
      <c r="Z220" s="1"/>
      <c r="AA220" s="1"/>
      <c r="AB220" s="1"/>
      <c r="AC220" s="69"/>
      <c r="AD220" s="69"/>
      <c r="AE220" s="69"/>
      <c r="AF220" s="69"/>
      <c r="AG220" s="75"/>
      <c r="AH220" s="69" t="s">
        <v>469</v>
      </c>
    </row>
    <row r="221" spans="1:34" x14ac:dyDescent="0.2">
      <c r="A221" s="68">
        <v>44062</v>
      </c>
      <c r="B221" s="69" t="s">
        <v>221</v>
      </c>
      <c r="C221" s="69">
        <v>2020</v>
      </c>
      <c r="D221" s="69" t="s">
        <v>1</v>
      </c>
      <c r="E221" s="71">
        <v>-1.3</v>
      </c>
      <c r="F221" s="71" t="s">
        <v>19</v>
      </c>
      <c r="G221" s="13">
        <v>123500</v>
      </c>
      <c r="H221" s="14">
        <v>143</v>
      </c>
      <c r="I221" s="71" t="s">
        <v>52</v>
      </c>
      <c r="J221" s="71" t="s">
        <v>23</v>
      </c>
      <c r="K221" s="71">
        <v>0.72</v>
      </c>
      <c r="L221" s="71" t="s">
        <v>497</v>
      </c>
      <c r="M221" s="71" t="s">
        <v>498</v>
      </c>
      <c r="N221" s="72" t="s">
        <v>499</v>
      </c>
      <c r="O221" s="69"/>
      <c r="P221" s="69" t="s">
        <v>199</v>
      </c>
      <c r="Q221" s="73">
        <v>41.38194</v>
      </c>
      <c r="R221" s="74">
        <v>-87.318830000000005</v>
      </c>
      <c r="S221" s="69" t="s">
        <v>43</v>
      </c>
      <c r="T221" s="69"/>
      <c r="U221" s="69" t="s">
        <v>32</v>
      </c>
      <c r="V221" s="68"/>
      <c r="W221" s="1">
        <f>G221*0.15</f>
        <v>18525</v>
      </c>
      <c r="X221" s="1">
        <f>G221*0.7</f>
        <v>86450</v>
      </c>
      <c r="Y221" s="1">
        <f>G221*0.15</f>
        <v>18525</v>
      </c>
      <c r="Z221" s="1"/>
      <c r="AA221" s="1"/>
      <c r="AB221" s="1"/>
      <c r="AC221" s="69"/>
      <c r="AD221" s="69"/>
      <c r="AE221" s="69"/>
      <c r="AF221" s="69"/>
      <c r="AG221" s="75"/>
      <c r="AH221" s="69"/>
    </row>
    <row r="222" spans="1:34" x14ac:dyDescent="0.2">
      <c r="A222" s="68">
        <v>44062</v>
      </c>
      <c r="B222" s="69" t="s">
        <v>221</v>
      </c>
      <c r="C222" s="69">
        <v>2020</v>
      </c>
      <c r="D222" s="69" t="s">
        <v>1</v>
      </c>
      <c r="E222" s="71">
        <v>-0.43</v>
      </c>
      <c r="F222" s="71" t="s">
        <v>19</v>
      </c>
      <c r="G222" s="13">
        <v>40850</v>
      </c>
      <c r="H222" s="14">
        <v>143</v>
      </c>
      <c r="I222" s="71" t="s">
        <v>52</v>
      </c>
      <c r="J222" s="71" t="s">
        <v>25</v>
      </c>
      <c r="K222" s="71">
        <v>0.24</v>
      </c>
      <c r="L222" s="71" t="s">
        <v>497</v>
      </c>
      <c r="M222" s="71" t="s">
        <v>498</v>
      </c>
      <c r="N222" s="72" t="s">
        <v>499</v>
      </c>
      <c r="O222" s="69"/>
      <c r="P222" s="69" t="s">
        <v>199</v>
      </c>
      <c r="Q222" s="73">
        <v>41.38194</v>
      </c>
      <c r="R222" s="74">
        <v>-87.318830000000005</v>
      </c>
      <c r="S222" s="69" t="s">
        <v>43</v>
      </c>
      <c r="T222" s="69"/>
      <c r="U222" s="69" t="s">
        <v>32</v>
      </c>
      <c r="V222" s="68"/>
      <c r="W222" s="1">
        <f>G222*0.15</f>
        <v>6127.5</v>
      </c>
      <c r="X222" s="1">
        <f>G222*0.7</f>
        <v>28595</v>
      </c>
      <c r="Y222" s="1">
        <f>G222*0.15</f>
        <v>6127.5</v>
      </c>
      <c r="Z222" s="1"/>
      <c r="AA222" s="1"/>
      <c r="AB222" s="1"/>
      <c r="AC222" s="69"/>
      <c r="AD222" s="69"/>
      <c r="AE222" s="69"/>
      <c r="AF222" s="69"/>
      <c r="AG222" s="75"/>
      <c r="AH222" s="69"/>
    </row>
    <row r="223" spans="1:34" x14ac:dyDescent="0.2">
      <c r="A223" s="68">
        <v>44063</v>
      </c>
      <c r="B223" s="69" t="s">
        <v>221</v>
      </c>
      <c r="C223" s="69">
        <v>2020</v>
      </c>
      <c r="D223" s="69" t="s">
        <v>11</v>
      </c>
      <c r="E223" s="71">
        <v>-297</v>
      </c>
      <c r="F223" s="71" t="s">
        <v>20</v>
      </c>
      <c r="G223" s="13">
        <v>118800</v>
      </c>
      <c r="H223" s="14">
        <v>122</v>
      </c>
      <c r="I223" s="71" t="s">
        <v>52</v>
      </c>
      <c r="J223" s="71" t="s">
        <v>27</v>
      </c>
      <c r="K223" s="71">
        <v>235</v>
      </c>
      <c r="L223" s="71" t="s">
        <v>470</v>
      </c>
      <c r="M223" s="71" t="s">
        <v>471</v>
      </c>
      <c r="N223" s="72" t="s">
        <v>472</v>
      </c>
      <c r="O223" s="69"/>
      <c r="P223" s="69" t="s">
        <v>473</v>
      </c>
      <c r="Q223" s="73">
        <v>37.90119</v>
      </c>
      <c r="R223" s="74">
        <v>-87.712779999999995</v>
      </c>
      <c r="S223" s="69" t="s">
        <v>958</v>
      </c>
      <c r="T223" s="69"/>
      <c r="U223" s="69" t="s">
        <v>32</v>
      </c>
      <c r="V223" s="68"/>
      <c r="W223" s="1" t="e">
        <f>IF(AC223="Intr",0,G223*#REF!)</f>
        <v>#REF!</v>
      </c>
      <c r="X223" s="1" t="e">
        <f>IF(AC223="Intr",0,G223*#REF!)</f>
        <v>#REF!</v>
      </c>
      <c r="Y223" s="1" t="e">
        <f>IF(AC223="Intr",G223,G223*#REF!)</f>
        <v>#REF!</v>
      </c>
      <c r="Z223" s="1"/>
      <c r="AA223" s="1"/>
      <c r="AB223" s="1"/>
      <c r="AC223" s="69"/>
      <c r="AD223" s="69"/>
      <c r="AE223" s="69"/>
      <c r="AF223" s="69"/>
      <c r="AG223" s="75"/>
      <c r="AH223" s="69"/>
    </row>
    <row r="224" spans="1:34" x14ac:dyDescent="0.2">
      <c r="A224" s="68">
        <v>44063</v>
      </c>
      <c r="B224" s="69" t="s">
        <v>221</v>
      </c>
      <c r="C224" s="69">
        <v>2020</v>
      </c>
      <c r="D224" s="69" t="s">
        <v>8</v>
      </c>
      <c r="E224" s="71">
        <v>-132.5</v>
      </c>
      <c r="F224" s="71" t="s">
        <v>20</v>
      </c>
      <c r="G224" s="13">
        <v>53000</v>
      </c>
      <c r="H224" s="14">
        <v>96</v>
      </c>
      <c r="I224" s="71" t="s">
        <v>52</v>
      </c>
      <c r="J224" s="71" t="s">
        <v>28</v>
      </c>
      <c r="K224" s="71">
        <v>642.5</v>
      </c>
      <c r="L224" s="71" t="s">
        <v>965</v>
      </c>
      <c r="M224" s="71" t="s">
        <v>474</v>
      </c>
      <c r="N224" s="72" t="s">
        <v>475</v>
      </c>
      <c r="O224" s="69"/>
      <c r="P224" s="69" t="s">
        <v>127</v>
      </c>
      <c r="Q224" s="73">
        <v>38.737000000000002</v>
      </c>
      <c r="R224" s="74">
        <v>-85.711100000000002</v>
      </c>
      <c r="S224" s="69" t="s">
        <v>43</v>
      </c>
      <c r="T224" s="69"/>
      <c r="U224" s="69" t="s">
        <v>32</v>
      </c>
      <c r="V224" s="68"/>
      <c r="W224" s="1" t="e">
        <f>IF(AC224="Intr",0,G224*#REF!)</f>
        <v>#REF!</v>
      </c>
      <c r="X224" s="1" t="e">
        <f>IF(AC224="Intr",0,G224*#REF!)</f>
        <v>#REF!</v>
      </c>
      <c r="Y224" s="1" t="e">
        <f>IF(AC224="Intr",G224,G224*#REF!)</f>
        <v>#REF!</v>
      </c>
      <c r="Z224" s="1"/>
      <c r="AA224" s="1"/>
      <c r="AB224" s="1"/>
      <c r="AC224" s="69"/>
      <c r="AD224" s="69"/>
      <c r="AE224" s="69"/>
      <c r="AF224" s="69"/>
      <c r="AG224" s="75"/>
      <c r="AH224" s="69" t="s">
        <v>399</v>
      </c>
    </row>
    <row r="225" spans="1:34" x14ac:dyDescent="0.2">
      <c r="A225" s="68">
        <v>44063</v>
      </c>
      <c r="B225" s="69" t="s">
        <v>221</v>
      </c>
      <c r="C225" s="69">
        <v>2020</v>
      </c>
      <c r="D225" s="69" t="s">
        <v>8</v>
      </c>
      <c r="E225" s="71">
        <v>-6</v>
      </c>
      <c r="F225" s="71" t="s">
        <v>20</v>
      </c>
      <c r="G225" s="13">
        <v>2400</v>
      </c>
      <c r="H225" s="14">
        <v>96</v>
      </c>
      <c r="I225" s="71" t="s">
        <v>52</v>
      </c>
      <c r="J225" s="71" t="s">
        <v>27</v>
      </c>
      <c r="K225" s="71">
        <v>92</v>
      </c>
      <c r="L225" s="71" t="s">
        <v>965</v>
      </c>
      <c r="M225" s="71" t="s">
        <v>474</v>
      </c>
      <c r="N225" s="72" t="s">
        <v>475</v>
      </c>
      <c r="O225" s="69"/>
      <c r="P225" s="69" t="s">
        <v>127</v>
      </c>
      <c r="Q225" s="73">
        <v>38.737000000000002</v>
      </c>
      <c r="R225" s="74">
        <v>-85.711100000000002</v>
      </c>
      <c r="S225" s="69" t="s">
        <v>43</v>
      </c>
      <c r="T225" s="69"/>
      <c r="U225" s="69" t="s">
        <v>32</v>
      </c>
      <c r="V225" s="68"/>
      <c r="W225" s="1" t="e">
        <f>IF(AC225="Intr",0,G225*#REF!)</f>
        <v>#REF!</v>
      </c>
      <c r="X225" s="1" t="e">
        <f>IF(AC225="Intr",0,G225*#REF!)</f>
        <v>#REF!</v>
      </c>
      <c r="Y225" s="1" t="e">
        <f>IF(AC225="Intr",G225,G225*#REF!)</f>
        <v>#REF!</v>
      </c>
      <c r="Z225" s="1"/>
      <c r="AA225" s="1"/>
      <c r="AB225" s="1"/>
      <c r="AC225" s="69"/>
      <c r="AD225" s="69"/>
      <c r="AE225" s="69"/>
      <c r="AF225" s="69"/>
      <c r="AG225" s="75"/>
      <c r="AH225" s="69" t="s">
        <v>399</v>
      </c>
    </row>
    <row r="226" spans="1:34" x14ac:dyDescent="0.2">
      <c r="A226" s="68">
        <v>44063</v>
      </c>
      <c r="B226" s="69" t="s">
        <v>221</v>
      </c>
      <c r="C226" s="69">
        <v>2020</v>
      </c>
      <c r="D226" s="69" t="s">
        <v>8</v>
      </c>
      <c r="E226" s="71">
        <v>-3.9E-2</v>
      </c>
      <c r="F226" s="71" t="s">
        <v>19</v>
      </c>
      <c r="G226" s="13">
        <v>3120</v>
      </c>
      <c r="H226" s="14">
        <v>96</v>
      </c>
      <c r="I226" s="71" t="s">
        <v>52</v>
      </c>
      <c r="J226" s="71" t="s">
        <v>23</v>
      </c>
      <c r="K226" s="71">
        <v>1.9699999999999999E-2</v>
      </c>
      <c r="L226" s="71" t="s">
        <v>965</v>
      </c>
      <c r="M226" s="71" t="s">
        <v>474</v>
      </c>
      <c r="N226" s="72" t="s">
        <v>475</v>
      </c>
      <c r="O226" s="69"/>
      <c r="P226" s="69" t="s">
        <v>127</v>
      </c>
      <c r="Q226" s="73">
        <v>38.737000000000002</v>
      </c>
      <c r="R226" s="74">
        <v>-85.711100000000002</v>
      </c>
      <c r="S226" s="69" t="s">
        <v>43</v>
      </c>
      <c r="T226" s="69"/>
      <c r="U226" s="69" t="s">
        <v>32</v>
      </c>
      <c r="V226" s="68"/>
      <c r="W226" s="1" t="e">
        <f>IF(AC226="Intr",0,G226*#REF!)</f>
        <v>#REF!</v>
      </c>
      <c r="X226" s="1" t="e">
        <f>IF(AC226="Intr",0,G226*#REF!)</f>
        <v>#REF!</v>
      </c>
      <c r="Y226" s="1" t="e">
        <f>IF(AC226="Intr",G226,G226*#REF!)</f>
        <v>#REF!</v>
      </c>
      <c r="Z226" s="1"/>
      <c r="AA226" s="1"/>
      <c r="AB226" s="1"/>
      <c r="AC226" s="69"/>
      <c r="AD226" s="69"/>
      <c r="AE226" s="69"/>
      <c r="AF226" s="69"/>
      <c r="AG226" s="75"/>
      <c r="AH226" s="69" t="s">
        <v>399</v>
      </c>
    </row>
    <row r="227" spans="1:34" x14ac:dyDescent="0.2">
      <c r="A227" s="68">
        <v>44063</v>
      </c>
      <c r="B227" s="69" t="s">
        <v>221</v>
      </c>
      <c r="C227" s="69">
        <v>2020</v>
      </c>
      <c r="D227" s="69" t="s">
        <v>8</v>
      </c>
      <c r="E227" s="71">
        <v>-3.2000000000000001E-2</v>
      </c>
      <c r="F227" s="71" t="s">
        <v>19</v>
      </c>
      <c r="G227" s="13">
        <v>2560</v>
      </c>
      <c r="H227" s="14">
        <v>96</v>
      </c>
      <c r="I227" s="71" t="s">
        <v>52</v>
      </c>
      <c r="J227" s="71" t="s">
        <v>25</v>
      </c>
      <c r="K227" s="71">
        <v>8.0000000000000002E-3</v>
      </c>
      <c r="L227" s="71" t="s">
        <v>965</v>
      </c>
      <c r="M227" s="71" t="s">
        <v>474</v>
      </c>
      <c r="N227" s="72" t="s">
        <v>475</v>
      </c>
      <c r="O227" s="69"/>
      <c r="P227" s="69" t="s">
        <v>127</v>
      </c>
      <c r="Q227" s="73">
        <v>38.737000000000002</v>
      </c>
      <c r="R227" s="74">
        <v>-85.711100000000002</v>
      </c>
      <c r="S227" s="69" t="s">
        <v>43</v>
      </c>
      <c r="T227" s="69"/>
      <c r="U227" s="69" t="s">
        <v>32</v>
      </c>
      <c r="V227" s="68"/>
      <c r="W227" s="1" t="e">
        <f>IF(AC227="Intr",0,G227*#REF!)</f>
        <v>#REF!</v>
      </c>
      <c r="X227" s="1" t="e">
        <f>IF(AC227="Intr",0,G227*#REF!)</f>
        <v>#REF!</v>
      </c>
      <c r="Y227" s="1" t="e">
        <f>IF(AC227="Intr",G227,G227*#REF!)</f>
        <v>#REF!</v>
      </c>
      <c r="Z227" s="1"/>
      <c r="AA227" s="1"/>
      <c r="AB227" s="1"/>
      <c r="AC227" s="69"/>
      <c r="AD227" s="69"/>
      <c r="AE227" s="69"/>
      <c r="AF227" s="69"/>
      <c r="AG227" s="75"/>
      <c r="AH227" s="69" t="s">
        <v>399</v>
      </c>
    </row>
    <row r="228" spans="1:34" x14ac:dyDescent="0.2">
      <c r="A228" s="68">
        <v>44071</v>
      </c>
      <c r="B228" s="69" t="s">
        <v>221</v>
      </c>
      <c r="C228" s="69">
        <v>2020</v>
      </c>
      <c r="D228" s="69" t="s">
        <v>10</v>
      </c>
      <c r="E228" s="71">
        <v>-110</v>
      </c>
      <c r="F228" s="71" t="s">
        <v>20</v>
      </c>
      <c r="G228" s="13">
        <v>44000</v>
      </c>
      <c r="H228" s="14">
        <v>137</v>
      </c>
      <c r="I228" s="71" t="s">
        <v>52</v>
      </c>
      <c r="J228" s="71" t="s">
        <v>26</v>
      </c>
      <c r="K228" s="71">
        <v>110</v>
      </c>
      <c r="L228" s="71" t="s">
        <v>476</v>
      </c>
      <c r="M228" s="71" t="s">
        <v>477</v>
      </c>
      <c r="N228" s="72" t="s">
        <v>478</v>
      </c>
      <c r="O228" s="69"/>
      <c r="P228" s="69" t="s">
        <v>479</v>
      </c>
      <c r="Q228" s="73">
        <v>38.732199999999999</v>
      </c>
      <c r="R228" s="74">
        <v>-85.246099999999998</v>
      </c>
      <c r="S228" s="69" t="s">
        <v>43</v>
      </c>
      <c r="T228" s="69"/>
      <c r="U228" s="69" t="s">
        <v>32</v>
      </c>
      <c r="V228" s="68"/>
      <c r="W228" s="1" t="e">
        <f>IF(AC228="Intr",0,G228*#REF!)</f>
        <v>#REF!</v>
      </c>
      <c r="X228" s="1" t="e">
        <f>IF(AC228="Intr",0,G228*#REF!)</f>
        <v>#REF!</v>
      </c>
      <c r="Y228" s="1" t="e">
        <f>IF(AC228="Intr",G228,G228*#REF!)</f>
        <v>#REF!</v>
      </c>
      <c r="Z228" s="1"/>
      <c r="AA228" s="1"/>
      <c r="AB228" s="1"/>
      <c r="AC228" s="69"/>
      <c r="AD228" s="69"/>
      <c r="AE228" s="69"/>
      <c r="AF228" s="69"/>
      <c r="AG228" s="75"/>
      <c r="AH228" s="69"/>
    </row>
    <row r="229" spans="1:34" x14ac:dyDescent="0.2">
      <c r="A229" s="68">
        <v>44074</v>
      </c>
      <c r="B229" s="69" t="s">
        <v>221</v>
      </c>
      <c r="C229" s="69">
        <v>2020</v>
      </c>
      <c r="D229" s="69" t="s">
        <v>11</v>
      </c>
      <c r="E229" s="71">
        <v>-0.52</v>
      </c>
      <c r="F229" s="71" t="s">
        <v>19</v>
      </c>
      <c r="G229" s="13">
        <v>41440</v>
      </c>
      <c r="H229" s="14">
        <v>118</v>
      </c>
      <c r="I229" s="71" t="s">
        <v>52</v>
      </c>
      <c r="J229" s="71" t="s">
        <v>23</v>
      </c>
      <c r="K229" s="71">
        <v>0.22</v>
      </c>
      <c r="L229" s="71" t="s">
        <v>482</v>
      </c>
      <c r="M229" s="71" t="s">
        <v>483</v>
      </c>
      <c r="N229" s="72" t="s">
        <v>484</v>
      </c>
      <c r="O229" s="69"/>
      <c r="P229" s="69" t="s">
        <v>251</v>
      </c>
      <c r="Q229" s="73">
        <v>37.986739999999998</v>
      </c>
      <c r="R229" s="74">
        <v>-86.771259999999998</v>
      </c>
      <c r="S229" s="69" t="s">
        <v>41</v>
      </c>
      <c r="T229" s="69"/>
      <c r="U229" s="69" t="s">
        <v>32</v>
      </c>
      <c r="V229" s="68"/>
      <c r="W229" s="1" t="e">
        <f>IF(AC229="Intr",0,G229*#REF!)</f>
        <v>#REF!</v>
      </c>
      <c r="X229" s="1" t="e">
        <f>IF(AC229="Intr",0,G229*#REF!)</f>
        <v>#REF!</v>
      </c>
      <c r="Y229" s="1" t="e">
        <f>IF(AC229="Intr",G229,G229*#REF!)</f>
        <v>#REF!</v>
      </c>
      <c r="Z229" s="1"/>
      <c r="AA229" s="1"/>
      <c r="AB229" s="1"/>
      <c r="AC229" s="69"/>
      <c r="AD229" s="69"/>
      <c r="AE229" s="69"/>
      <c r="AF229" s="69"/>
      <c r="AG229" s="75"/>
      <c r="AH229" s="69"/>
    </row>
    <row r="230" spans="1:34" x14ac:dyDescent="0.2">
      <c r="A230" s="68">
        <v>44074</v>
      </c>
      <c r="B230" s="69" t="s">
        <v>221</v>
      </c>
      <c r="C230" s="69">
        <v>2020</v>
      </c>
      <c r="D230" s="69" t="s">
        <v>11</v>
      </c>
      <c r="E230" s="71">
        <v>-0.78</v>
      </c>
      <c r="F230" s="71" t="s">
        <v>19</v>
      </c>
      <c r="G230" s="13">
        <v>62560</v>
      </c>
      <c r="H230" s="14">
        <v>118</v>
      </c>
      <c r="I230" s="71" t="s">
        <v>52</v>
      </c>
      <c r="J230" s="71" t="s">
        <v>25</v>
      </c>
      <c r="K230" s="71">
        <v>0.16</v>
      </c>
      <c r="L230" s="71" t="s">
        <v>482</v>
      </c>
      <c r="M230" s="71" t="s">
        <v>483</v>
      </c>
      <c r="N230" s="72" t="s">
        <v>484</v>
      </c>
      <c r="O230" s="69"/>
      <c r="P230" s="69" t="s">
        <v>251</v>
      </c>
      <c r="Q230" s="73">
        <v>37.986739999999998</v>
      </c>
      <c r="R230" s="74">
        <v>-86.771259999999998</v>
      </c>
      <c r="S230" s="69" t="s">
        <v>41</v>
      </c>
      <c r="T230" s="69"/>
      <c r="U230" s="69" t="s">
        <v>32</v>
      </c>
      <c r="V230" s="68"/>
      <c r="W230" s="1" t="e">
        <f>IF(AC230="Intr",0,G230*#REF!)</f>
        <v>#REF!</v>
      </c>
      <c r="X230" s="1" t="e">
        <f>IF(AC230="Intr",0,G230*#REF!)</f>
        <v>#REF!</v>
      </c>
      <c r="Y230" s="1" t="e">
        <f>IF(AC230="Intr",G230,G230*#REF!)</f>
        <v>#REF!</v>
      </c>
      <c r="Z230" s="1"/>
      <c r="AA230" s="1"/>
      <c r="AB230" s="1"/>
      <c r="AC230" s="69"/>
      <c r="AD230" s="69"/>
      <c r="AE230" s="69"/>
      <c r="AF230" s="69"/>
      <c r="AG230" s="75"/>
      <c r="AH230" s="69"/>
    </row>
    <row r="231" spans="1:34" x14ac:dyDescent="0.2">
      <c r="A231" s="68">
        <v>44074</v>
      </c>
      <c r="B231" s="69" t="s">
        <v>221</v>
      </c>
      <c r="C231" s="69">
        <v>2020</v>
      </c>
      <c r="D231" s="69" t="s">
        <v>3</v>
      </c>
      <c r="E231" s="71">
        <v>-0.122</v>
      </c>
      <c r="F231" s="71" t="s">
        <v>19</v>
      </c>
      <c r="G231" s="13">
        <v>14640</v>
      </c>
      <c r="H231" s="14">
        <v>146</v>
      </c>
      <c r="I231" s="71" t="s">
        <v>52</v>
      </c>
      <c r="J231" s="71" t="s">
        <v>23</v>
      </c>
      <c r="K231" s="71">
        <v>6.0999999999999999E-2</v>
      </c>
      <c r="L231" s="71" t="s">
        <v>490</v>
      </c>
      <c r="M231" s="71" t="s">
        <v>491</v>
      </c>
      <c r="N231" s="72" t="s">
        <v>492</v>
      </c>
      <c r="O231" s="69"/>
      <c r="P231" s="69" t="s">
        <v>493</v>
      </c>
      <c r="Q231" s="73">
        <v>41.709065000000002</v>
      </c>
      <c r="R231" s="74">
        <v>-86.215205999999995</v>
      </c>
      <c r="S231" s="69" t="s">
        <v>43</v>
      </c>
      <c r="T231" s="69"/>
      <c r="U231" s="69" t="s">
        <v>32</v>
      </c>
      <c r="V231" s="68"/>
      <c r="W231" s="1" t="e">
        <f>IF(AC231="Intr",0,G231*#REF!)</f>
        <v>#REF!</v>
      </c>
      <c r="X231" s="1" t="e">
        <f>IF(AC231="Intr",0,G231*#REF!)</f>
        <v>#REF!</v>
      </c>
      <c r="Y231" s="1" t="e">
        <f>IF(AC231="Intr",G231,G231*#REF!)</f>
        <v>#REF!</v>
      </c>
      <c r="Z231" s="1"/>
      <c r="AA231" s="1"/>
      <c r="AB231" s="1"/>
      <c r="AC231" s="69"/>
      <c r="AD231" s="69"/>
      <c r="AE231" s="69"/>
      <c r="AF231" s="69"/>
      <c r="AG231" s="75"/>
      <c r="AH231" s="69"/>
    </row>
    <row r="232" spans="1:34" x14ac:dyDescent="0.2">
      <c r="A232" s="68">
        <v>44074</v>
      </c>
      <c r="B232" s="69" t="s">
        <v>221</v>
      </c>
      <c r="C232" s="69">
        <v>2020</v>
      </c>
      <c r="D232" s="69" t="s">
        <v>3</v>
      </c>
      <c r="E232" s="71">
        <v>-2.2040000000000002</v>
      </c>
      <c r="F232" s="71" t="s">
        <v>19</v>
      </c>
      <c r="G232" s="13">
        <v>264480</v>
      </c>
      <c r="H232" s="14">
        <v>146</v>
      </c>
      <c r="I232" s="71" t="s">
        <v>52</v>
      </c>
      <c r="J232" s="71" t="s">
        <v>25</v>
      </c>
      <c r="K232" s="71">
        <v>0.55100000000000005</v>
      </c>
      <c r="L232" s="71" t="s">
        <v>490</v>
      </c>
      <c r="M232" s="71" t="s">
        <v>491</v>
      </c>
      <c r="N232" s="72" t="s">
        <v>492</v>
      </c>
      <c r="O232" s="69"/>
      <c r="P232" s="69" t="s">
        <v>493</v>
      </c>
      <c r="Q232" s="73">
        <v>41.709065000000002</v>
      </c>
      <c r="R232" s="74">
        <v>-86.215205999999995</v>
      </c>
      <c r="S232" s="69" t="s">
        <v>43</v>
      </c>
      <c r="T232" s="69"/>
      <c r="U232" s="69" t="s">
        <v>32</v>
      </c>
      <c r="V232" s="68"/>
      <c r="W232" s="1" t="e">
        <f>IF(AC232="Intr",0,G232*#REF!)</f>
        <v>#REF!</v>
      </c>
      <c r="X232" s="1" t="e">
        <f>IF(AC232="Intr",0,G232*#REF!)</f>
        <v>#REF!</v>
      </c>
      <c r="Y232" s="1" t="e">
        <f>IF(AC232="Intr",G232,G232*#REF!)</f>
        <v>#REF!</v>
      </c>
      <c r="Z232" s="1"/>
      <c r="AA232" s="1"/>
      <c r="AB232" s="1"/>
      <c r="AC232" s="69"/>
      <c r="AD232" s="69"/>
      <c r="AE232" s="69"/>
      <c r="AF232" s="69"/>
      <c r="AG232" s="75"/>
      <c r="AH232" s="69"/>
    </row>
    <row r="233" spans="1:34" x14ac:dyDescent="0.2">
      <c r="A233" s="68">
        <v>44074</v>
      </c>
      <c r="B233" s="69" t="s">
        <v>221</v>
      </c>
      <c r="C233" s="69">
        <v>2020</v>
      </c>
      <c r="D233" s="69" t="s">
        <v>10</v>
      </c>
      <c r="E233" s="71">
        <v>-0.221</v>
      </c>
      <c r="F233" s="71" t="s">
        <v>19</v>
      </c>
      <c r="G233" s="13">
        <v>17680</v>
      </c>
      <c r="H233" s="14">
        <v>141</v>
      </c>
      <c r="I233" s="71" t="s">
        <v>53</v>
      </c>
      <c r="J233" s="71" t="s">
        <v>23</v>
      </c>
      <c r="K233" s="71">
        <v>0.221</v>
      </c>
      <c r="L233" s="71" t="s">
        <v>480</v>
      </c>
      <c r="M233" s="71" t="s">
        <v>73</v>
      </c>
      <c r="N233" s="72" t="s">
        <v>481</v>
      </c>
      <c r="O233" s="69"/>
      <c r="P233" s="69" t="s">
        <v>147</v>
      </c>
      <c r="Q233" s="73">
        <v>39.113160000000001</v>
      </c>
      <c r="R233" s="74">
        <v>-84.856620000000007</v>
      </c>
      <c r="S233" s="69" t="s">
        <v>41</v>
      </c>
      <c r="T233" s="69" t="s">
        <v>1523</v>
      </c>
      <c r="U233" s="69" t="s">
        <v>31</v>
      </c>
      <c r="V233" s="68">
        <v>45313</v>
      </c>
      <c r="W233" s="1">
        <v>2652</v>
      </c>
      <c r="X233" s="1">
        <v>12376</v>
      </c>
      <c r="Y233" s="1">
        <v>2652</v>
      </c>
      <c r="Z233" s="1"/>
      <c r="AA233" s="1"/>
      <c r="AB233" s="1"/>
      <c r="AC233" s="69"/>
      <c r="AD233" s="69" t="s">
        <v>1524</v>
      </c>
      <c r="AE233" s="69"/>
      <c r="AF233" s="69"/>
      <c r="AG233" s="75"/>
      <c r="AH233" s="69" t="s">
        <v>1525</v>
      </c>
    </row>
    <row r="234" spans="1:34" x14ac:dyDescent="0.2">
      <c r="A234" s="68">
        <v>44074</v>
      </c>
      <c r="B234" s="69" t="s">
        <v>221</v>
      </c>
      <c r="C234" s="69">
        <v>2020</v>
      </c>
      <c r="D234" s="69" t="s">
        <v>7</v>
      </c>
      <c r="E234" s="71">
        <v>-0.74</v>
      </c>
      <c r="F234" s="71" t="s">
        <v>19</v>
      </c>
      <c r="G234" s="13">
        <v>59200</v>
      </c>
      <c r="H234" s="14">
        <v>142</v>
      </c>
      <c r="I234" s="71" t="s">
        <v>53</v>
      </c>
      <c r="J234" s="71" t="s">
        <v>23</v>
      </c>
      <c r="K234" s="71">
        <v>0.74</v>
      </c>
      <c r="L234" s="71" t="s">
        <v>486</v>
      </c>
      <c r="M234" s="71" t="s">
        <v>73</v>
      </c>
      <c r="N234" s="72" t="s">
        <v>487</v>
      </c>
      <c r="O234" s="69"/>
      <c r="P234" s="69" t="s">
        <v>92</v>
      </c>
      <c r="Q234" s="73">
        <v>39.852800000000002</v>
      </c>
      <c r="R234" s="74">
        <v>-85.905500000000004</v>
      </c>
      <c r="S234" s="69" t="s">
        <v>41</v>
      </c>
      <c r="T234" s="69"/>
      <c r="U234" s="69" t="s">
        <v>32</v>
      </c>
      <c r="V234" s="68"/>
      <c r="W234" s="1" t="e">
        <f>IF(AC234="Intr",0,G234*#REF!)</f>
        <v>#REF!</v>
      </c>
      <c r="X234" s="1" t="e">
        <f>IF(AC234="Intr",0,G234*#REF!)</f>
        <v>#REF!</v>
      </c>
      <c r="Y234" s="1" t="e">
        <f>IF(AC234="Intr",G234,G234*#REF!)</f>
        <v>#REF!</v>
      </c>
      <c r="Z234" s="1"/>
      <c r="AA234" s="1"/>
      <c r="AB234" s="1"/>
      <c r="AC234" s="69"/>
      <c r="AD234" s="69"/>
      <c r="AE234" s="69"/>
      <c r="AF234" s="69"/>
      <c r="AG234" s="75"/>
      <c r="AH234" s="69" t="s">
        <v>488</v>
      </c>
    </row>
    <row r="235" spans="1:34" x14ac:dyDescent="0.2">
      <c r="A235" s="68">
        <v>44074</v>
      </c>
      <c r="B235" s="69" t="s">
        <v>221</v>
      </c>
      <c r="C235" s="69">
        <v>2020</v>
      </c>
      <c r="D235" s="69" t="s">
        <v>7</v>
      </c>
      <c r="E235" s="71">
        <v>-6.48</v>
      </c>
      <c r="F235" s="71" t="s">
        <v>19</v>
      </c>
      <c r="G235" s="13">
        <v>518400</v>
      </c>
      <c r="H235" s="14">
        <v>142</v>
      </c>
      <c r="I235" s="71" t="s">
        <v>53</v>
      </c>
      <c r="J235" s="71" t="s">
        <v>25</v>
      </c>
      <c r="K235" s="71">
        <v>2.16</v>
      </c>
      <c r="L235" s="71" t="s">
        <v>486</v>
      </c>
      <c r="M235" s="71" t="s">
        <v>73</v>
      </c>
      <c r="N235" s="72" t="s">
        <v>487</v>
      </c>
      <c r="O235" s="69"/>
      <c r="P235" s="69" t="s">
        <v>92</v>
      </c>
      <c r="Q235" s="73">
        <v>39.852800000000002</v>
      </c>
      <c r="R235" s="74">
        <v>-85.905500000000004</v>
      </c>
      <c r="S235" s="69" t="s">
        <v>41</v>
      </c>
      <c r="T235" s="69"/>
      <c r="U235" s="69" t="s">
        <v>32</v>
      </c>
      <c r="V235" s="68"/>
      <c r="W235" s="1" t="e">
        <f>IF(AC235="Intr",0,G235*#REF!)</f>
        <v>#REF!</v>
      </c>
      <c r="X235" s="1" t="e">
        <f>IF(AC235="Intr",0,G235*#REF!)</f>
        <v>#REF!</v>
      </c>
      <c r="Y235" s="1" t="e">
        <f>IF(AC235="Intr",G235,G235*#REF!)</f>
        <v>#REF!</v>
      </c>
      <c r="Z235" s="1"/>
      <c r="AA235" s="1"/>
      <c r="AB235" s="1"/>
      <c r="AC235" s="69"/>
      <c r="AD235" s="69"/>
      <c r="AE235" s="69"/>
      <c r="AF235" s="69"/>
      <c r="AG235" s="75"/>
      <c r="AH235" s="69" t="s">
        <v>489</v>
      </c>
    </row>
    <row r="236" spans="1:34" x14ac:dyDescent="0.2">
      <c r="A236" s="68">
        <v>44082</v>
      </c>
      <c r="B236" s="69" t="s">
        <v>67</v>
      </c>
      <c r="C236" s="69">
        <v>2020</v>
      </c>
      <c r="D236" s="69" t="s">
        <v>1</v>
      </c>
      <c r="E236" s="71">
        <v>-0.88</v>
      </c>
      <c r="F236" s="71" t="s">
        <v>19</v>
      </c>
      <c r="G236" s="13">
        <v>83600</v>
      </c>
      <c r="H236" s="14">
        <v>148</v>
      </c>
      <c r="I236" s="71" t="s">
        <v>53</v>
      </c>
      <c r="J236" s="71" t="s">
        <v>23</v>
      </c>
      <c r="K236" s="71">
        <v>0.88</v>
      </c>
      <c r="L236" s="71" t="s">
        <v>500</v>
      </c>
      <c r="M236" s="71" t="s">
        <v>73</v>
      </c>
      <c r="N236" s="72" t="s">
        <v>501</v>
      </c>
      <c r="O236" s="69"/>
      <c r="P236" s="69" t="s">
        <v>357</v>
      </c>
      <c r="Q236" s="73">
        <v>41.584589999999999</v>
      </c>
      <c r="R236" s="74">
        <v>-87.117549999999994</v>
      </c>
      <c r="S236" s="69" t="s">
        <v>41</v>
      </c>
      <c r="T236" s="69"/>
      <c r="U236" s="69" t="s">
        <v>32</v>
      </c>
      <c r="V236" s="68"/>
      <c r="W236" s="1" t="e">
        <f>IF(AC236="Intr",0,G236*#REF!)</f>
        <v>#REF!</v>
      </c>
      <c r="X236" s="1" t="e">
        <f>IF(AC236="Intr",0,G236*#REF!)</f>
        <v>#REF!</v>
      </c>
      <c r="Y236" s="1" t="e">
        <f>IF(AC236="Intr",G236,G236*#REF!)</f>
        <v>#REF!</v>
      </c>
      <c r="Z236" s="1"/>
      <c r="AA236" s="1"/>
      <c r="AB236" s="1"/>
      <c r="AC236" s="69"/>
      <c r="AD236" s="69"/>
      <c r="AE236" s="69"/>
      <c r="AF236" s="69"/>
      <c r="AG236" s="75"/>
      <c r="AH236" s="69" t="s">
        <v>488</v>
      </c>
    </row>
    <row r="237" spans="1:34" x14ac:dyDescent="0.2">
      <c r="A237" s="68">
        <v>44082</v>
      </c>
      <c r="B237" s="69" t="s">
        <v>67</v>
      </c>
      <c r="C237" s="69">
        <v>2020</v>
      </c>
      <c r="D237" s="69" t="s">
        <v>3</v>
      </c>
      <c r="E237" s="71">
        <v>-0.42</v>
      </c>
      <c r="F237" s="71" t="s">
        <v>19</v>
      </c>
      <c r="G237" s="13">
        <v>50400</v>
      </c>
      <c r="H237" s="14">
        <v>136</v>
      </c>
      <c r="I237" s="71" t="s">
        <v>52</v>
      </c>
      <c r="J237" s="71" t="s">
        <v>23</v>
      </c>
      <c r="K237" s="71">
        <v>0.21</v>
      </c>
      <c r="L237" s="71" t="s">
        <v>517</v>
      </c>
      <c r="M237" s="71" t="s">
        <v>518</v>
      </c>
      <c r="N237" s="72" t="s">
        <v>519</v>
      </c>
      <c r="O237" s="69"/>
      <c r="P237" s="69" t="s">
        <v>493</v>
      </c>
      <c r="Q237" s="73">
        <v>41.702539999999999</v>
      </c>
      <c r="R237" s="87">
        <v>-86.325190000000006</v>
      </c>
      <c r="S237" s="69" t="s">
        <v>43</v>
      </c>
      <c r="T237" s="69"/>
      <c r="U237" s="69" t="s">
        <v>32</v>
      </c>
      <c r="V237" s="68"/>
      <c r="W237" s="1" t="e">
        <f>IF(AC237="Intr",0,G237*#REF!)</f>
        <v>#REF!</v>
      </c>
      <c r="X237" s="1" t="e">
        <f>IF(AC237="Intr",0,G237*#REF!)</f>
        <v>#REF!</v>
      </c>
      <c r="Y237" s="1" t="e">
        <f>IF(AC237="Intr",G237,G237*#REF!)</f>
        <v>#REF!</v>
      </c>
      <c r="Z237" s="1"/>
      <c r="AA237" s="1"/>
      <c r="AB237" s="1"/>
      <c r="AC237" s="69"/>
      <c r="AD237" s="69"/>
      <c r="AE237" s="69"/>
      <c r="AF237" s="69"/>
      <c r="AG237" s="75"/>
      <c r="AH237" s="69" t="s">
        <v>520</v>
      </c>
    </row>
    <row r="238" spans="1:34" x14ac:dyDescent="0.2">
      <c r="A238" s="68">
        <v>44089</v>
      </c>
      <c r="B238" s="69" t="s">
        <v>67</v>
      </c>
      <c r="C238" s="69">
        <v>2020</v>
      </c>
      <c r="D238" s="69" t="s">
        <v>5</v>
      </c>
      <c r="E238" s="71">
        <v>-0.46</v>
      </c>
      <c r="F238" s="71" t="s">
        <v>19</v>
      </c>
      <c r="G238" s="13">
        <v>36800</v>
      </c>
      <c r="H238" s="14">
        <v>112</v>
      </c>
      <c r="I238" s="71" t="s">
        <v>52</v>
      </c>
      <c r="J238" s="71" t="s">
        <v>23</v>
      </c>
      <c r="K238" s="71">
        <v>0.23</v>
      </c>
      <c r="L238" s="71" t="s">
        <v>705</v>
      </c>
      <c r="M238" s="71" t="s">
        <v>521</v>
      </c>
      <c r="N238" s="72" t="s">
        <v>522</v>
      </c>
      <c r="O238" s="69"/>
      <c r="P238" s="69" t="s">
        <v>523</v>
      </c>
      <c r="Q238" s="73">
        <v>40.417000000000002</v>
      </c>
      <c r="R238" s="87">
        <v>-86.582999999999998</v>
      </c>
      <c r="S238" s="69" t="s">
        <v>43</v>
      </c>
      <c r="T238" s="69"/>
      <c r="U238" s="69" t="s">
        <v>32</v>
      </c>
      <c r="V238" s="68"/>
      <c r="W238" s="1" t="e">
        <f>IF(AC238="Intr",0,G238*#REF!)</f>
        <v>#REF!</v>
      </c>
      <c r="X238" s="1" t="e">
        <f>IF(AC238="Intr",0,G238*#REF!)</f>
        <v>#REF!</v>
      </c>
      <c r="Y238" s="1" t="e">
        <f>IF(AC238="Intr",G238,G238*#REF!)</f>
        <v>#REF!</v>
      </c>
      <c r="Z238" s="1"/>
      <c r="AA238" s="1"/>
      <c r="AB238" s="1"/>
      <c r="AC238" s="69"/>
      <c r="AD238" s="69"/>
      <c r="AE238" s="69"/>
      <c r="AF238" s="69"/>
      <c r="AG238" s="75"/>
      <c r="AH238" s="69" t="s">
        <v>525</v>
      </c>
    </row>
    <row r="239" spans="1:34" x14ac:dyDescent="0.2">
      <c r="A239" s="68">
        <v>44089</v>
      </c>
      <c r="B239" s="69" t="s">
        <v>67</v>
      </c>
      <c r="C239" s="69">
        <v>2020</v>
      </c>
      <c r="D239" s="69" t="s">
        <v>5</v>
      </c>
      <c r="E239" s="70">
        <v>-1794</v>
      </c>
      <c r="F239" s="71" t="s">
        <v>20</v>
      </c>
      <c r="G239" s="13">
        <v>717600</v>
      </c>
      <c r="H239" s="14">
        <v>112</v>
      </c>
      <c r="I239" s="71" t="s">
        <v>52</v>
      </c>
      <c r="J239" s="71" t="s">
        <v>27</v>
      </c>
      <c r="K239" s="70">
        <v>2067</v>
      </c>
      <c r="L239" s="71" t="s">
        <v>705</v>
      </c>
      <c r="M239" s="71" t="s">
        <v>521</v>
      </c>
      <c r="N239" s="72" t="s">
        <v>522</v>
      </c>
      <c r="O239" s="69"/>
      <c r="P239" s="69" t="s">
        <v>523</v>
      </c>
      <c r="Q239" s="73">
        <v>40.417000000000002</v>
      </c>
      <c r="R239" s="74">
        <v>-86.582999999999998</v>
      </c>
      <c r="S239" s="69" t="s">
        <v>43</v>
      </c>
      <c r="T239" s="69"/>
      <c r="U239" s="69" t="s">
        <v>32</v>
      </c>
      <c r="V239" s="68"/>
      <c r="W239" s="1" t="e">
        <f>IF(AC239="Intr",0,G239*#REF!)</f>
        <v>#REF!</v>
      </c>
      <c r="X239" s="1" t="e">
        <f>IF(AC239="Intr",0,G239*#REF!)</f>
        <v>#REF!</v>
      </c>
      <c r="Y239" s="1" t="e">
        <f>IF(AC239="Intr",G239,G239*#REF!)</f>
        <v>#REF!</v>
      </c>
      <c r="Z239" s="1"/>
      <c r="AA239" s="1"/>
      <c r="AB239" s="1"/>
      <c r="AC239" s="69"/>
      <c r="AD239" s="69"/>
      <c r="AE239" s="69"/>
      <c r="AF239" s="69"/>
      <c r="AG239" s="75"/>
      <c r="AH239" s="69" t="s">
        <v>526</v>
      </c>
    </row>
    <row r="240" spans="1:34" x14ac:dyDescent="0.2">
      <c r="A240" s="68">
        <v>44089</v>
      </c>
      <c r="B240" s="69" t="s">
        <v>67</v>
      </c>
      <c r="C240" s="69">
        <v>2020</v>
      </c>
      <c r="D240" s="69" t="s">
        <v>5</v>
      </c>
      <c r="E240" s="71">
        <v>-10</v>
      </c>
      <c r="F240" s="71" t="s">
        <v>20</v>
      </c>
      <c r="G240" s="13">
        <v>4000</v>
      </c>
      <c r="H240" s="14">
        <v>112</v>
      </c>
      <c r="I240" s="71" t="s">
        <v>52</v>
      </c>
      <c r="J240" s="71" t="s">
        <v>26</v>
      </c>
      <c r="K240" s="71">
        <v>10</v>
      </c>
      <c r="L240" s="71" t="s">
        <v>705</v>
      </c>
      <c r="M240" s="71" t="s">
        <v>521</v>
      </c>
      <c r="N240" s="72" t="s">
        <v>522</v>
      </c>
      <c r="O240" s="69"/>
      <c r="P240" s="69" t="s">
        <v>523</v>
      </c>
      <c r="Q240" s="73">
        <v>40.417000000000002</v>
      </c>
      <c r="R240" s="74">
        <v>-86.582999999999998</v>
      </c>
      <c r="S240" s="69" t="s">
        <v>43</v>
      </c>
      <c r="T240" s="69"/>
      <c r="U240" s="69" t="s">
        <v>32</v>
      </c>
      <c r="V240" s="68"/>
      <c r="W240" s="1" t="e">
        <f>IF(AC240="Intr",0,G240*#REF!)</f>
        <v>#REF!</v>
      </c>
      <c r="X240" s="1" t="e">
        <f>IF(AC240="Intr",0,G240*#REF!)</f>
        <v>#REF!</v>
      </c>
      <c r="Y240" s="1" t="e">
        <f>IF(AC240="Intr",G240,G240*#REF!)</f>
        <v>#REF!</v>
      </c>
      <c r="Z240" s="1"/>
      <c r="AA240" s="1"/>
      <c r="AB240" s="1"/>
      <c r="AC240" s="69"/>
      <c r="AD240" s="69"/>
      <c r="AE240" s="69"/>
      <c r="AF240" s="69"/>
      <c r="AG240" s="75"/>
      <c r="AH240" s="69" t="s">
        <v>526</v>
      </c>
    </row>
    <row r="241" spans="1:34" x14ac:dyDescent="0.2">
      <c r="A241" s="68">
        <v>44089</v>
      </c>
      <c r="B241" s="69" t="s">
        <v>67</v>
      </c>
      <c r="C241" s="69">
        <v>2020</v>
      </c>
      <c r="D241" s="69" t="s">
        <v>5</v>
      </c>
      <c r="E241" s="71">
        <v>-0.03</v>
      </c>
      <c r="F241" s="71" t="s">
        <v>19</v>
      </c>
      <c r="G241" s="13">
        <v>2400</v>
      </c>
      <c r="H241" s="14">
        <v>112</v>
      </c>
      <c r="I241" s="71" t="s">
        <v>52</v>
      </c>
      <c r="J241" s="71" t="s">
        <v>24</v>
      </c>
      <c r="K241" s="71">
        <v>0.01</v>
      </c>
      <c r="L241" s="71" t="s">
        <v>705</v>
      </c>
      <c r="M241" s="71" t="s">
        <v>521</v>
      </c>
      <c r="N241" s="72" t="s">
        <v>522</v>
      </c>
      <c r="O241" s="69"/>
      <c r="P241" s="69" t="s">
        <v>523</v>
      </c>
      <c r="Q241" s="73">
        <v>40.417000000000002</v>
      </c>
      <c r="R241" s="74">
        <v>-86.582999999999998</v>
      </c>
      <c r="S241" s="69" t="s">
        <v>43</v>
      </c>
      <c r="T241" s="69"/>
      <c r="U241" s="69" t="s">
        <v>32</v>
      </c>
      <c r="V241" s="68"/>
      <c r="W241" s="1" t="e">
        <f>IF(AC241="Intr",0,G241*#REF!)</f>
        <v>#REF!</v>
      </c>
      <c r="X241" s="1" t="e">
        <f>IF(AC241="Intr",0,G241*#REF!)</f>
        <v>#REF!</v>
      </c>
      <c r="Y241" s="1" t="e">
        <f>IF(AC241="Intr",G241,G241*#REF!)</f>
        <v>#REF!</v>
      </c>
      <c r="Z241" s="1"/>
      <c r="AA241" s="1"/>
      <c r="AB241" s="1"/>
      <c r="AC241" s="69"/>
      <c r="AD241" s="69"/>
      <c r="AE241" s="69"/>
      <c r="AF241" s="69"/>
      <c r="AG241" s="75"/>
      <c r="AH241" s="69" t="s">
        <v>527</v>
      </c>
    </row>
    <row r="242" spans="1:34" x14ac:dyDescent="0.2">
      <c r="A242" s="68">
        <v>44089</v>
      </c>
      <c r="B242" s="69" t="s">
        <v>67</v>
      </c>
      <c r="C242" s="69">
        <v>2020</v>
      </c>
      <c r="D242" s="69" t="s">
        <v>5</v>
      </c>
      <c r="E242" s="71">
        <v>-1.04</v>
      </c>
      <c r="F242" s="71" t="s">
        <v>19</v>
      </c>
      <c r="G242" s="13">
        <v>83200</v>
      </c>
      <c r="H242" s="14">
        <v>112</v>
      </c>
      <c r="I242" s="71" t="s">
        <v>52</v>
      </c>
      <c r="J242" s="71" t="s">
        <v>25</v>
      </c>
      <c r="K242" s="71">
        <v>0.26</v>
      </c>
      <c r="L242" s="71" t="s">
        <v>705</v>
      </c>
      <c r="M242" s="71" t="s">
        <v>521</v>
      </c>
      <c r="N242" s="72" t="s">
        <v>522</v>
      </c>
      <c r="O242" s="69"/>
      <c r="P242" s="69" t="s">
        <v>523</v>
      </c>
      <c r="Q242" s="73">
        <v>40.417000000000002</v>
      </c>
      <c r="R242" s="74">
        <v>-86.582999999999998</v>
      </c>
      <c r="S242" s="69" t="s">
        <v>43</v>
      </c>
      <c r="T242" s="69"/>
      <c r="U242" s="69" t="s">
        <v>32</v>
      </c>
      <c r="V242" s="68"/>
      <c r="W242" s="1" t="e">
        <f>IF(AC242="Intr",0,G242*#REF!)</f>
        <v>#REF!</v>
      </c>
      <c r="X242" s="1" t="e">
        <f>IF(AC242="Intr",0,G242*#REF!)</f>
        <v>#REF!</v>
      </c>
      <c r="Y242" s="1" t="e">
        <f>IF(AC242="Intr",G242,G242*#REF!)</f>
        <v>#REF!</v>
      </c>
      <c r="Z242" s="1"/>
      <c r="AA242" s="1"/>
      <c r="AB242" s="1"/>
      <c r="AC242" s="69"/>
      <c r="AD242" s="69"/>
      <c r="AE242" s="69"/>
      <c r="AF242" s="69"/>
      <c r="AG242" s="75"/>
      <c r="AH242" s="69" t="s">
        <v>528</v>
      </c>
    </row>
    <row r="243" spans="1:34" x14ac:dyDescent="0.2">
      <c r="A243" s="68">
        <v>44089</v>
      </c>
      <c r="B243" s="69" t="s">
        <v>67</v>
      </c>
      <c r="C243" s="69">
        <v>2020</v>
      </c>
      <c r="D243" s="69" t="s">
        <v>5</v>
      </c>
      <c r="E243" s="71">
        <v>-0.05</v>
      </c>
      <c r="F243" s="71" t="s">
        <v>19</v>
      </c>
      <c r="G243" s="13">
        <v>4000</v>
      </c>
      <c r="H243" s="14">
        <v>112</v>
      </c>
      <c r="I243" s="71" t="s">
        <v>53</v>
      </c>
      <c r="J243" s="71" t="s">
        <v>23</v>
      </c>
      <c r="K243" s="71">
        <v>0.05</v>
      </c>
      <c r="L243" s="71" t="s">
        <v>705</v>
      </c>
      <c r="M243" s="71" t="s">
        <v>73</v>
      </c>
      <c r="N243" s="72" t="s">
        <v>524</v>
      </c>
      <c r="O243" s="69"/>
      <c r="P243" s="69" t="s">
        <v>523</v>
      </c>
      <c r="Q243" s="73">
        <v>40.417299999999997</v>
      </c>
      <c r="R243" s="74">
        <v>-86.305999999999997</v>
      </c>
      <c r="S243" s="69" t="s">
        <v>43</v>
      </c>
      <c r="T243" s="69"/>
      <c r="U243" s="69" t="s">
        <v>32</v>
      </c>
      <c r="V243" s="68"/>
      <c r="W243" s="1" t="e">
        <f>IF(AC243="Intr",0,G243*#REF!)</f>
        <v>#REF!</v>
      </c>
      <c r="X243" s="1" t="e">
        <f>IF(AC243="Intr",0,G243*#REF!)</f>
        <v>#REF!</v>
      </c>
      <c r="Y243" s="1" t="e">
        <f>IF(AC243="Intr",G243,G243*#REF!)</f>
        <v>#REF!</v>
      </c>
      <c r="Z243" s="1"/>
      <c r="AA243" s="1"/>
      <c r="AB243" s="1"/>
      <c r="AC243" s="69"/>
      <c r="AD243" s="69"/>
      <c r="AE243" s="69"/>
      <c r="AF243" s="69"/>
      <c r="AG243" s="75"/>
      <c r="AH243" s="69" t="s">
        <v>529</v>
      </c>
    </row>
    <row r="244" spans="1:34" x14ac:dyDescent="0.2">
      <c r="A244" s="68">
        <v>44089</v>
      </c>
      <c r="B244" s="69" t="s">
        <v>67</v>
      </c>
      <c r="C244" s="69">
        <v>2020</v>
      </c>
      <c r="D244" s="69" t="s">
        <v>7</v>
      </c>
      <c r="E244" s="71">
        <v>-411</v>
      </c>
      <c r="F244" s="71" t="s">
        <v>20</v>
      </c>
      <c r="G244" s="13">
        <v>184950</v>
      </c>
      <c r="H244" s="14">
        <v>113</v>
      </c>
      <c r="I244" s="71" t="s">
        <v>52</v>
      </c>
      <c r="J244" s="71" t="s">
        <v>27</v>
      </c>
      <c r="K244" s="71">
        <v>411</v>
      </c>
      <c r="L244" s="71" t="s">
        <v>705</v>
      </c>
      <c r="M244" s="71" t="s">
        <v>534</v>
      </c>
      <c r="N244" s="72" t="s">
        <v>533</v>
      </c>
      <c r="O244" s="69"/>
      <c r="P244" s="69" t="s">
        <v>88</v>
      </c>
      <c r="Q244" s="73">
        <v>39.981999999999999</v>
      </c>
      <c r="R244" s="74">
        <v>-86.396000000000001</v>
      </c>
      <c r="S244" s="69" t="s">
        <v>43</v>
      </c>
      <c r="T244" s="69"/>
      <c r="U244" s="69" t="s">
        <v>32</v>
      </c>
      <c r="V244" s="68"/>
      <c r="W244" s="1">
        <v>27742.5</v>
      </c>
      <c r="X244" s="1">
        <v>129465</v>
      </c>
      <c r="Y244" s="1">
        <v>27742.5</v>
      </c>
      <c r="Z244" s="1"/>
      <c r="AA244" s="1"/>
      <c r="AB244" s="1"/>
      <c r="AC244" s="69"/>
      <c r="AD244" s="69"/>
      <c r="AE244" s="69"/>
      <c r="AF244" s="69"/>
      <c r="AG244" s="75"/>
      <c r="AH244" s="69" t="s">
        <v>535</v>
      </c>
    </row>
    <row r="245" spans="1:34" x14ac:dyDescent="0.2">
      <c r="A245" s="68">
        <v>44089</v>
      </c>
      <c r="B245" s="69" t="s">
        <v>67</v>
      </c>
      <c r="C245" s="69">
        <v>2020</v>
      </c>
      <c r="D245" s="69" t="s">
        <v>7</v>
      </c>
      <c r="E245" s="71">
        <v>-0.16200000000000001</v>
      </c>
      <c r="F245" s="71" t="s">
        <v>19</v>
      </c>
      <c r="G245" s="13">
        <v>12960</v>
      </c>
      <c r="H245" s="14">
        <v>113</v>
      </c>
      <c r="I245" s="71" t="s">
        <v>53</v>
      </c>
      <c r="J245" s="71" t="s">
        <v>23</v>
      </c>
      <c r="K245" s="71">
        <v>0.16200000000000001</v>
      </c>
      <c r="L245" s="71" t="s">
        <v>705</v>
      </c>
      <c r="M245" s="71" t="s">
        <v>73</v>
      </c>
      <c r="N245" s="72" t="s">
        <v>532</v>
      </c>
      <c r="O245" s="69"/>
      <c r="P245" s="69" t="s">
        <v>88</v>
      </c>
      <c r="Q245" s="73">
        <v>39.984000000000002</v>
      </c>
      <c r="R245" s="74">
        <v>-86.399000000000001</v>
      </c>
      <c r="S245" s="69" t="s">
        <v>43</v>
      </c>
      <c r="T245" s="69"/>
      <c r="U245" s="69" t="s">
        <v>32</v>
      </c>
      <c r="V245" s="68"/>
      <c r="W245" s="1">
        <v>1944</v>
      </c>
      <c r="X245" s="1">
        <v>9072</v>
      </c>
      <c r="Y245" s="1">
        <v>1944</v>
      </c>
      <c r="Z245" s="1"/>
      <c r="AA245" s="1"/>
      <c r="AB245" s="1"/>
      <c r="AC245" s="69"/>
      <c r="AD245" s="69"/>
      <c r="AE245" s="69"/>
      <c r="AF245" s="69"/>
      <c r="AG245" s="75"/>
      <c r="AH245" s="69" t="s">
        <v>536</v>
      </c>
    </row>
    <row r="246" spans="1:34" x14ac:dyDescent="0.2">
      <c r="A246" s="68">
        <v>44089</v>
      </c>
      <c r="B246" s="69" t="s">
        <v>67</v>
      </c>
      <c r="C246" s="69">
        <v>2020</v>
      </c>
      <c r="D246" s="69" t="s">
        <v>7</v>
      </c>
      <c r="E246" s="71">
        <v>-0.27500000000000002</v>
      </c>
      <c r="F246" s="71" t="s">
        <v>19</v>
      </c>
      <c r="G246" s="13">
        <v>22000</v>
      </c>
      <c r="H246" s="14">
        <v>113</v>
      </c>
      <c r="I246" s="71" t="s">
        <v>53</v>
      </c>
      <c r="J246" s="71" t="s">
        <v>25</v>
      </c>
      <c r="K246" s="71">
        <v>0.11</v>
      </c>
      <c r="L246" s="71" t="s">
        <v>705</v>
      </c>
      <c r="M246" s="71" t="s">
        <v>73</v>
      </c>
      <c r="N246" s="72" t="s">
        <v>532</v>
      </c>
      <c r="O246" s="69"/>
      <c r="P246" s="69" t="s">
        <v>88</v>
      </c>
      <c r="Q246" s="73">
        <v>39.984000000000002</v>
      </c>
      <c r="R246" s="74">
        <v>-86.399000000000001</v>
      </c>
      <c r="S246" s="69" t="s">
        <v>43</v>
      </c>
      <c r="T246" s="69"/>
      <c r="U246" s="69" t="s">
        <v>32</v>
      </c>
      <c r="V246" s="68"/>
      <c r="W246" s="1" t="e">
        <f>IF(AC246="Intr",0,G246*#REF!)</f>
        <v>#REF!</v>
      </c>
      <c r="X246" s="1" t="e">
        <f>IF(AC246="Intr",0,G246*#REF!)</f>
        <v>#REF!</v>
      </c>
      <c r="Y246" s="1" t="e">
        <f>IF(AC246="Intr",G246,G246*#REF!)</f>
        <v>#REF!</v>
      </c>
      <c r="Z246" s="1"/>
      <c r="AA246" s="1"/>
      <c r="AB246" s="1"/>
      <c r="AC246" s="69"/>
      <c r="AD246" s="69"/>
      <c r="AE246" s="69"/>
      <c r="AF246" s="69"/>
      <c r="AG246" s="75"/>
      <c r="AH246" s="69" t="s">
        <v>537</v>
      </c>
    </row>
    <row r="247" spans="1:34" x14ac:dyDescent="0.2">
      <c r="A247" s="68">
        <v>44089</v>
      </c>
      <c r="B247" s="69" t="s">
        <v>67</v>
      </c>
      <c r="C247" s="69">
        <v>2020</v>
      </c>
      <c r="D247" s="69" t="s">
        <v>7</v>
      </c>
      <c r="E247" s="71">
        <v>-88.25</v>
      </c>
      <c r="F247" s="71" t="s">
        <v>20</v>
      </c>
      <c r="G247" s="13">
        <v>39712.51</v>
      </c>
      <c r="H247" s="14">
        <v>128</v>
      </c>
      <c r="I247" s="71" t="s">
        <v>52</v>
      </c>
      <c r="J247" s="71" t="s">
        <v>27</v>
      </c>
      <c r="K247" s="71">
        <v>88.25</v>
      </c>
      <c r="L247" s="71" t="s">
        <v>705</v>
      </c>
      <c r="M247" s="112" t="s">
        <v>254</v>
      </c>
      <c r="N247" s="72" t="s">
        <v>530</v>
      </c>
      <c r="O247" s="69"/>
      <c r="P247" s="69" t="s">
        <v>133</v>
      </c>
      <c r="Q247" s="73">
        <v>39.667999999999999</v>
      </c>
      <c r="R247" s="74">
        <v>-86.370699999999999</v>
      </c>
      <c r="S247" s="69" t="s">
        <v>43</v>
      </c>
      <c r="T247" s="69"/>
      <c r="U247" s="69" t="s">
        <v>32</v>
      </c>
      <c r="V247" s="68"/>
      <c r="W247" s="1">
        <v>5956.8765000000003</v>
      </c>
      <c r="X247" s="1">
        <v>27798.757000000001</v>
      </c>
      <c r="Y247" s="1">
        <v>5956.8765000000003</v>
      </c>
      <c r="Z247" s="1"/>
      <c r="AA247" s="1"/>
      <c r="AB247" s="1"/>
      <c r="AC247" s="69"/>
      <c r="AD247" s="69"/>
      <c r="AE247" s="69"/>
      <c r="AF247" s="69"/>
      <c r="AG247" s="75"/>
      <c r="AH247" s="69" t="s">
        <v>531</v>
      </c>
    </row>
    <row r="248" spans="1:34" x14ac:dyDescent="0.2">
      <c r="A248" s="68">
        <v>44091</v>
      </c>
      <c r="B248" s="69" t="s">
        <v>67</v>
      </c>
      <c r="C248" s="69">
        <v>2020</v>
      </c>
      <c r="D248" s="69" t="s">
        <v>6</v>
      </c>
      <c r="E248" s="71">
        <v>-7.0000000000000001E-3</v>
      </c>
      <c r="F248" s="71" t="s">
        <v>19</v>
      </c>
      <c r="G248" s="13">
        <v>560</v>
      </c>
      <c r="H248" s="14">
        <v>126</v>
      </c>
      <c r="I248" s="71" t="s">
        <v>53</v>
      </c>
      <c r="J248" s="71" t="s">
        <v>23</v>
      </c>
      <c r="K248" s="71">
        <v>7.0000000000000001E-3</v>
      </c>
      <c r="L248" s="71" t="s">
        <v>965</v>
      </c>
      <c r="M248" s="71" t="s">
        <v>73</v>
      </c>
      <c r="N248" s="72" t="s">
        <v>514</v>
      </c>
      <c r="O248" s="69"/>
      <c r="P248" s="69" t="s">
        <v>515</v>
      </c>
      <c r="Q248" s="73">
        <v>40.539299999999997</v>
      </c>
      <c r="R248" s="74">
        <v>-87.378799999999998</v>
      </c>
      <c r="S248" s="69" t="s">
        <v>43</v>
      </c>
      <c r="T248" s="69"/>
      <c r="U248" s="69" t="s">
        <v>32</v>
      </c>
      <c r="V248" s="68"/>
      <c r="W248" s="1" t="e">
        <f>IF(AC248="Intr",0,G248*#REF!)</f>
        <v>#REF!</v>
      </c>
      <c r="X248" s="1" t="e">
        <f>IF(AC248="Intr",0,G248*#REF!)</f>
        <v>#REF!</v>
      </c>
      <c r="Y248" s="1" t="e">
        <f>IF(AC248="Intr",G248,G248*#REF!)</f>
        <v>#REF!</v>
      </c>
      <c r="Z248" s="1"/>
      <c r="AA248" s="1"/>
      <c r="AB248" s="1"/>
      <c r="AC248" s="69"/>
      <c r="AD248" s="69"/>
      <c r="AE248" s="69"/>
      <c r="AF248" s="69"/>
      <c r="AG248" s="75"/>
      <c r="AH248" s="69" t="s">
        <v>516</v>
      </c>
    </row>
    <row r="249" spans="1:34" x14ac:dyDescent="0.2">
      <c r="A249" s="68">
        <v>44092</v>
      </c>
      <c r="B249" s="69" t="s">
        <v>506</v>
      </c>
      <c r="C249" s="69">
        <v>2020</v>
      </c>
      <c r="D249" s="69" t="s">
        <v>6</v>
      </c>
      <c r="E249" s="71">
        <v>-18.3</v>
      </c>
      <c r="F249" s="71" t="s">
        <v>20</v>
      </c>
      <c r="G249" s="13">
        <v>7320</v>
      </c>
      <c r="H249" s="14">
        <v>125</v>
      </c>
      <c r="I249" s="71" t="s">
        <v>52</v>
      </c>
      <c r="J249" s="71" t="s">
        <v>28</v>
      </c>
      <c r="K249" s="71">
        <v>740.3</v>
      </c>
      <c r="L249" s="71" t="s">
        <v>965</v>
      </c>
      <c r="M249" s="71" t="s">
        <v>507</v>
      </c>
      <c r="N249" s="72" t="s">
        <v>508</v>
      </c>
      <c r="O249" s="69"/>
      <c r="P249" s="69" t="s">
        <v>509</v>
      </c>
      <c r="Q249" s="73">
        <v>39.194546000000003</v>
      </c>
      <c r="R249" s="74">
        <v>-87.489445000000003</v>
      </c>
      <c r="S249" s="69" t="s">
        <v>43</v>
      </c>
      <c r="T249" s="69"/>
      <c r="U249" s="69" t="s">
        <v>32</v>
      </c>
      <c r="V249" s="68"/>
      <c r="W249" s="1" t="e">
        <f>IF(AC249="Intr",0,G249*#REF!)</f>
        <v>#REF!</v>
      </c>
      <c r="X249" s="1" t="e">
        <f>IF(AC249="Intr",0,G249*#REF!)</f>
        <v>#REF!</v>
      </c>
      <c r="Y249" s="1" t="e">
        <f>IF(AC249="Intr",G249,G249*#REF!)</f>
        <v>#REF!</v>
      </c>
      <c r="Z249" s="1"/>
      <c r="AA249" s="1"/>
      <c r="AB249" s="1"/>
      <c r="AC249" s="69"/>
      <c r="AD249" s="69"/>
      <c r="AE249" s="69"/>
      <c r="AF249" s="69"/>
      <c r="AG249" s="75"/>
      <c r="AH249" s="69" t="s">
        <v>510</v>
      </c>
    </row>
    <row r="250" spans="1:34" x14ac:dyDescent="0.2">
      <c r="A250" s="68">
        <v>44092</v>
      </c>
      <c r="B250" s="69" t="s">
        <v>506</v>
      </c>
      <c r="C250" s="69">
        <v>2020</v>
      </c>
      <c r="D250" s="69" t="s">
        <v>6</v>
      </c>
      <c r="E250" s="71">
        <v>-176</v>
      </c>
      <c r="F250" s="71" t="s">
        <v>20</v>
      </c>
      <c r="G250" s="13">
        <v>70400</v>
      </c>
      <c r="H250" s="14">
        <v>125</v>
      </c>
      <c r="I250" s="71" t="s">
        <v>52</v>
      </c>
      <c r="J250" s="71" t="s">
        <v>26</v>
      </c>
      <c r="K250" s="71">
        <v>176</v>
      </c>
      <c r="L250" s="71" t="s">
        <v>965</v>
      </c>
      <c r="M250" s="71" t="s">
        <v>507</v>
      </c>
      <c r="N250" s="72" t="s">
        <v>508</v>
      </c>
      <c r="O250" s="69"/>
      <c r="P250" s="69" t="s">
        <v>509</v>
      </c>
      <c r="Q250" s="73">
        <v>39.194546000000003</v>
      </c>
      <c r="R250" s="74">
        <v>-87.489445000000003</v>
      </c>
      <c r="S250" s="69" t="s">
        <v>43</v>
      </c>
      <c r="T250" s="69"/>
      <c r="U250" s="69" t="s">
        <v>32</v>
      </c>
      <c r="V250" s="68"/>
      <c r="W250" s="1" t="e">
        <f>IF(AC250="Intr",0,G250*#REF!)</f>
        <v>#REF!</v>
      </c>
      <c r="X250" s="1" t="e">
        <f>IF(AC250="Intr",0,G250*#REF!)</f>
        <v>#REF!</v>
      </c>
      <c r="Y250" s="1" t="e">
        <f>IF(AC250="Intr",G250,G250*#REF!)</f>
        <v>#REF!</v>
      </c>
      <c r="Z250" s="1"/>
      <c r="AA250" s="1"/>
      <c r="AB250" s="1"/>
      <c r="AC250" s="69"/>
      <c r="AD250" s="69"/>
      <c r="AE250" s="69"/>
      <c r="AF250" s="69"/>
      <c r="AG250" s="75"/>
      <c r="AH250" s="69" t="s">
        <v>510</v>
      </c>
    </row>
    <row r="251" spans="1:34" x14ac:dyDescent="0.2">
      <c r="A251" s="68">
        <v>44092</v>
      </c>
      <c r="B251" s="69" t="s">
        <v>67</v>
      </c>
      <c r="C251" s="69">
        <v>2020</v>
      </c>
      <c r="D251" s="69" t="s">
        <v>6</v>
      </c>
      <c r="E251" s="71">
        <v>-1.4E-2</v>
      </c>
      <c r="F251" s="71" t="s">
        <v>19</v>
      </c>
      <c r="G251" s="13">
        <v>1120</v>
      </c>
      <c r="H251" s="14">
        <v>125</v>
      </c>
      <c r="I251" s="71" t="s">
        <v>52</v>
      </c>
      <c r="J251" s="71" t="s">
        <v>23</v>
      </c>
      <c r="K251" s="71">
        <v>7.0000000000000001E-3</v>
      </c>
      <c r="L251" s="71" t="s">
        <v>965</v>
      </c>
      <c r="M251" s="71" t="s">
        <v>507</v>
      </c>
      <c r="N251" s="72" t="s">
        <v>508</v>
      </c>
      <c r="O251" s="69"/>
      <c r="P251" s="69" t="s">
        <v>509</v>
      </c>
      <c r="Q251" s="73">
        <v>39.194546000000003</v>
      </c>
      <c r="R251" s="74">
        <v>-87.489445000000003</v>
      </c>
      <c r="S251" s="69" t="s">
        <v>43</v>
      </c>
      <c r="T251" s="69"/>
      <c r="U251" s="69" t="s">
        <v>32</v>
      </c>
      <c r="V251" s="68"/>
      <c r="W251" s="1" t="e">
        <f>IF(AC251="Intr",0,G251*#REF!)</f>
        <v>#REF!</v>
      </c>
      <c r="X251" s="1" t="e">
        <f>IF(AC251="Intr",0,G251*#REF!)</f>
        <v>#REF!</v>
      </c>
      <c r="Y251" s="1" t="e">
        <f>IF(AC251="Intr",G251,G251*#REF!)</f>
        <v>#REF!</v>
      </c>
      <c r="Z251" s="1"/>
      <c r="AA251" s="1"/>
      <c r="AB251" s="1"/>
      <c r="AC251" s="69"/>
      <c r="AD251" s="69"/>
      <c r="AE251" s="69"/>
      <c r="AF251" s="69"/>
      <c r="AG251" s="75"/>
      <c r="AH251" s="69" t="s">
        <v>510</v>
      </c>
    </row>
    <row r="252" spans="1:34" x14ac:dyDescent="0.2">
      <c r="A252" s="68">
        <v>44092</v>
      </c>
      <c r="B252" s="69" t="s">
        <v>67</v>
      </c>
      <c r="C252" s="69">
        <v>2020</v>
      </c>
      <c r="D252" s="69" t="s">
        <v>6</v>
      </c>
      <c r="E252" s="71">
        <v>-162</v>
      </c>
      <c r="F252" s="71" t="s">
        <v>20</v>
      </c>
      <c r="G252" s="13">
        <v>64800</v>
      </c>
      <c r="H252" s="14">
        <v>119</v>
      </c>
      <c r="I252" s="71" t="s">
        <v>52</v>
      </c>
      <c r="J252" s="71" t="s">
        <v>26</v>
      </c>
      <c r="K252" s="71">
        <v>162</v>
      </c>
      <c r="L252" s="71" t="s">
        <v>965</v>
      </c>
      <c r="M252" s="71" t="s">
        <v>511</v>
      </c>
      <c r="N252" s="72" t="s">
        <v>512</v>
      </c>
      <c r="O252" s="69"/>
      <c r="P252" s="69" t="s">
        <v>88</v>
      </c>
      <c r="Q252" s="73">
        <v>40.152200000000001</v>
      </c>
      <c r="R252" s="74">
        <v>-86.537649999999999</v>
      </c>
      <c r="S252" s="69" t="s">
        <v>43</v>
      </c>
      <c r="T252" s="69"/>
      <c r="U252" s="69" t="s">
        <v>32</v>
      </c>
      <c r="V252" s="68"/>
      <c r="W252" s="1" t="e">
        <f>IF(AC252="Intr",0,G252*#REF!)</f>
        <v>#REF!</v>
      </c>
      <c r="X252" s="1" t="e">
        <f>IF(AC252="Intr",0,G252*#REF!)</f>
        <v>#REF!</v>
      </c>
      <c r="Y252" s="1" t="e">
        <f>IF(AC252="Intr",G252,G252*#REF!)</f>
        <v>#REF!</v>
      </c>
      <c r="Z252" s="1"/>
      <c r="AA252" s="1"/>
      <c r="AB252" s="1"/>
      <c r="AC252" s="69"/>
      <c r="AD252" s="69"/>
      <c r="AE252" s="69"/>
      <c r="AF252" s="69"/>
      <c r="AG252" s="75"/>
      <c r="AH252" s="69" t="s">
        <v>513</v>
      </c>
    </row>
    <row r="253" spans="1:34" x14ac:dyDescent="0.2">
      <c r="A253" s="68">
        <v>44092</v>
      </c>
      <c r="B253" s="69" t="s">
        <v>67</v>
      </c>
      <c r="C253" s="69">
        <v>2020</v>
      </c>
      <c r="D253" s="69" t="s">
        <v>6</v>
      </c>
      <c r="E253" s="71">
        <v>-0.1172</v>
      </c>
      <c r="F253" s="71" t="s">
        <v>19</v>
      </c>
      <c r="G253" s="13">
        <v>9376</v>
      </c>
      <c r="H253" s="14">
        <v>119</v>
      </c>
      <c r="I253" s="71" t="s">
        <v>52</v>
      </c>
      <c r="J253" s="71" t="s">
        <v>23</v>
      </c>
      <c r="K253" s="71">
        <v>5.8599999999999999E-2</v>
      </c>
      <c r="L253" s="71" t="s">
        <v>965</v>
      </c>
      <c r="M253" s="71" t="s">
        <v>511</v>
      </c>
      <c r="N253" s="72" t="s">
        <v>512</v>
      </c>
      <c r="O253" s="69"/>
      <c r="P253" s="69" t="s">
        <v>88</v>
      </c>
      <c r="Q253" s="73">
        <v>40.152200000000001</v>
      </c>
      <c r="R253" s="74">
        <v>-86.537649999999999</v>
      </c>
      <c r="S253" s="69" t="s">
        <v>43</v>
      </c>
      <c r="T253" s="69"/>
      <c r="U253" s="69" t="s">
        <v>32</v>
      </c>
      <c r="V253" s="68"/>
      <c r="W253" s="1" t="e">
        <f>IF(AC253="Intr",0,G253*#REF!)</f>
        <v>#REF!</v>
      </c>
      <c r="X253" s="1" t="e">
        <f>IF(AC253="Intr",0,G253*#REF!)</f>
        <v>#REF!</v>
      </c>
      <c r="Y253" s="1" t="e">
        <f>IF(AC253="Intr",G253,G253*#REF!)</f>
        <v>#REF!</v>
      </c>
      <c r="Z253" s="1"/>
      <c r="AA253" s="1"/>
      <c r="AB253" s="1"/>
      <c r="AC253" s="69"/>
      <c r="AD253" s="69"/>
      <c r="AE253" s="69"/>
      <c r="AF253" s="69"/>
      <c r="AG253" s="75"/>
      <c r="AH253" s="69" t="s">
        <v>513</v>
      </c>
    </row>
    <row r="254" spans="1:34" x14ac:dyDescent="0.2">
      <c r="A254" s="68">
        <v>44092</v>
      </c>
      <c r="B254" s="69" t="s">
        <v>67</v>
      </c>
      <c r="C254" s="69">
        <v>2020</v>
      </c>
      <c r="D254" s="69" t="s">
        <v>6</v>
      </c>
      <c r="E254" s="71">
        <v>-8.1000000000000003E-2</v>
      </c>
      <c r="F254" s="71" t="s">
        <v>19</v>
      </c>
      <c r="G254" s="13">
        <v>6480</v>
      </c>
      <c r="H254" s="14">
        <v>119</v>
      </c>
      <c r="I254" s="71" t="s">
        <v>52</v>
      </c>
      <c r="J254" s="71" t="s">
        <v>25</v>
      </c>
      <c r="K254" s="71">
        <v>2.7E-2</v>
      </c>
      <c r="L254" s="71" t="s">
        <v>965</v>
      </c>
      <c r="M254" s="71" t="s">
        <v>511</v>
      </c>
      <c r="N254" s="72" t="s">
        <v>512</v>
      </c>
      <c r="O254" s="69"/>
      <c r="P254" s="69" t="s">
        <v>88</v>
      </c>
      <c r="Q254" s="73">
        <v>40.152200000000001</v>
      </c>
      <c r="R254" s="74">
        <v>-86.537649999999999</v>
      </c>
      <c r="S254" s="69" t="s">
        <v>43</v>
      </c>
      <c r="T254" s="69"/>
      <c r="U254" s="69" t="s">
        <v>32</v>
      </c>
      <c r="V254" s="68"/>
      <c r="W254" s="1" t="e">
        <f>IF(AC254="Intr",0,G254*#REF!)</f>
        <v>#REF!</v>
      </c>
      <c r="X254" s="1" t="e">
        <f>IF(AC254="Intr",0,G254*#REF!)</f>
        <v>#REF!</v>
      </c>
      <c r="Y254" s="1" t="e">
        <f>IF(AC254="Intr",G254,G254*#REF!)</f>
        <v>#REF!</v>
      </c>
      <c r="Z254" s="1"/>
      <c r="AA254" s="1"/>
      <c r="AB254" s="1"/>
      <c r="AC254" s="69"/>
      <c r="AD254" s="69"/>
      <c r="AE254" s="69"/>
      <c r="AF254" s="69"/>
      <c r="AG254" s="75"/>
      <c r="AH254" s="69" t="s">
        <v>513</v>
      </c>
    </row>
    <row r="255" spans="1:34" x14ac:dyDescent="0.2">
      <c r="A255" s="68">
        <v>44092</v>
      </c>
      <c r="B255" s="69" t="s">
        <v>67</v>
      </c>
      <c r="C255" s="69">
        <v>2020</v>
      </c>
      <c r="D255" s="69" t="s">
        <v>11</v>
      </c>
      <c r="E255" s="71">
        <v>-347</v>
      </c>
      <c r="F255" s="71" t="s">
        <v>20</v>
      </c>
      <c r="G255" s="13">
        <v>138800</v>
      </c>
      <c r="H255" s="14">
        <v>120</v>
      </c>
      <c r="I255" s="71" t="s">
        <v>52</v>
      </c>
      <c r="J255" s="71" t="s">
        <v>27</v>
      </c>
      <c r="K255" s="71">
        <v>703</v>
      </c>
      <c r="L255" s="71" t="s">
        <v>965</v>
      </c>
      <c r="M255" s="71" t="s">
        <v>502</v>
      </c>
      <c r="N255" s="72" t="s">
        <v>503</v>
      </c>
      <c r="O255" s="69"/>
      <c r="P255" s="69" t="s">
        <v>504</v>
      </c>
      <c r="Q255" s="73">
        <v>37.901499999999999</v>
      </c>
      <c r="R255" s="74">
        <v>-87.104799999999997</v>
      </c>
      <c r="S255" s="69" t="s">
        <v>43</v>
      </c>
      <c r="T255" s="69"/>
      <c r="U255" s="69" t="s">
        <v>32</v>
      </c>
      <c r="V255" s="68"/>
      <c r="W255" s="1" t="e">
        <f>IF(AC255="Intr",0,G255*#REF!)</f>
        <v>#REF!</v>
      </c>
      <c r="X255" s="1" t="e">
        <f>IF(AC255="Intr",0,G255*#REF!)</f>
        <v>#REF!</v>
      </c>
      <c r="Y255" s="1" t="e">
        <f>IF(AC255="Intr",G255,G255*#REF!)</f>
        <v>#REF!</v>
      </c>
      <c r="Z255" s="1"/>
      <c r="AA255" s="1"/>
      <c r="AB255" s="1"/>
      <c r="AC255" s="69"/>
      <c r="AD255" s="69"/>
      <c r="AE255" s="69"/>
      <c r="AF255" s="69"/>
      <c r="AG255" s="75"/>
      <c r="AH255" s="69" t="s">
        <v>505</v>
      </c>
    </row>
    <row r="256" spans="1:34" x14ac:dyDescent="0.2">
      <c r="A256" s="68">
        <v>44092</v>
      </c>
      <c r="B256" s="69" t="s">
        <v>67</v>
      </c>
      <c r="C256" s="69">
        <v>2020</v>
      </c>
      <c r="D256" s="69" t="s">
        <v>11</v>
      </c>
      <c r="E256" s="71">
        <v>-0.02</v>
      </c>
      <c r="F256" s="71" t="s">
        <v>19</v>
      </c>
      <c r="G256" s="13">
        <v>1600</v>
      </c>
      <c r="H256" s="14">
        <v>120</v>
      </c>
      <c r="I256" s="71" t="s">
        <v>52</v>
      </c>
      <c r="J256" s="71" t="s">
        <v>23</v>
      </c>
      <c r="K256" s="71">
        <v>0.01</v>
      </c>
      <c r="L256" s="71" t="s">
        <v>965</v>
      </c>
      <c r="M256" s="71" t="s">
        <v>502</v>
      </c>
      <c r="N256" s="72" t="s">
        <v>503</v>
      </c>
      <c r="O256" s="69"/>
      <c r="P256" s="69" t="s">
        <v>504</v>
      </c>
      <c r="Q256" s="73">
        <v>37.901499999999999</v>
      </c>
      <c r="R256" s="74">
        <v>-87.104799999999997</v>
      </c>
      <c r="S256" s="69" t="s">
        <v>43</v>
      </c>
      <c r="T256" s="69"/>
      <c r="U256" s="69" t="s">
        <v>32</v>
      </c>
      <c r="V256" s="68"/>
      <c r="W256" s="1" t="e">
        <f>IF(AC256="Intr",0,G256*#REF!)</f>
        <v>#REF!</v>
      </c>
      <c r="X256" s="1" t="e">
        <f>IF(AC256="Intr",0,G256*#REF!)</f>
        <v>#REF!</v>
      </c>
      <c r="Y256" s="1" t="e">
        <f>IF(AC256="Intr",G256,G256*#REF!)</f>
        <v>#REF!</v>
      </c>
      <c r="Z256" s="1"/>
      <c r="AA256" s="1"/>
      <c r="AB256" s="1"/>
      <c r="AC256" s="69"/>
      <c r="AD256" s="69"/>
      <c r="AE256" s="69"/>
      <c r="AF256" s="69"/>
      <c r="AG256" s="75"/>
      <c r="AH256" s="69" t="s">
        <v>505</v>
      </c>
    </row>
    <row r="257" spans="1:34" x14ac:dyDescent="0.2">
      <c r="A257" s="68">
        <v>44104</v>
      </c>
      <c r="B257" s="69" t="s">
        <v>67</v>
      </c>
      <c r="C257" s="69">
        <v>2020</v>
      </c>
      <c r="D257" s="69" t="s">
        <v>9</v>
      </c>
      <c r="E257" s="71">
        <v>-1070</v>
      </c>
      <c r="F257" s="71" t="s">
        <v>20</v>
      </c>
      <c r="G257" s="13">
        <v>428000</v>
      </c>
      <c r="H257" s="14">
        <v>109</v>
      </c>
      <c r="I257" s="71" t="s">
        <v>52</v>
      </c>
      <c r="J257" s="71" t="s">
        <v>28</v>
      </c>
      <c r="K257" s="71">
        <v>892</v>
      </c>
      <c r="L257" s="71" t="s">
        <v>538</v>
      </c>
      <c r="M257" s="71" t="s">
        <v>539</v>
      </c>
      <c r="N257" s="72" t="s">
        <v>540</v>
      </c>
      <c r="O257" s="69"/>
      <c r="P257" s="69" t="s">
        <v>541</v>
      </c>
      <c r="Q257" s="73">
        <v>38.891100000000002</v>
      </c>
      <c r="R257" s="74">
        <v>-86.864900000000006</v>
      </c>
      <c r="S257" s="69" t="s">
        <v>41</v>
      </c>
      <c r="T257" s="69"/>
      <c r="U257" s="69" t="s">
        <v>32</v>
      </c>
      <c r="V257" s="68"/>
      <c r="W257" s="1" t="e">
        <f>IF(AC257="Intr",0,G257*#REF!)</f>
        <v>#REF!</v>
      </c>
      <c r="X257" s="1" t="e">
        <f>IF(AC257="Intr",0,G257*#REF!)</f>
        <v>#REF!</v>
      </c>
      <c r="Y257" s="1" t="e">
        <f>IF(AC257="Intr",G257,G257*#REF!)</f>
        <v>#REF!</v>
      </c>
      <c r="Z257" s="1"/>
      <c r="AA257" s="1"/>
      <c r="AB257" s="1"/>
      <c r="AC257" s="69"/>
      <c r="AD257" s="69"/>
      <c r="AE257" s="69"/>
      <c r="AF257" s="69"/>
      <c r="AG257" s="75"/>
      <c r="AH257" s="69"/>
    </row>
    <row r="258" spans="1:34" x14ac:dyDescent="0.2">
      <c r="A258" s="68">
        <v>44104</v>
      </c>
      <c r="B258" s="69" t="s">
        <v>67</v>
      </c>
      <c r="C258" s="69">
        <v>2020</v>
      </c>
      <c r="D258" s="69" t="s">
        <v>9</v>
      </c>
      <c r="E258" s="71">
        <v>-1</v>
      </c>
      <c r="F258" s="71" t="s">
        <v>19</v>
      </c>
      <c r="G258" s="13">
        <v>80000</v>
      </c>
      <c r="H258" s="14">
        <v>109</v>
      </c>
      <c r="I258" s="71" t="s">
        <v>52</v>
      </c>
      <c r="J258" s="71" t="s">
        <v>25</v>
      </c>
      <c r="K258" s="71">
        <v>0.27</v>
      </c>
      <c r="L258" s="71" t="s">
        <v>538</v>
      </c>
      <c r="M258" s="71" t="s">
        <v>539</v>
      </c>
      <c r="N258" s="72" t="s">
        <v>540</v>
      </c>
      <c r="O258" s="69"/>
      <c r="P258" s="69" t="s">
        <v>541</v>
      </c>
      <c r="Q258" s="73">
        <v>38.891100000000002</v>
      </c>
      <c r="R258" s="74">
        <v>-86.864900000000006</v>
      </c>
      <c r="S258" s="69" t="s">
        <v>41</v>
      </c>
      <c r="T258" s="69"/>
      <c r="U258" s="69" t="s">
        <v>32</v>
      </c>
      <c r="V258" s="68"/>
      <c r="W258" s="1" t="e">
        <f>IF(AC258="Intr",0,G258*#REF!)</f>
        <v>#REF!</v>
      </c>
      <c r="X258" s="1" t="e">
        <f>IF(AC258="Intr",0,G258*#REF!)</f>
        <v>#REF!</v>
      </c>
      <c r="Y258" s="1" t="e">
        <f>IF(AC258="Intr",G258,G258*#REF!)</f>
        <v>#REF!</v>
      </c>
      <c r="Z258" s="1"/>
      <c r="AA258" s="1"/>
      <c r="AB258" s="1"/>
      <c r="AC258" s="69"/>
      <c r="AD258" s="69"/>
      <c r="AE258" s="69"/>
      <c r="AF258" s="69"/>
      <c r="AG258" s="75"/>
      <c r="AH258" s="69"/>
    </row>
    <row r="259" spans="1:34" x14ac:dyDescent="0.2">
      <c r="A259" s="68">
        <v>44104</v>
      </c>
      <c r="B259" s="69" t="s">
        <v>67</v>
      </c>
      <c r="C259" s="69">
        <v>2020</v>
      </c>
      <c r="D259" s="69" t="s">
        <v>9</v>
      </c>
      <c r="E259" s="71">
        <v>-0.16600000000000001</v>
      </c>
      <c r="F259" s="71" t="s">
        <v>19</v>
      </c>
      <c r="G259" s="13">
        <v>13280</v>
      </c>
      <c r="H259" s="14">
        <v>109</v>
      </c>
      <c r="I259" s="71" t="s">
        <v>52</v>
      </c>
      <c r="J259" s="71" t="s">
        <v>23</v>
      </c>
      <c r="K259" s="71">
        <v>0.08</v>
      </c>
      <c r="L259" s="71" t="s">
        <v>538</v>
      </c>
      <c r="M259" s="71" t="s">
        <v>539</v>
      </c>
      <c r="N259" s="72" t="s">
        <v>540</v>
      </c>
      <c r="O259" s="69"/>
      <c r="P259" s="69" t="s">
        <v>541</v>
      </c>
      <c r="Q259" s="73">
        <v>38.891100000000002</v>
      </c>
      <c r="R259" s="74">
        <v>-86.864900000000006</v>
      </c>
      <c r="S259" s="69" t="s">
        <v>41</v>
      </c>
      <c r="T259" s="69"/>
      <c r="U259" s="69" t="s">
        <v>32</v>
      </c>
      <c r="V259" s="68"/>
      <c r="W259" s="1" t="e">
        <f>IF(AC259="Intr",0,G259*#REF!)</f>
        <v>#REF!</v>
      </c>
      <c r="X259" s="1" t="e">
        <f>IF(AC259="Intr",0,G259*#REF!)</f>
        <v>#REF!</v>
      </c>
      <c r="Y259" s="1" t="e">
        <f>IF(AC259="Intr",G259,G259*#REF!)</f>
        <v>#REF!</v>
      </c>
      <c r="Z259" s="1"/>
      <c r="AA259" s="1"/>
      <c r="AB259" s="1"/>
      <c r="AC259" s="69"/>
      <c r="AD259" s="69"/>
      <c r="AE259" s="69"/>
      <c r="AF259" s="69"/>
      <c r="AG259" s="75"/>
      <c r="AH259" s="69"/>
    </row>
    <row r="260" spans="1:34" x14ac:dyDescent="0.2">
      <c r="A260" s="68">
        <v>44117</v>
      </c>
      <c r="B260" s="69" t="s">
        <v>68</v>
      </c>
      <c r="C260" s="69">
        <v>2020</v>
      </c>
      <c r="D260" s="69" t="s">
        <v>1</v>
      </c>
      <c r="E260" s="71">
        <v>-0.72</v>
      </c>
      <c r="F260" s="71" t="s">
        <v>19</v>
      </c>
      <c r="G260" s="13">
        <v>68400</v>
      </c>
      <c r="H260" s="14">
        <v>153</v>
      </c>
      <c r="I260" s="71" t="s">
        <v>52</v>
      </c>
      <c r="J260" s="71" t="s">
        <v>26</v>
      </c>
      <c r="K260" s="71">
        <v>750</v>
      </c>
      <c r="L260" s="71" t="s">
        <v>562</v>
      </c>
      <c r="M260" s="71" t="s">
        <v>563</v>
      </c>
      <c r="N260" s="72" t="s">
        <v>564</v>
      </c>
      <c r="O260" s="69"/>
      <c r="P260" s="69" t="s">
        <v>199</v>
      </c>
      <c r="Q260" s="73">
        <v>41.619916000000003</v>
      </c>
      <c r="R260" s="74">
        <v>-87.431398000000002</v>
      </c>
      <c r="S260" s="69" t="s">
        <v>958</v>
      </c>
      <c r="T260" s="69"/>
      <c r="U260" s="69" t="s">
        <v>32</v>
      </c>
      <c r="V260" s="68"/>
      <c r="W260" s="1">
        <f>G260*0.15</f>
        <v>10260</v>
      </c>
      <c r="X260" s="1">
        <f>G260*0.7</f>
        <v>47880</v>
      </c>
      <c r="Y260" s="1">
        <f>G260*0.15</f>
        <v>10260</v>
      </c>
      <c r="Z260" s="1"/>
      <c r="AA260" s="1"/>
      <c r="AB260" s="1"/>
      <c r="AC260" s="69"/>
      <c r="AD260" s="69"/>
      <c r="AE260" s="69"/>
      <c r="AF260" s="69"/>
      <c r="AG260" s="75"/>
      <c r="AH260" s="69" t="s">
        <v>565</v>
      </c>
    </row>
    <row r="261" spans="1:34" x14ac:dyDescent="0.2">
      <c r="A261" s="68">
        <v>44117</v>
      </c>
      <c r="B261" s="69" t="s">
        <v>68</v>
      </c>
      <c r="C261" s="69">
        <v>2020</v>
      </c>
      <c r="D261" s="69" t="s">
        <v>7</v>
      </c>
      <c r="E261" s="71">
        <v>-5602</v>
      </c>
      <c r="F261" s="71" t="s">
        <v>20</v>
      </c>
      <c r="G261" s="13">
        <v>2520900</v>
      </c>
      <c r="H261" s="14">
        <v>149</v>
      </c>
      <c r="I261" s="71" t="s">
        <v>52</v>
      </c>
      <c r="J261" s="71" t="s">
        <v>28</v>
      </c>
      <c r="K261" s="71">
        <v>4668</v>
      </c>
      <c r="L261" s="71" t="s">
        <v>705</v>
      </c>
      <c r="M261" s="71" t="s">
        <v>542</v>
      </c>
      <c r="N261" s="72" t="s">
        <v>543</v>
      </c>
      <c r="O261" s="69"/>
      <c r="P261" s="69" t="s">
        <v>398</v>
      </c>
      <c r="Q261" s="73">
        <v>39.698371999999999</v>
      </c>
      <c r="R261" s="74">
        <v>-86.138490000000004</v>
      </c>
      <c r="S261" s="69" t="s">
        <v>43</v>
      </c>
      <c r="T261" s="69"/>
      <c r="U261" s="69" t="s">
        <v>32</v>
      </c>
      <c r="V261" s="68"/>
      <c r="W261" s="1" t="e">
        <f>IF(AC261="Intr",0,G261*#REF!)</f>
        <v>#REF!</v>
      </c>
      <c r="X261" s="1" t="e">
        <f>IF(AC261="Intr",0,G261*#REF!)</f>
        <v>#REF!</v>
      </c>
      <c r="Y261" s="1" t="e">
        <f>IF(AC261="Intr",G261,G261*#REF!)</f>
        <v>#REF!</v>
      </c>
      <c r="Z261" s="1"/>
      <c r="AA261" s="1"/>
      <c r="AB261" s="1"/>
      <c r="AC261" s="69"/>
      <c r="AD261" s="69"/>
      <c r="AE261" s="69"/>
      <c r="AF261" s="69"/>
      <c r="AG261" s="75"/>
      <c r="AH261" s="69" t="s">
        <v>544</v>
      </c>
    </row>
    <row r="262" spans="1:34" x14ac:dyDescent="0.2">
      <c r="A262" s="68">
        <v>44117</v>
      </c>
      <c r="B262" s="69" t="s">
        <v>68</v>
      </c>
      <c r="C262" s="69">
        <v>2020</v>
      </c>
      <c r="D262" s="69" t="s">
        <v>7</v>
      </c>
      <c r="E262" s="71">
        <v>-1360</v>
      </c>
      <c r="F262" s="71" t="s">
        <v>20</v>
      </c>
      <c r="G262" s="13">
        <v>612000</v>
      </c>
      <c r="H262" s="14">
        <v>149</v>
      </c>
      <c r="I262" s="71" t="s">
        <v>52</v>
      </c>
      <c r="J262" s="71" t="s">
        <v>27</v>
      </c>
      <c r="K262" s="71">
        <v>1113</v>
      </c>
      <c r="L262" s="71" t="s">
        <v>705</v>
      </c>
      <c r="M262" s="71" t="s">
        <v>542</v>
      </c>
      <c r="N262" s="72" t="s">
        <v>543</v>
      </c>
      <c r="O262" s="69"/>
      <c r="P262" s="69" t="s">
        <v>398</v>
      </c>
      <c r="Q262" s="73">
        <v>39.698371999999999</v>
      </c>
      <c r="R262" s="74">
        <v>-86.138490000000004</v>
      </c>
      <c r="S262" s="69" t="s">
        <v>43</v>
      </c>
      <c r="T262" s="69"/>
      <c r="U262" s="69" t="s">
        <v>32</v>
      </c>
      <c r="V262" s="68"/>
      <c r="W262" s="1" t="e">
        <f>IF(AC262="Intr",0,G262*#REF!)</f>
        <v>#REF!</v>
      </c>
      <c r="X262" s="1" t="e">
        <f>IF(AC262="Intr",0,G262*#REF!)</f>
        <v>#REF!</v>
      </c>
      <c r="Y262" s="1" t="e">
        <f>IF(AC262="Intr",G262,G262*#REF!)</f>
        <v>#REF!</v>
      </c>
      <c r="Z262" s="1"/>
      <c r="AA262" s="1"/>
      <c r="AB262" s="1"/>
      <c r="AC262" s="69"/>
      <c r="AD262" s="69"/>
      <c r="AE262" s="69"/>
      <c r="AF262" s="69"/>
      <c r="AG262" s="75"/>
      <c r="AH262" s="69" t="s">
        <v>544</v>
      </c>
    </row>
    <row r="263" spans="1:34" x14ac:dyDescent="0.2">
      <c r="A263" s="68">
        <v>44117</v>
      </c>
      <c r="B263" s="69" t="s">
        <v>68</v>
      </c>
      <c r="C263" s="69">
        <v>2020</v>
      </c>
      <c r="D263" s="69" t="s">
        <v>7</v>
      </c>
      <c r="E263" s="71">
        <v>-0.34200000000000003</v>
      </c>
      <c r="F263" s="71" t="s">
        <v>19</v>
      </c>
      <c r="G263" s="13">
        <v>27360</v>
      </c>
      <c r="H263" s="14">
        <v>149</v>
      </c>
      <c r="I263" s="71" t="s">
        <v>52</v>
      </c>
      <c r="J263" s="71" t="s">
        <v>24</v>
      </c>
      <c r="K263" s="71">
        <v>0.114</v>
      </c>
      <c r="L263" s="71" t="s">
        <v>705</v>
      </c>
      <c r="M263" s="71" t="s">
        <v>542</v>
      </c>
      <c r="N263" s="72" t="s">
        <v>543</v>
      </c>
      <c r="O263" s="69"/>
      <c r="P263" s="69" t="s">
        <v>398</v>
      </c>
      <c r="Q263" s="73">
        <v>39.698371999999999</v>
      </c>
      <c r="R263" s="74">
        <v>-86.138490000000004</v>
      </c>
      <c r="S263" s="69" t="s">
        <v>43</v>
      </c>
      <c r="T263" s="69"/>
      <c r="U263" s="69" t="s">
        <v>32</v>
      </c>
      <c r="V263" s="68"/>
      <c r="W263" s="1" t="e">
        <f>IF(AC263="Intr",0,G263*#REF!)</f>
        <v>#REF!</v>
      </c>
      <c r="X263" s="1" t="e">
        <f>IF(AC263="Intr",0,G263*#REF!)</f>
        <v>#REF!</v>
      </c>
      <c r="Y263" s="1" t="e">
        <f>IF(AC263="Intr",G263,G263*#REF!)</f>
        <v>#REF!</v>
      </c>
      <c r="Z263" s="1"/>
      <c r="AA263" s="1"/>
      <c r="AB263" s="1"/>
      <c r="AC263" s="69"/>
      <c r="AD263" s="69"/>
      <c r="AE263" s="69"/>
      <c r="AF263" s="69"/>
      <c r="AG263" s="75"/>
      <c r="AH263" s="69" t="s">
        <v>545</v>
      </c>
    </row>
    <row r="264" spans="1:34" x14ac:dyDescent="0.2">
      <c r="A264" s="68">
        <v>44117</v>
      </c>
      <c r="B264" s="69" t="s">
        <v>68</v>
      </c>
      <c r="C264" s="69">
        <v>2020</v>
      </c>
      <c r="D264" s="69" t="s">
        <v>7</v>
      </c>
      <c r="E264" s="71">
        <v>-1850</v>
      </c>
      <c r="F264" s="71" t="s">
        <v>20</v>
      </c>
      <c r="G264" s="13">
        <v>832500</v>
      </c>
      <c r="H264" s="14">
        <v>149</v>
      </c>
      <c r="I264" s="71" t="s">
        <v>52</v>
      </c>
      <c r="J264" s="71" t="s">
        <v>28</v>
      </c>
      <c r="K264" s="71">
        <v>1542</v>
      </c>
      <c r="L264" s="71" t="s">
        <v>705</v>
      </c>
      <c r="M264" s="71" t="s">
        <v>546</v>
      </c>
      <c r="N264" s="72" t="s">
        <v>543</v>
      </c>
      <c r="O264" s="69"/>
      <c r="P264" s="69" t="s">
        <v>398</v>
      </c>
      <c r="Q264" s="73">
        <v>39.698371999999999</v>
      </c>
      <c r="R264" s="74">
        <v>-86.138490000000004</v>
      </c>
      <c r="S264" s="69" t="s">
        <v>43</v>
      </c>
      <c r="T264" s="69"/>
      <c r="U264" s="69" t="s">
        <v>32</v>
      </c>
      <c r="V264" s="68"/>
      <c r="W264" s="1" t="e">
        <f>IF(AC264="Intr",0,G264*#REF!)</f>
        <v>#REF!</v>
      </c>
      <c r="X264" s="1" t="e">
        <f>IF(AC264="Intr",0,G264*#REF!)</f>
        <v>#REF!</v>
      </c>
      <c r="Y264" s="1" t="e">
        <f>IF(AC264="Intr",G264,G264*#REF!)</f>
        <v>#REF!</v>
      </c>
      <c r="Z264" s="1"/>
      <c r="AA264" s="1"/>
      <c r="AB264" s="1"/>
      <c r="AC264" s="69"/>
      <c r="AD264" s="69"/>
      <c r="AE264" s="69"/>
      <c r="AF264" s="69"/>
      <c r="AG264" s="75"/>
      <c r="AH264" s="69" t="s">
        <v>544</v>
      </c>
    </row>
    <row r="265" spans="1:34" x14ac:dyDescent="0.2">
      <c r="A265" s="68">
        <v>44117</v>
      </c>
      <c r="B265" s="69" t="s">
        <v>68</v>
      </c>
      <c r="C265" s="69">
        <v>2020</v>
      </c>
      <c r="D265" s="69" t="s">
        <v>7</v>
      </c>
      <c r="E265" s="71">
        <v>-26</v>
      </c>
      <c r="F265" s="71" t="s">
        <v>20</v>
      </c>
      <c r="G265" s="13">
        <v>11700</v>
      </c>
      <c r="H265" s="14">
        <v>149</v>
      </c>
      <c r="I265" s="71" t="s">
        <v>52</v>
      </c>
      <c r="J265" s="71" t="s">
        <v>26</v>
      </c>
      <c r="K265" s="71">
        <v>22</v>
      </c>
      <c r="L265" s="71" t="s">
        <v>705</v>
      </c>
      <c r="M265" s="71" t="s">
        <v>546</v>
      </c>
      <c r="N265" s="72" t="s">
        <v>543</v>
      </c>
      <c r="O265" s="69"/>
      <c r="P265" s="69" t="s">
        <v>398</v>
      </c>
      <c r="Q265" s="73">
        <v>39.698371999999999</v>
      </c>
      <c r="R265" s="74">
        <v>-86.138490000000004</v>
      </c>
      <c r="S265" s="69" t="s">
        <v>43</v>
      </c>
      <c r="T265" s="69"/>
      <c r="U265" s="69" t="s">
        <v>32</v>
      </c>
      <c r="V265" s="68"/>
      <c r="W265" s="1" t="e">
        <f>IF(AC265="Intr",0,G265*#REF!)</f>
        <v>#REF!</v>
      </c>
      <c r="X265" s="1" t="e">
        <f>IF(AC265="Intr",0,G265*#REF!)</f>
        <v>#REF!</v>
      </c>
      <c r="Y265" s="1" t="e">
        <f>IF(AC265="Intr",G265,G265*#REF!)</f>
        <v>#REF!</v>
      </c>
      <c r="Z265" s="1"/>
      <c r="AA265" s="1"/>
      <c r="AB265" s="1"/>
      <c r="AC265" s="69"/>
      <c r="AD265" s="69"/>
      <c r="AE265" s="69"/>
      <c r="AF265" s="69"/>
      <c r="AG265" s="75"/>
      <c r="AH265" s="69" t="s">
        <v>544</v>
      </c>
    </row>
    <row r="266" spans="1:34" x14ac:dyDescent="0.2">
      <c r="A266" s="68">
        <v>44117</v>
      </c>
      <c r="B266" s="69" t="s">
        <v>68</v>
      </c>
      <c r="C266" s="69">
        <v>2020</v>
      </c>
      <c r="D266" s="69" t="s">
        <v>7</v>
      </c>
      <c r="E266" s="71">
        <v>-8.7999999999999995E-2</v>
      </c>
      <c r="F266" s="71" t="s">
        <v>19</v>
      </c>
      <c r="G266" s="13">
        <v>7040</v>
      </c>
      <c r="H266" s="14">
        <v>149</v>
      </c>
      <c r="I266" s="71" t="s">
        <v>52</v>
      </c>
      <c r="J266" s="71" t="s">
        <v>25</v>
      </c>
      <c r="K266" s="71">
        <v>2.1999999999999999E-2</v>
      </c>
      <c r="L266" s="71" t="s">
        <v>705</v>
      </c>
      <c r="M266" s="71" t="s">
        <v>546</v>
      </c>
      <c r="N266" s="72" t="s">
        <v>543</v>
      </c>
      <c r="O266" s="69"/>
      <c r="P266" s="69" t="s">
        <v>398</v>
      </c>
      <c r="Q266" s="73">
        <v>39.698371999999999</v>
      </c>
      <c r="R266" s="74">
        <v>-86.138490000000004</v>
      </c>
      <c r="S266" s="69" t="s">
        <v>43</v>
      </c>
      <c r="T266" s="69"/>
      <c r="U266" s="69" t="s">
        <v>32</v>
      </c>
      <c r="V266" s="68"/>
      <c r="W266" s="1" t="e">
        <f>IF(AC266="Intr",0,G266*#REF!)</f>
        <v>#REF!</v>
      </c>
      <c r="X266" s="1" t="e">
        <f>IF(AC266="Intr",0,G266*#REF!)</f>
        <v>#REF!</v>
      </c>
      <c r="Y266" s="1" t="e">
        <f>IF(AC266="Intr",G266,G266*#REF!)</f>
        <v>#REF!</v>
      </c>
      <c r="Z266" s="1"/>
      <c r="AA266" s="1"/>
      <c r="AB266" s="1"/>
      <c r="AC266" s="69"/>
      <c r="AD266" s="69"/>
      <c r="AE266" s="69"/>
      <c r="AF266" s="69"/>
      <c r="AG266" s="75"/>
      <c r="AH266" s="69" t="s">
        <v>547</v>
      </c>
    </row>
    <row r="267" spans="1:34" x14ac:dyDescent="0.2">
      <c r="A267" s="68">
        <v>44117</v>
      </c>
      <c r="B267" s="69" t="s">
        <v>68</v>
      </c>
      <c r="C267" s="69">
        <v>2020</v>
      </c>
      <c r="D267" s="69" t="s">
        <v>7</v>
      </c>
      <c r="E267" s="71">
        <v>-1.2999999999999999E-2</v>
      </c>
      <c r="F267" s="71" t="s">
        <v>19</v>
      </c>
      <c r="G267" s="13">
        <v>1040</v>
      </c>
      <c r="H267" s="14">
        <v>149</v>
      </c>
      <c r="I267" s="71" t="s">
        <v>53</v>
      </c>
      <c r="J267" s="71" t="s">
        <v>23</v>
      </c>
      <c r="K267" s="71">
        <v>1.2999999999999999E-2</v>
      </c>
      <c r="L267" s="71" t="s">
        <v>705</v>
      </c>
      <c r="M267" s="71" t="s">
        <v>73</v>
      </c>
      <c r="N267" s="72" t="s">
        <v>548</v>
      </c>
      <c r="O267" s="69"/>
      <c r="P267" s="69" t="s">
        <v>398</v>
      </c>
      <c r="Q267" s="73">
        <v>39.698371999999999</v>
      </c>
      <c r="R267" s="74">
        <v>-86.138490000000004</v>
      </c>
      <c r="S267" s="69" t="s">
        <v>43</v>
      </c>
      <c r="T267" s="69"/>
      <c r="U267" s="69" t="s">
        <v>32</v>
      </c>
      <c r="V267" s="68"/>
      <c r="W267" s="1" t="e">
        <f>IF(AC267="Intr",0,G267*#REF!)</f>
        <v>#REF!</v>
      </c>
      <c r="X267" s="1" t="e">
        <f>IF(AC267="Intr",0,G267*#REF!)</f>
        <v>#REF!</v>
      </c>
      <c r="Y267" s="1" t="e">
        <f>IF(AC267="Intr",G267,G267*#REF!)</f>
        <v>#REF!</v>
      </c>
      <c r="Z267" s="1"/>
      <c r="AA267" s="1"/>
      <c r="AB267" s="1"/>
      <c r="AC267" s="69"/>
      <c r="AD267" s="69"/>
      <c r="AE267" s="69"/>
      <c r="AF267" s="69"/>
      <c r="AG267" s="75"/>
      <c r="AH267" s="69" t="s">
        <v>549</v>
      </c>
    </row>
    <row r="268" spans="1:34" x14ac:dyDescent="0.2">
      <c r="A268" s="68">
        <v>44118</v>
      </c>
      <c r="B268" s="69" t="s">
        <v>68</v>
      </c>
      <c r="C268" s="69">
        <v>2020</v>
      </c>
      <c r="D268" s="69" t="s">
        <v>7</v>
      </c>
      <c r="E268" s="71">
        <v>-220</v>
      </c>
      <c r="F268" s="71" t="s">
        <v>20</v>
      </c>
      <c r="G268" s="13">
        <v>99000</v>
      </c>
      <c r="H268" s="14">
        <v>151</v>
      </c>
      <c r="I268" s="71" t="s">
        <v>52</v>
      </c>
      <c r="J268" s="71" t="s">
        <v>27</v>
      </c>
      <c r="K268" s="71">
        <v>183</v>
      </c>
      <c r="L268" s="71" t="s">
        <v>550</v>
      </c>
      <c r="M268" s="71" t="s">
        <v>551</v>
      </c>
      <c r="N268" s="72" t="s">
        <v>552</v>
      </c>
      <c r="O268" s="69"/>
      <c r="P268" s="69" t="s">
        <v>133</v>
      </c>
      <c r="Q268" s="73">
        <v>39.697929000000002</v>
      </c>
      <c r="R268" s="74">
        <v>-86.444142999999997</v>
      </c>
      <c r="S268" s="69" t="s">
        <v>41</v>
      </c>
      <c r="T268" s="69"/>
      <c r="U268" s="69" t="s">
        <v>32</v>
      </c>
      <c r="V268" s="68"/>
      <c r="W268" s="1" t="e">
        <f>IF(AC268="Intr",0,G268*#REF!)</f>
        <v>#REF!</v>
      </c>
      <c r="X268" s="1" t="e">
        <f>IF(AC268="Intr",0,G268*#REF!)</f>
        <v>#REF!</v>
      </c>
      <c r="Y268" s="1" t="e">
        <f>IF(AC268="Intr",G268,G268*#REF!)</f>
        <v>#REF!</v>
      </c>
      <c r="Z268" s="1"/>
      <c r="AA268" s="1"/>
      <c r="AB268" s="1"/>
      <c r="AC268" s="69"/>
      <c r="AD268" s="69"/>
      <c r="AE268" s="69"/>
      <c r="AF268" s="69"/>
      <c r="AG268" s="75"/>
      <c r="AH268" s="69" t="s">
        <v>553</v>
      </c>
    </row>
    <row r="269" spans="1:34" x14ac:dyDescent="0.2">
      <c r="A269" s="68">
        <v>44118</v>
      </c>
      <c r="B269" s="69" t="s">
        <v>68</v>
      </c>
      <c r="C269" s="69">
        <v>2020</v>
      </c>
      <c r="D269" s="69" t="s">
        <v>7</v>
      </c>
      <c r="E269" s="71">
        <v>-1.44</v>
      </c>
      <c r="F269" s="71" t="s">
        <v>19</v>
      </c>
      <c r="G269" s="13">
        <v>115200</v>
      </c>
      <c r="H269" s="14">
        <v>151</v>
      </c>
      <c r="I269" s="71" t="s">
        <v>52</v>
      </c>
      <c r="J269" s="71" t="s">
        <v>25</v>
      </c>
      <c r="K269" s="71">
        <v>0.36</v>
      </c>
      <c r="L269" s="71" t="s">
        <v>550</v>
      </c>
      <c r="M269" s="71" t="s">
        <v>551</v>
      </c>
      <c r="N269" s="72" t="s">
        <v>552</v>
      </c>
      <c r="O269" s="69"/>
      <c r="P269" s="69" t="s">
        <v>133</v>
      </c>
      <c r="Q269" s="73">
        <v>39.697929000000002</v>
      </c>
      <c r="R269" s="74">
        <v>-86.444142999999997</v>
      </c>
      <c r="S269" s="69" t="s">
        <v>41</v>
      </c>
      <c r="T269" s="69"/>
      <c r="U269" s="69" t="s">
        <v>32</v>
      </c>
      <c r="V269" s="68"/>
      <c r="W269" s="1" t="e">
        <f>IF(AC269="Intr",0,G269*#REF!)</f>
        <v>#REF!</v>
      </c>
      <c r="X269" s="1" t="e">
        <f>IF(AC269="Intr",0,G269*#REF!)</f>
        <v>#REF!</v>
      </c>
      <c r="Y269" s="1" t="e">
        <f>IF(AC269="Intr",G269,G269*#REF!)</f>
        <v>#REF!</v>
      </c>
      <c r="Z269" s="1"/>
      <c r="AA269" s="1"/>
      <c r="AB269" s="1"/>
      <c r="AC269" s="69"/>
      <c r="AD269" s="69"/>
      <c r="AE269" s="69"/>
      <c r="AF269" s="69"/>
      <c r="AG269" s="75"/>
      <c r="AH269" s="69" t="s">
        <v>554</v>
      </c>
    </row>
    <row r="270" spans="1:34" x14ac:dyDescent="0.2">
      <c r="A270" s="68">
        <v>44119</v>
      </c>
      <c r="B270" s="69" t="s">
        <v>68</v>
      </c>
      <c r="C270" s="69">
        <v>2020</v>
      </c>
      <c r="D270" s="69" t="s">
        <v>10</v>
      </c>
      <c r="E270" s="71">
        <v>-32</v>
      </c>
      <c r="F270" s="71" t="s">
        <v>20</v>
      </c>
      <c r="G270" s="13">
        <v>12800</v>
      </c>
      <c r="H270" s="14">
        <v>147</v>
      </c>
      <c r="I270" s="71" t="s">
        <v>52</v>
      </c>
      <c r="J270" s="71" t="s">
        <v>27</v>
      </c>
      <c r="K270" s="71">
        <v>32</v>
      </c>
      <c r="L270" s="71" t="s">
        <v>705</v>
      </c>
      <c r="M270" s="71" t="s">
        <v>555</v>
      </c>
      <c r="N270" s="72" t="s">
        <v>556</v>
      </c>
      <c r="O270" s="69"/>
      <c r="P270" s="69" t="s">
        <v>100</v>
      </c>
      <c r="Q270" s="73">
        <v>38.380450000000003</v>
      </c>
      <c r="R270" s="87">
        <v>-86.004589999999993</v>
      </c>
      <c r="S270" s="69" t="s">
        <v>43</v>
      </c>
      <c r="T270" s="69"/>
      <c r="U270" s="69" t="s">
        <v>32</v>
      </c>
      <c r="V270" s="68"/>
      <c r="W270" s="1" t="e">
        <f>IF(AC270="Intr",0,G270*#REF!)</f>
        <v>#REF!</v>
      </c>
      <c r="X270" s="1" t="e">
        <f>IF(AC270="Intr",0,G270*#REF!)</f>
        <v>#REF!</v>
      </c>
      <c r="Y270" s="1" t="e">
        <f>IF(AC270="Intr",G270,G270*#REF!)</f>
        <v>#REF!</v>
      </c>
      <c r="Z270" s="1"/>
      <c r="AA270" s="1"/>
      <c r="AB270" s="1"/>
      <c r="AC270" s="69"/>
      <c r="AD270" s="69"/>
      <c r="AE270" s="69"/>
      <c r="AF270" s="69"/>
      <c r="AG270" s="75"/>
      <c r="AH270" s="69" t="s">
        <v>557</v>
      </c>
    </row>
    <row r="271" spans="1:34" x14ac:dyDescent="0.2">
      <c r="A271" s="68">
        <v>44126</v>
      </c>
      <c r="B271" s="69" t="s">
        <v>68</v>
      </c>
      <c r="C271" s="69">
        <v>2020</v>
      </c>
      <c r="D271" s="69" t="s">
        <v>11</v>
      </c>
      <c r="E271" s="71">
        <v>-0.5</v>
      </c>
      <c r="F271" s="71" t="s">
        <v>19</v>
      </c>
      <c r="G271" s="13">
        <v>40000</v>
      </c>
      <c r="H271" s="14">
        <v>145</v>
      </c>
      <c r="I271" s="71" t="s">
        <v>52</v>
      </c>
      <c r="J271" s="71" t="s">
        <v>25</v>
      </c>
      <c r="K271" s="71">
        <v>0.35</v>
      </c>
      <c r="L271" s="71" t="s">
        <v>558</v>
      </c>
      <c r="M271" s="71" t="s">
        <v>559</v>
      </c>
      <c r="N271" s="72" t="s">
        <v>560</v>
      </c>
      <c r="O271" s="69"/>
      <c r="P271" s="69" t="s">
        <v>61</v>
      </c>
      <c r="Q271" s="73">
        <v>38.042119999999997</v>
      </c>
      <c r="R271" s="87">
        <v>-87.491659999999996</v>
      </c>
      <c r="S271" s="69" t="s">
        <v>43</v>
      </c>
      <c r="T271" s="69"/>
      <c r="U271" s="69" t="s">
        <v>32</v>
      </c>
      <c r="V271" s="68"/>
      <c r="W271" s="1" t="e">
        <f>IF(AC271="Intr",0,G271*#REF!)</f>
        <v>#REF!</v>
      </c>
      <c r="X271" s="1" t="e">
        <f>IF(AC271="Intr",0,G271*#REF!)</f>
        <v>#REF!</v>
      </c>
      <c r="Y271" s="1" t="e">
        <f>IF(AC271="Intr",G271,G271*#REF!)</f>
        <v>#REF!</v>
      </c>
      <c r="Z271" s="1"/>
      <c r="AA271" s="1"/>
      <c r="AB271" s="1"/>
      <c r="AC271" s="69"/>
      <c r="AD271" s="69"/>
      <c r="AE271" s="69"/>
      <c r="AF271" s="69"/>
      <c r="AG271" s="75"/>
      <c r="AH271" s="69" t="s">
        <v>561</v>
      </c>
    </row>
    <row r="272" spans="1:34" x14ac:dyDescent="0.2">
      <c r="A272" s="68">
        <v>44145</v>
      </c>
      <c r="B272" s="69" t="s">
        <v>89</v>
      </c>
      <c r="C272" s="69">
        <v>2020</v>
      </c>
      <c r="D272" s="69" t="s">
        <v>7</v>
      </c>
      <c r="E272" s="71">
        <v>-0.33</v>
      </c>
      <c r="F272" s="71" t="s">
        <v>19</v>
      </c>
      <c r="G272" s="13">
        <v>26400</v>
      </c>
      <c r="H272" s="14">
        <v>161</v>
      </c>
      <c r="I272" s="71" t="s">
        <v>52</v>
      </c>
      <c r="J272" s="71" t="s">
        <v>23</v>
      </c>
      <c r="K272" s="71">
        <v>0.22</v>
      </c>
      <c r="L272" s="71" t="s">
        <v>1102</v>
      </c>
      <c r="M272" s="71" t="s">
        <v>568</v>
      </c>
      <c r="N272" s="72" t="s">
        <v>569</v>
      </c>
      <c r="O272" s="69"/>
      <c r="P272" s="69" t="s">
        <v>398</v>
      </c>
      <c r="Q272" s="73">
        <v>39.927199999999999</v>
      </c>
      <c r="R272" s="87">
        <v>-85.937200000000004</v>
      </c>
      <c r="S272" s="69" t="s">
        <v>41</v>
      </c>
      <c r="T272" s="69"/>
      <c r="U272" s="69" t="s">
        <v>32</v>
      </c>
      <c r="V272" s="68"/>
      <c r="W272" s="1" t="e">
        <f>IF(AC272="Intr",0,G272*#REF!)</f>
        <v>#REF!</v>
      </c>
      <c r="X272" s="1" t="e">
        <f>IF(AC272="Intr",0,G272*#REF!)</f>
        <v>#REF!</v>
      </c>
      <c r="Y272" s="1" t="e">
        <f>IF(AC272="Intr",G272,G272*#REF!)</f>
        <v>#REF!</v>
      </c>
      <c r="Z272" s="1"/>
      <c r="AA272" s="1"/>
      <c r="AB272" s="1"/>
      <c r="AC272" s="69"/>
      <c r="AD272" s="69"/>
      <c r="AE272" s="69"/>
      <c r="AF272" s="69"/>
      <c r="AG272" s="75"/>
      <c r="AH272" s="69" t="s">
        <v>570</v>
      </c>
    </row>
    <row r="273" spans="1:34" x14ac:dyDescent="0.2">
      <c r="A273" s="68">
        <v>44148</v>
      </c>
      <c r="B273" s="69" t="s">
        <v>89</v>
      </c>
      <c r="C273" s="69">
        <v>2020</v>
      </c>
      <c r="D273" s="69" t="s">
        <v>9</v>
      </c>
      <c r="E273" s="71">
        <v>-123</v>
      </c>
      <c r="F273" s="71" t="s">
        <v>20</v>
      </c>
      <c r="G273" s="13">
        <v>49200</v>
      </c>
      <c r="H273" s="14">
        <v>159</v>
      </c>
      <c r="I273" s="71" t="s">
        <v>52</v>
      </c>
      <c r="J273" s="71" t="s">
        <v>28</v>
      </c>
      <c r="K273" s="71">
        <v>510</v>
      </c>
      <c r="L273" s="71" t="s">
        <v>205</v>
      </c>
      <c r="M273" s="71" t="s">
        <v>206</v>
      </c>
      <c r="N273" s="72" t="s">
        <v>566</v>
      </c>
      <c r="O273" s="69"/>
      <c r="P273" s="69" t="s">
        <v>208</v>
      </c>
      <c r="Q273" s="73">
        <v>38.988999999999997</v>
      </c>
      <c r="R273" s="74">
        <v>-86.367999999999995</v>
      </c>
      <c r="S273" s="69" t="s">
        <v>43</v>
      </c>
      <c r="T273" s="69"/>
      <c r="U273" s="69" t="s">
        <v>32</v>
      </c>
      <c r="V273" s="68"/>
      <c r="W273" s="1" t="e">
        <f>IF(AC273="Intr",0,G273*#REF!)</f>
        <v>#REF!</v>
      </c>
      <c r="X273" s="1" t="e">
        <f>IF(AC273="Intr",0,G273*#REF!)</f>
        <v>#REF!</v>
      </c>
      <c r="Y273" s="1" t="e">
        <f>IF(AC273="Intr",G273,G273*#REF!)</f>
        <v>#REF!</v>
      </c>
      <c r="Z273" s="1"/>
      <c r="AA273" s="1"/>
      <c r="AB273" s="1"/>
      <c r="AC273" s="69"/>
      <c r="AD273" s="69"/>
      <c r="AE273" s="69"/>
      <c r="AF273" s="69"/>
      <c r="AG273" s="75"/>
      <c r="AH273" s="69" t="s">
        <v>567</v>
      </c>
    </row>
    <row r="274" spans="1:34" x14ac:dyDescent="0.2">
      <c r="A274" s="68">
        <v>44148</v>
      </c>
      <c r="B274" s="69" t="s">
        <v>89</v>
      </c>
      <c r="C274" s="69">
        <v>2020</v>
      </c>
      <c r="D274" s="69" t="s">
        <v>9</v>
      </c>
      <c r="E274" s="71">
        <v>-211</v>
      </c>
      <c r="F274" s="71" t="s">
        <v>20</v>
      </c>
      <c r="G274" s="13">
        <v>84400</v>
      </c>
      <c r="H274" s="14">
        <v>159</v>
      </c>
      <c r="I274" s="71" t="s">
        <v>52</v>
      </c>
      <c r="J274" s="71" t="s">
        <v>27</v>
      </c>
      <c r="K274" s="71">
        <v>920</v>
      </c>
      <c r="L274" s="71" t="s">
        <v>205</v>
      </c>
      <c r="M274" s="71" t="s">
        <v>206</v>
      </c>
      <c r="N274" s="72" t="s">
        <v>566</v>
      </c>
      <c r="O274" s="69"/>
      <c r="P274" s="69" t="s">
        <v>208</v>
      </c>
      <c r="Q274" s="73">
        <v>38.988999999999997</v>
      </c>
      <c r="R274" s="74">
        <v>-86.367999999999995</v>
      </c>
      <c r="S274" s="69" t="s">
        <v>43</v>
      </c>
      <c r="T274" s="69"/>
      <c r="U274" s="69" t="s">
        <v>32</v>
      </c>
      <c r="V274" s="68"/>
      <c r="W274" s="1" t="e">
        <f>IF(AC274="Intr",0,G274*#REF!)</f>
        <v>#REF!</v>
      </c>
      <c r="X274" s="1" t="e">
        <f>IF(AC274="Intr",0,G274*#REF!)</f>
        <v>#REF!</v>
      </c>
      <c r="Y274" s="1" t="e">
        <f>IF(AC274="Intr",G274,G274*#REF!)</f>
        <v>#REF!</v>
      </c>
      <c r="Z274" s="1"/>
      <c r="AA274" s="1"/>
      <c r="AB274" s="1"/>
      <c r="AC274" s="69"/>
      <c r="AD274" s="69"/>
      <c r="AE274" s="69"/>
      <c r="AF274" s="69"/>
      <c r="AG274" s="75"/>
      <c r="AH274" s="69" t="s">
        <v>567</v>
      </c>
    </row>
    <row r="275" spans="1:34" x14ac:dyDescent="0.2">
      <c r="A275" s="68">
        <v>44148</v>
      </c>
      <c r="B275" s="69" t="s">
        <v>89</v>
      </c>
      <c r="C275" s="69">
        <v>2020</v>
      </c>
      <c r="D275" s="69" t="s">
        <v>9</v>
      </c>
      <c r="E275" s="71">
        <v>-95</v>
      </c>
      <c r="F275" s="71" t="s">
        <v>20</v>
      </c>
      <c r="G275" s="13">
        <v>38000</v>
      </c>
      <c r="H275" s="14">
        <v>159</v>
      </c>
      <c r="I275" s="71" t="s">
        <v>52</v>
      </c>
      <c r="J275" s="71" t="s">
        <v>26</v>
      </c>
      <c r="K275" s="71">
        <v>839</v>
      </c>
      <c r="L275" s="71" t="s">
        <v>205</v>
      </c>
      <c r="M275" s="71" t="s">
        <v>206</v>
      </c>
      <c r="N275" s="72" t="s">
        <v>566</v>
      </c>
      <c r="O275" s="69"/>
      <c r="P275" s="69" t="s">
        <v>208</v>
      </c>
      <c r="Q275" s="73">
        <v>38.988999999999997</v>
      </c>
      <c r="R275" s="74">
        <v>-86.367999999999995</v>
      </c>
      <c r="S275" s="69" t="s">
        <v>43</v>
      </c>
      <c r="T275" s="69"/>
      <c r="U275" s="69" t="s">
        <v>32</v>
      </c>
      <c r="V275" s="68"/>
      <c r="W275" s="1" t="e">
        <f>IF(AC275="Intr",0,G275*#REF!)</f>
        <v>#REF!</v>
      </c>
      <c r="X275" s="1" t="e">
        <f>IF(AC275="Intr",0,G275*#REF!)</f>
        <v>#REF!</v>
      </c>
      <c r="Y275" s="1" t="e">
        <f>IF(AC275="Intr",G275,G275*#REF!)</f>
        <v>#REF!</v>
      </c>
      <c r="Z275" s="1"/>
      <c r="AA275" s="1"/>
      <c r="AB275" s="1"/>
      <c r="AC275" s="69"/>
      <c r="AD275" s="69"/>
      <c r="AE275" s="69"/>
      <c r="AF275" s="69"/>
      <c r="AG275" s="75"/>
      <c r="AH275" s="69" t="s">
        <v>567</v>
      </c>
    </row>
    <row r="276" spans="1:34" x14ac:dyDescent="0.2">
      <c r="A276" s="68">
        <v>44152</v>
      </c>
      <c r="B276" s="69" t="s">
        <v>89</v>
      </c>
      <c r="C276" s="69">
        <v>2020</v>
      </c>
      <c r="D276" s="69" t="s">
        <v>7</v>
      </c>
      <c r="E276" s="71">
        <v>-520</v>
      </c>
      <c r="F276" s="71" t="s">
        <v>20</v>
      </c>
      <c r="G276" s="13">
        <v>234000</v>
      </c>
      <c r="H276" s="14">
        <v>154</v>
      </c>
      <c r="I276" s="71" t="s">
        <v>52</v>
      </c>
      <c r="J276" s="71" t="s">
        <v>27</v>
      </c>
      <c r="K276" s="71">
        <v>520</v>
      </c>
      <c r="L276" s="71" t="s">
        <v>404</v>
      </c>
      <c r="M276" s="71" t="s">
        <v>572</v>
      </c>
      <c r="N276" s="72" t="s">
        <v>571</v>
      </c>
      <c r="O276" s="69"/>
      <c r="P276" s="69" t="s">
        <v>133</v>
      </c>
      <c r="Q276" s="73">
        <v>39.909120000000001</v>
      </c>
      <c r="R276" s="74">
        <v>-86.374600000000001</v>
      </c>
      <c r="S276" s="69" t="s">
        <v>43</v>
      </c>
      <c r="T276" s="69"/>
      <c r="U276" s="69" t="s">
        <v>32</v>
      </c>
      <c r="V276" s="68"/>
      <c r="W276" s="1" t="e">
        <f>IF(AC276="Intr",0,G276*#REF!)</f>
        <v>#REF!</v>
      </c>
      <c r="X276" s="1" t="e">
        <f>IF(AC276="Intr",0,G276*#REF!)</f>
        <v>#REF!</v>
      </c>
      <c r="Y276" s="1" t="e">
        <f>IF(AC276="Intr",G276,G276*#REF!)</f>
        <v>#REF!</v>
      </c>
      <c r="Z276" s="1"/>
      <c r="AA276" s="1"/>
      <c r="AB276" s="1"/>
      <c r="AC276" s="69"/>
      <c r="AD276" s="69"/>
      <c r="AE276" s="69"/>
      <c r="AF276" s="69"/>
      <c r="AG276" s="75"/>
      <c r="AH276" s="69" t="s">
        <v>574</v>
      </c>
    </row>
    <row r="277" spans="1:34" x14ac:dyDescent="0.2">
      <c r="A277" s="68">
        <v>44152</v>
      </c>
      <c r="B277" s="69" t="s">
        <v>89</v>
      </c>
      <c r="C277" s="69">
        <v>2020</v>
      </c>
      <c r="D277" s="69" t="s">
        <v>7</v>
      </c>
      <c r="E277" s="71">
        <v>-20</v>
      </c>
      <c r="F277" s="71" t="s">
        <v>20</v>
      </c>
      <c r="G277" s="13">
        <v>9000</v>
      </c>
      <c r="H277" s="14">
        <v>154</v>
      </c>
      <c r="I277" s="71" t="s">
        <v>52</v>
      </c>
      <c r="J277" s="71" t="s">
        <v>26</v>
      </c>
      <c r="K277" s="71">
        <v>20</v>
      </c>
      <c r="L277" s="71" t="s">
        <v>404</v>
      </c>
      <c r="M277" s="71" t="s">
        <v>572</v>
      </c>
      <c r="N277" s="72" t="s">
        <v>571</v>
      </c>
      <c r="O277" s="69"/>
      <c r="P277" s="69" t="s">
        <v>133</v>
      </c>
      <c r="Q277" s="73">
        <v>39.909120000000001</v>
      </c>
      <c r="R277" s="74">
        <v>-86.374600000000001</v>
      </c>
      <c r="S277" s="69" t="s">
        <v>43</v>
      </c>
      <c r="T277" s="69"/>
      <c r="U277" s="69" t="s">
        <v>32</v>
      </c>
      <c r="V277" s="68"/>
      <c r="W277" s="1" t="e">
        <f>IF(AC277="Intr",0,G277*#REF!)</f>
        <v>#REF!</v>
      </c>
      <c r="X277" s="1" t="e">
        <f>IF(AC277="Intr",0,G277*#REF!)</f>
        <v>#REF!</v>
      </c>
      <c r="Y277" s="1" t="e">
        <f>IF(AC277="Intr",G277,G277*#REF!)</f>
        <v>#REF!</v>
      </c>
      <c r="Z277" s="1"/>
      <c r="AA277" s="1"/>
      <c r="AB277" s="1"/>
      <c r="AC277" s="69"/>
      <c r="AD277" s="69"/>
      <c r="AE277" s="69"/>
      <c r="AF277" s="69"/>
      <c r="AG277" s="75"/>
      <c r="AH277" s="69" t="s">
        <v>574</v>
      </c>
    </row>
    <row r="278" spans="1:34" x14ac:dyDescent="0.2">
      <c r="A278" s="68">
        <v>44152</v>
      </c>
      <c r="B278" s="69" t="s">
        <v>89</v>
      </c>
      <c r="C278" s="69">
        <v>2020</v>
      </c>
      <c r="D278" s="69" t="s">
        <v>7</v>
      </c>
      <c r="E278" s="71">
        <v>-0.14000000000000001</v>
      </c>
      <c r="F278" s="71" t="s">
        <v>19</v>
      </c>
      <c r="G278" s="13">
        <v>11200</v>
      </c>
      <c r="H278" s="14">
        <v>154</v>
      </c>
      <c r="I278" s="71" t="s">
        <v>52</v>
      </c>
      <c r="J278" s="71" t="s">
        <v>23</v>
      </c>
      <c r="K278" s="71">
        <v>7.0000000000000007E-2</v>
      </c>
      <c r="L278" s="71" t="s">
        <v>404</v>
      </c>
      <c r="M278" s="71" t="s">
        <v>572</v>
      </c>
      <c r="N278" s="72" t="s">
        <v>571</v>
      </c>
      <c r="O278" s="69"/>
      <c r="P278" s="69" t="s">
        <v>133</v>
      </c>
      <c r="Q278" s="73">
        <v>39.909120000000001</v>
      </c>
      <c r="R278" s="74">
        <v>-86.374600000000001</v>
      </c>
      <c r="S278" s="69" t="s">
        <v>43</v>
      </c>
      <c r="T278" s="69"/>
      <c r="U278" s="69" t="s">
        <v>32</v>
      </c>
      <c r="V278" s="68"/>
      <c r="W278" s="1" t="e">
        <f>IF(AC278="Intr",0,G278*#REF!)</f>
        <v>#REF!</v>
      </c>
      <c r="X278" s="1" t="e">
        <f>IF(AC278="Intr",0,G278*#REF!)</f>
        <v>#REF!</v>
      </c>
      <c r="Y278" s="1" t="e">
        <f>IF(AC278="Intr",G278,G278*#REF!)</f>
        <v>#REF!</v>
      </c>
      <c r="Z278" s="1"/>
      <c r="AA278" s="1"/>
      <c r="AB278" s="1"/>
      <c r="AC278" s="69"/>
      <c r="AD278" s="69"/>
      <c r="AE278" s="69"/>
      <c r="AF278" s="69"/>
      <c r="AG278" s="75"/>
      <c r="AH278" s="69" t="s">
        <v>574</v>
      </c>
    </row>
    <row r="279" spans="1:34" x14ac:dyDescent="0.2">
      <c r="A279" s="68">
        <v>44152</v>
      </c>
      <c r="B279" s="69" t="s">
        <v>89</v>
      </c>
      <c r="C279" s="69">
        <v>2020</v>
      </c>
      <c r="D279" s="69" t="s">
        <v>7</v>
      </c>
      <c r="E279" s="71">
        <v>-0.05</v>
      </c>
      <c r="F279" s="71" t="s">
        <v>19</v>
      </c>
      <c r="G279" s="13">
        <v>4000</v>
      </c>
      <c r="H279" s="14">
        <v>154</v>
      </c>
      <c r="I279" s="71" t="s">
        <v>53</v>
      </c>
      <c r="J279" s="71" t="s">
        <v>23</v>
      </c>
      <c r="K279" s="71">
        <v>0.05</v>
      </c>
      <c r="L279" s="71" t="s">
        <v>404</v>
      </c>
      <c r="M279" s="71" t="s">
        <v>73</v>
      </c>
      <c r="N279" s="72" t="s">
        <v>573</v>
      </c>
      <c r="O279" s="69"/>
      <c r="P279" s="69" t="s">
        <v>133</v>
      </c>
      <c r="Q279" s="73">
        <v>39.909120000000001</v>
      </c>
      <c r="R279" s="74">
        <v>-86.374600000000001</v>
      </c>
      <c r="S279" s="69" t="s">
        <v>43</v>
      </c>
      <c r="T279" s="69"/>
      <c r="U279" s="69" t="s">
        <v>32</v>
      </c>
      <c r="V279" s="68"/>
      <c r="W279" s="1" t="e">
        <f>IF(AC279="Intr",0,G279*#REF!)</f>
        <v>#REF!</v>
      </c>
      <c r="X279" s="1" t="e">
        <f>IF(AC279="Intr",0,G279*#REF!)</f>
        <v>#REF!</v>
      </c>
      <c r="Y279" s="1" t="e">
        <f>IF(AC279="Intr",G279,G279*#REF!)</f>
        <v>#REF!</v>
      </c>
      <c r="Z279" s="1"/>
      <c r="AA279" s="1"/>
      <c r="AB279" s="1"/>
      <c r="AC279" s="69"/>
      <c r="AD279" s="69"/>
      <c r="AE279" s="69"/>
      <c r="AF279" s="69"/>
      <c r="AG279" s="75"/>
      <c r="AH279" s="69" t="s">
        <v>575</v>
      </c>
    </row>
    <row r="280" spans="1:34" x14ac:dyDescent="0.2">
      <c r="A280" s="68">
        <v>44152</v>
      </c>
      <c r="B280" s="69" t="s">
        <v>89</v>
      </c>
      <c r="C280" s="69">
        <v>2020</v>
      </c>
      <c r="D280" s="69" t="s">
        <v>7</v>
      </c>
      <c r="E280" s="71">
        <v>-7.0000000000000007E-2</v>
      </c>
      <c r="F280" s="71" t="s">
        <v>19</v>
      </c>
      <c r="G280" s="13">
        <v>5600</v>
      </c>
      <c r="H280" s="14">
        <v>155</v>
      </c>
      <c r="I280" s="71" t="s">
        <v>53</v>
      </c>
      <c r="J280" s="71" t="s">
        <v>23</v>
      </c>
      <c r="K280" s="71">
        <v>7.0000000000000007E-2</v>
      </c>
      <c r="L280" s="71" t="s">
        <v>378</v>
      </c>
      <c r="M280" s="71" t="s">
        <v>73</v>
      </c>
      <c r="N280" s="72" t="s">
        <v>576</v>
      </c>
      <c r="O280" s="69"/>
      <c r="P280" s="69" t="s">
        <v>108</v>
      </c>
      <c r="Q280" s="73">
        <v>39.997500000000002</v>
      </c>
      <c r="R280" s="74">
        <v>-86.048699999999997</v>
      </c>
      <c r="S280" s="69" t="s">
        <v>41</v>
      </c>
      <c r="T280" s="69"/>
      <c r="U280" s="69" t="s">
        <v>32</v>
      </c>
      <c r="V280" s="68"/>
      <c r="W280" s="1" t="e">
        <f>IF(AC280="Intr",0,G280*#REF!)</f>
        <v>#REF!</v>
      </c>
      <c r="X280" s="1" t="e">
        <f>IF(AC280="Intr",0,G280*#REF!)</f>
        <v>#REF!</v>
      </c>
      <c r="Y280" s="1" t="e">
        <f>IF(AC280="Intr",G280,G280*#REF!)</f>
        <v>#REF!</v>
      </c>
      <c r="Z280" s="1"/>
      <c r="AA280" s="1"/>
      <c r="AB280" s="1"/>
      <c r="AC280" s="69"/>
      <c r="AD280" s="69"/>
      <c r="AE280" s="69"/>
      <c r="AF280" s="69"/>
      <c r="AG280" s="75"/>
      <c r="AH280" s="69" t="s">
        <v>575</v>
      </c>
    </row>
    <row r="281" spans="1:34" x14ac:dyDescent="0.2">
      <c r="A281" s="68">
        <v>44152</v>
      </c>
      <c r="B281" s="69" t="s">
        <v>89</v>
      </c>
      <c r="C281" s="69">
        <v>2020</v>
      </c>
      <c r="D281" s="69" t="s">
        <v>8</v>
      </c>
      <c r="E281" s="71">
        <v>-0.12</v>
      </c>
      <c r="F281" s="71" t="s">
        <v>19</v>
      </c>
      <c r="G281" s="13">
        <v>9600</v>
      </c>
      <c r="H281" s="14">
        <v>160</v>
      </c>
      <c r="I281" s="71" t="s">
        <v>53</v>
      </c>
      <c r="J281" s="71" t="s">
        <v>23</v>
      </c>
      <c r="K281" s="71">
        <v>0.12</v>
      </c>
      <c r="L281" s="71" t="s">
        <v>1103</v>
      </c>
      <c r="M281" s="71" t="s">
        <v>73</v>
      </c>
      <c r="N281" s="72" t="s">
        <v>577</v>
      </c>
      <c r="O281" s="69"/>
      <c r="P281" s="69" t="s">
        <v>578</v>
      </c>
      <c r="Q281" s="73">
        <v>39.856499999999997</v>
      </c>
      <c r="R281" s="74">
        <v>-84.949100000000001</v>
      </c>
      <c r="S281" s="69" t="s">
        <v>41</v>
      </c>
      <c r="T281" s="69"/>
      <c r="U281" s="69" t="s">
        <v>32</v>
      </c>
      <c r="V281" s="68"/>
      <c r="W281" s="1" t="e">
        <f>IF(AC281="Intr",0,G281*#REF!)</f>
        <v>#REF!</v>
      </c>
      <c r="X281" s="1" t="e">
        <f>IF(AC281="Intr",0,G281*#REF!)</f>
        <v>#REF!</v>
      </c>
      <c r="Y281" s="1" t="e">
        <f>IF(AC281="Intr",G281,G281*#REF!)</f>
        <v>#REF!</v>
      </c>
      <c r="Z281" s="1"/>
      <c r="AA281" s="1"/>
      <c r="AB281" s="1"/>
      <c r="AC281" s="69"/>
      <c r="AD281" s="69"/>
      <c r="AE281" s="69"/>
      <c r="AF281" s="69"/>
      <c r="AG281" s="75"/>
      <c r="AH281" s="69" t="s">
        <v>575</v>
      </c>
    </row>
    <row r="282" spans="1:34" x14ac:dyDescent="0.2">
      <c r="A282" s="68">
        <v>44159</v>
      </c>
      <c r="B282" s="69" t="s">
        <v>89</v>
      </c>
      <c r="C282" s="69">
        <v>2020</v>
      </c>
      <c r="D282" s="69" t="s">
        <v>8</v>
      </c>
      <c r="E282" s="71">
        <v>-11</v>
      </c>
      <c r="F282" s="71" t="s">
        <v>20</v>
      </c>
      <c r="G282" s="13">
        <v>4400</v>
      </c>
      <c r="H282" s="14">
        <v>152</v>
      </c>
      <c r="I282" s="71" t="s">
        <v>52</v>
      </c>
      <c r="J282" s="71" t="s">
        <v>27</v>
      </c>
      <c r="K282" s="71">
        <v>164</v>
      </c>
      <c r="L282" s="71" t="s">
        <v>705</v>
      </c>
      <c r="M282" s="71" t="s">
        <v>579</v>
      </c>
      <c r="N282" s="72" t="s">
        <v>580</v>
      </c>
      <c r="O282" s="69"/>
      <c r="P282" s="69" t="s">
        <v>581</v>
      </c>
      <c r="Q282" s="73">
        <v>39.413513999999999</v>
      </c>
      <c r="R282" s="74">
        <v>-84.901888999999997</v>
      </c>
      <c r="S282" s="69" t="s">
        <v>43</v>
      </c>
      <c r="T282" s="69"/>
      <c r="U282" s="69" t="s">
        <v>32</v>
      </c>
      <c r="V282" s="68"/>
      <c r="W282" s="1" t="e">
        <f>IF(AC282="Intr",0,G282*#REF!)</f>
        <v>#REF!</v>
      </c>
      <c r="X282" s="1" t="e">
        <f>IF(AC282="Intr",0,G282*#REF!)</f>
        <v>#REF!</v>
      </c>
      <c r="Y282" s="1" t="e">
        <f>IF(AC282="Intr",G282,G282*#REF!)</f>
        <v>#REF!</v>
      </c>
      <c r="Z282" s="1"/>
      <c r="AA282" s="1"/>
      <c r="AB282" s="1"/>
      <c r="AC282" s="69"/>
      <c r="AD282" s="69"/>
      <c r="AE282" s="69"/>
      <c r="AF282" s="69"/>
      <c r="AG282" s="75"/>
      <c r="AH282" s="69" t="s">
        <v>582</v>
      </c>
    </row>
    <row r="283" spans="1:34" x14ac:dyDescent="0.2">
      <c r="A283" s="68">
        <v>44159</v>
      </c>
      <c r="B283" s="69" t="s">
        <v>89</v>
      </c>
      <c r="C283" s="69">
        <v>2020</v>
      </c>
      <c r="D283" s="69" t="s">
        <v>8</v>
      </c>
      <c r="E283" s="71">
        <v>-65</v>
      </c>
      <c r="F283" s="71" t="s">
        <v>20</v>
      </c>
      <c r="G283" s="13">
        <v>26000</v>
      </c>
      <c r="H283" s="14">
        <v>152</v>
      </c>
      <c r="I283" s="71" t="s">
        <v>52</v>
      </c>
      <c r="J283" s="71" t="s">
        <v>26</v>
      </c>
      <c r="K283" s="71">
        <v>65</v>
      </c>
      <c r="L283" s="71" t="s">
        <v>705</v>
      </c>
      <c r="M283" s="71" t="s">
        <v>579</v>
      </c>
      <c r="N283" s="72" t="s">
        <v>580</v>
      </c>
      <c r="O283" s="69"/>
      <c r="P283" s="69" t="s">
        <v>581</v>
      </c>
      <c r="Q283" s="73">
        <v>39.413513999999999</v>
      </c>
      <c r="R283" s="74">
        <v>-84.901888999999997</v>
      </c>
      <c r="S283" s="69" t="s">
        <v>43</v>
      </c>
      <c r="T283" s="69"/>
      <c r="U283" s="69" t="s">
        <v>32</v>
      </c>
      <c r="V283" s="68"/>
      <c r="W283" s="1" t="e">
        <f>IF(AC283="Intr",0,G283*#REF!)</f>
        <v>#REF!</v>
      </c>
      <c r="X283" s="1" t="e">
        <f>IF(AC283="Intr",0,G283*#REF!)</f>
        <v>#REF!</v>
      </c>
      <c r="Y283" s="1" t="e">
        <f>IF(AC283="Intr",G283,G283*#REF!)</f>
        <v>#REF!</v>
      </c>
      <c r="Z283" s="1"/>
      <c r="AA283" s="1"/>
      <c r="AB283" s="1"/>
      <c r="AC283" s="69"/>
      <c r="AD283" s="69"/>
      <c r="AE283" s="69"/>
      <c r="AF283" s="69"/>
      <c r="AG283" s="75"/>
      <c r="AH283" s="69" t="s">
        <v>582</v>
      </c>
    </row>
    <row r="284" spans="1:34" x14ac:dyDescent="0.2">
      <c r="A284" s="68">
        <v>44159</v>
      </c>
      <c r="B284" s="69" t="s">
        <v>89</v>
      </c>
      <c r="C284" s="69">
        <v>2020</v>
      </c>
      <c r="D284" s="69" t="s">
        <v>8</v>
      </c>
      <c r="E284" s="71">
        <v>-0.04</v>
      </c>
      <c r="F284" s="71" t="s">
        <v>19</v>
      </c>
      <c r="G284" s="13">
        <v>3200</v>
      </c>
      <c r="H284" s="14">
        <v>152</v>
      </c>
      <c r="I284" s="71" t="s">
        <v>52</v>
      </c>
      <c r="J284" s="71" t="s">
        <v>23</v>
      </c>
      <c r="K284" s="71">
        <v>0.02</v>
      </c>
      <c r="L284" s="71" t="s">
        <v>705</v>
      </c>
      <c r="M284" s="71" t="s">
        <v>579</v>
      </c>
      <c r="N284" s="72" t="s">
        <v>580</v>
      </c>
      <c r="O284" s="69"/>
      <c r="P284" s="69" t="s">
        <v>581</v>
      </c>
      <c r="Q284" s="73">
        <v>39.413513999999999</v>
      </c>
      <c r="R284" s="74">
        <v>-84.901888999999997</v>
      </c>
      <c r="S284" s="69" t="s">
        <v>43</v>
      </c>
      <c r="T284" s="69"/>
      <c r="U284" s="69" t="s">
        <v>32</v>
      </c>
      <c r="V284" s="68"/>
      <c r="W284" s="1" t="e">
        <f>IF(AC284="Intr",0,G284*#REF!)</f>
        <v>#REF!</v>
      </c>
      <c r="X284" s="1" t="e">
        <f>IF(AC284="Intr",0,G284*#REF!)</f>
        <v>#REF!</v>
      </c>
      <c r="Y284" s="1" t="e">
        <f>IF(AC284="Intr",G284,G284*#REF!)</f>
        <v>#REF!</v>
      </c>
      <c r="Z284" s="1"/>
      <c r="AA284" s="1"/>
      <c r="AB284" s="1"/>
      <c r="AC284" s="69"/>
      <c r="AD284" s="69"/>
      <c r="AE284" s="69"/>
      <c r="AF284" s="69"/>
      <c r="AG284" s="75"/>
      <c r="AH284" s="69" t="s">
        <v>582</v>
      </c>
    </row>
    <row r="285" spans="1:34" x14ac:dyDescent="0.2">
      <c r="A285" s="68">
        <v>44159</v>
      </c>
      <c r="B285" s="69" t="s">
        <v>89</v>
      </c>
      <c r="C285" s="69">
        <v>2020</v>
      </c>
      <c r="D285" s="69" t="s">
        <v>8</v>
      </c>
      <c r="E285" s="71">
        <v>-129</v>
      </c>
      <c r="F285" s="71" t="s">
        <v>20</v>
      </c>
      <c r="G285" s="13">
        <v>51600</v>
      </c>
      <c r="H285" s="14">
        <v>144</v>
      </c>
      <c r="I285" s="71" t="s">
        <v>52</v>
      </c>
      <c r="J285" s="71" t="s">
        <v>28</v>
      </c>
      <c r="K285" s="71">
        <v>627</v>
      </c>
      <c r="L285" s="71" t="s">
        <v>705</v>
      </c>
      <c r="M285" s="71" t="s">
        <v>583</v>
      </c>
      <c r="N285" s="72" t="s">
        <v>584</v>
      </c>
      <c r="O285" s="69"/>
      <c r="P285" s="69" t="s">
        <v>585</v>
      </c>
      <c r="Q285" s="73">
        <v>39.04927</v>
      </c>
      <c r="R285" s="74">
        <v>-85.913449999999997</v>
      </c>
      <c r="S285" s="69" t="s">
        <v>43</v>
      </c>
      <c r="T285" s="69"/>
      <c r="U285" s="69" t="s">
        <v>32</v>
      </c>
      <c r="V285" s="68"/>
      <c r="W285" s="1" t="e">
        <f>IF(AC285="Intr",0,G285*#REF!)</f>
        <v>#REF!</v>
      </c>
      <c r="X285" s="1" t="e">
        <f>IF(AC285="Intr",0,G285*#REF!)</f>
        <v>#REF!</v>
      </c>
      <c r="Y285" s="1" t="e">
        <f>IF(AC285="Intr",G285,G285*#REF!)</f>
        <v>#REF!</v>
      </c>
      <c r="Z285" s="1"/>
      <c r="AA285" s="1"/>
      <c r="AB285" s="1"/>
      <c r="AC285" s="69"/>
      <c r="AD285" s="69"/>
      <c r="AE285" s="69"/>
      <c r="AF285" s="69"/>
      <c r="AG285" s="75"/>
      <c r="AH285" s="69" t="s">
        <v>586</v>
      </c>
    </row>
    <row r="286" spans="1:34" x14ac:dyDescent="0.2">
      <c r="A286" s="68">
        <v>44165</v>
      </c>
      <c r="B286" s="69" t="s">
        <v>89</v>
      </c>
      <c r="C286" s="69">
        <v>2020</v>
      </c>
      <c r="D286" s="69" t="s">
        <v>1</v>
      </c>
      <c r="E286" s="71">
        <v>-0.48</v>
      </c>
      <c r="F286" s="71" t="s">
        <v>19</v>
      </c>
      <c r="G286" s="13">
        <v>45600</v>
      </c>
      <c r="H286" s="14">
        <v>167</v>
      </c>
      <c r="I286" s="71" t="s">
        <v>52</v>
      </c>
      <c r="J286" s="71" t="s">
        <v>25</v>
      </c>
      <c r="K286" s="71">
        <v>0.16</v>
      </c>
      <c r="L286" s="71" t="s">
        <v>595</v>
      </c>
      <c r="M286" s="71" t="s">
        <v>596</v>
      </c>
      <c r="N286" s="72" t="s">
        <v>597</v>
      </c>
      <c r="O286" s="69"/>
      <c r="P286" s="69" t="s">
        <v>357</v>
      </c>
      <c r="Q286" s="73">
        <v>41.617820000000002</v>
      </c>
      <c r="R286" s="74">
        <v>-86.986503999999996</v>
      </c>
      <c r="S286" s="69" t="s">
        <v>41</v>
      </c>
      <c r="T286" s="69"/>
      <c r="U286" s="69" t="s">
        <v>32</v>
      </c>
      <c r="V286" s="68"/>
      <c r="W286" s="1">
        <f>G286*0.15</f>
        <v>6840</v>
      </c>
      <c r="X286" s="1">
        <f>G286*0.7</f>
        <v>31919.999999999996</v>
      </c>
      <c r="Y286" s="1">
        <f>G286*0.15</f>
        <v>6840</v>
      </c>
      <c r="Z286" s="1"/>
      <c r="AA286" s="1"/>
      <c r="AB286" s="1"/>
      <c r="AC286" s="69"/>
      <c r="AD286" s="69"/>
      <c r="AE286" s="69"/>
      <c r="AF286" s="69"/>
      <c r="AG286" s="75"/>
      <c r="AH286" s="69"/>
    </row>
    <row r="287" spans="1:34" x14ac:dyDescent="0.2">
      <c r="A287" s="68">
        <v>44165</v>
      </c>
      <c r="B287" s="69" t="s">
        <v>89</v>
      </c>
      <c r="C287" s="69">
        <v>2020</v>
      </c>
      <c r="D287" s="69" t="s">
        <v>3</v>
      </c>
      <c r="E287" s="71">
        <v>-91</v>
      </c>
      <c r="F287" s="71" t="s">
        <v>20</v>
      </c>
      <c r="G287" s="13">
        <v>54600</v>
      </c>
      <c r="H287" s="14">
        <v>158</v>
      </c>
      <c r="I287" s="71" t="s">
        <v>52</v>
      </c>
      <c r="J287" s="71" t="s">
        <v>26</v>
      </c>
      <c r="K287" s="71">
        <v>91</v>
      </c>
      <c r="L287" s="71" t="s">
        <v>705</v>
      </c>
      <c r="M287" s="71" t="s">
        <v>587</v>
      </c>
      <c r="N287" s="72" t="s">
        <v>588</v>
      </c>
      <c r="O287" s="69"/>
      <c r="P287" s="69" t="s">
        <v>242</v>
      </c>
      <c r="Q287" s="73">
        <v>41.704459999999997</v>
      </c>
      <c r="R287" s="74">
        <v>-85.872399999999999</v>
      </c>
      <c r="S287" s="69" t="s">
        <v>43</v>
      </c>
      <c r="T287" s="69"/>
      <c r="U287" s="69" t="s">
        <v>32</v>
      </c>
      <c r="V287" s="68"/>
      <c r="W287" s="1" t="e">
        <f>IF(AC287="Intr",0,G287*#REF!)</f>
        <v>#REF!</v>
      </c>
      <c r="X287" s="1" t="e">
        <f>IF(AC287="Intr",0,G287*#REF!)</f>
        <v>#REF!</v>
      </c>
      <c r="Y287" s="1" t="e">
        <f>IF(AC287="Intr",G287,G287*#REF!)</f>
        <v>#REF!</v>
      </c>
      <c r="Z287" s="1"/>
      <c r="AA287" s="1"/>
      <c r="AB287" s="1"/>
      <c r="AC287" s="69"/>
      <c r="AD287" s="69"/>
      <c r="AE287" s="69"/>
      <c r="AF287" s="69"/>
      <c r="AG287" s="75"/>
      <c r="AH287" s="69" t="s">
        <v>589</v>
      </c>
    </row>
    <row r="288" spans="1:34" x14ac:dyDescent="0.2">
      <c r="A288" s="68">
        <v>44165</v>
      </c>
      <c r="B288" s="69" t="s">
        <v>89</v>
      </c>
      <c r="C288" s="69">
        <v>2020</v>
      </c>
      <c r="D288" s="69" t="s">
        <v>7</v>
      </c>
      <c r="E288" s="71">
        <v>-0.98</v>
      </c>
      <c r="F288" s="71" t="s">
        <v>19</v>
      </c>
      <c r="G288" s="13">
        <v>78400</v>
      </c>
      <c r="H288" s="14">
        <v>170</v>
      </c>
      <c r="I288" s="71" t="s">
        <v>53</v>
      </c>
      <c r="J288" s="71" t="s">
        <v>25</v>
      </c>
      <c r="K288" s="71">
        <v>0.39</v>
      </c>
      <c r="L288" s="71" t="s">
        <v>590</v>
      </c>
      <c r="M288" s="71" t="s">
        <v>73</v>
      </c>
      <c r="N288" s="72" t="s">
        <v>591</v>
      </c>
      <c r="O288" s="69"/>
      <c r="P288" s="69" t="s">
        <v>398</v>
      </c>
      <c r="Q288" s="73">
        <v>39.699241000000001</v>
      </c>
      <c r="R288" s="74">
        <v>-86.074978000000002</v>
      </c>
      <c r="S288" s="69" t="s">
        <v>41</v>
      </c>
      <c r="T288" s="69"/>
      <c r="U288" s="69" t="s">
        <v>32</v>
      </c>
      <c r="V288" s="68"/>
      <c r="W288" s="1" t="e">
        <f>IF(AC288="Intr",0,G288*#REF!)</f>
        <v>#REF!</v>
      </c>
      <c r="X288" s="1" t="e">
        <f>IF(AC288="Intr",0,G288*#REF!)</f>
        <v>#REF!</v>
      </c>
      <c r="Y288" s="1" t="e">
        <f>IF(AC288="Intr",G288,G288*#REF!)</f>
        <v>#REF!</v>
      </c>
      <c r="Z288" s="1"/>
      <c r="AA288" s="1"/>
      <c r="AB288" s="1"/>
      <c r="AC288" s="69"/>
      <c r="AD288" s="69"/>
      <c r="AE288" s="69"/>
      <c r="AF288" s="69"/>
      <c r="AG288" s="75"/>
      <c r="AH288" s="69" t="s">
        <v>592</v>
      </c>
    </row>
    <row r="289" spans="1:34" x14ac:dyDescent="0.2">
      <c r="A289" s="68">
        <v>44167</v>
      </c>
      <c r="B289" s="69" t="s">
        <v>105</v>
      </c>
      <c r="C289" s="69">
        <v>2020</v>
      </c>
      <c r="D289" s="69" t="s">
        <v>9</v>
      </c>
      <c r="E289" s="71">
        <v>-9.7000000000000003E-2</v>
      </c>
      <c r="F289" s="71" t="s">
        <v>19</v>
      </c>
      <c r="G289" s="13">
        <v>7760</v>
      </c>
      <c r="H289" s="14">
        <v>165</v>
      </c>
      <c r="I289" s="71" t="s">
        <v>53</v>
      </c>
      <c r="J289" s="71" t="s">
        <v>23</v>
      </c>
      <c r="K289" s="71">
        <v>9.7000000000000003E-2</v>
      </c>
      <c r="L289" s="71" t="s">
        <v>593</v>
      </c>
      <c r="M289" s="112" t="s">
        <v>73</v>
      </c>
      <c r="N289" s="107" t="s">
        <v>594</v>
      </c>
      <c r="O289" s="69"/>
      <c r="P289" s="69" t="s">
        <v>208</v>
      </c>
      <c r="Q289" s="73">
        <v>39.297471000000002</v>
      </c>
      <c r="R289" s="74">
        <v>-86.572394000000003</v>
      </c>
      <c r="S289" s="69" t="s">
        <v>41</v>
      </c>
      <c r="T289" s="69"/>
      <c r="U289" s="69" t="s">
        <v>32</v>
      </c>
      <c r="V289" s="68"/>
      <c r="W289" s="1" t="e">
        <f>IF(AC289="Intr",0,G289*#REF!)</f>
        <v>#REF!</v>
      </c>
      <c r="X289" s="1" t="e">
        <f>IF(AC289="Intr",0,G289*#REF!)</f>
        <v>#REF!</v>
      </c>
      <c r="Y289" s="1" t="e">
        <f>IF(AC289="Intr",G289,G289*#REF!)</f>
        <v>#REF!</v>
      </c>
      <c r="Z289" s="1"/>
      <c r="AA289" s="1"/>
      <c r="AB289" s="1"/>
      <c r="AC289" s="69"/>
      <c r="AD289" s="69"/>
      <c r="AE289" s="69"/>
      <c r="AF289" s="69"/>
      <c r="AG289" s="75"/>
      <c r="AH289" s="69"/>
    </row>
    <row r="290" spans="1:34" x14ac:dyDescent="0.2">
      <c r="A290" s="68">
        <v>44169</v>
      </c>
      <c r="B290" s="69" t="s">
        <v>105</v>
      </c>
      <c r="C290" s="69">
        <v>2020</v>
      </c>
      <c r="D290" s="69" t="s">
        <v>7</v>
      </c>
      <c r="E290" s="71">
        <v>-0.03</v>
      </c>
      <c r="F290" s="71" t="s">
        <v>19</v>
      </c>
      <c r="G290" s="13">
        <v>2400</v>
      </c>
      <c r="H290" s="14">
        <v>174</v>
      </c>
      <c r="I290" s="71" t="s">
        <v>53</v>
      </c>
      <c r="J290" s="71" t="s">
        <v>24</v>
      </c>
      <c r="K290" s="71">
        <v>0.03</v>
      </c>
      <c r="L290" s="71" t="s">
        <v>598</v>
      </c>
      <c r="M290" s="71" t="s">
        <v>73</v>
      </c>
      <c r="N290" s="72" t="s">
        <v>599</v>
      </c>
      <c r="O290" s="69"/>
      <c r="P290" s="69" t="s">
        <v>108</v>
      </c>
      <c r="Q290" s="73">
        <v>39.965474999999998</v>
      </c>
      <c r="R290" s="74">
        <v>-85.996429000000006</v>
      </c>
      <c r="S290" s="69" t="s">
        <v>41</v>
      </c>
      <c r="T290" s="69"/>
      <c r="U290" s="69" t="s">
        <v>32</v>
      </c>
      <c r="V290" s="68"/>
      <c r="W290" s="1" t="e">
        <f>IF(AC290="Intr",0,G290*#REF!)</f>
        <v>#REF!</v>
      </c>
      <c r="X290" s="1" t="e">
        <f>IF(AC290="Intr",0,G290*#REF!)</f>
        <v>#REF!</v>
      </c>
      <c r="Y290" s="1" t="e">
        <f>IF(AC290="Intr",G290,G290*#REF!)</f>
        <v>#REF!</v>
      </c>
      <c r="Z290" s="1"/>
      <c r="AA290" s="1"/>
      <c r="AB290" s="1"/>
      <c r="AC290" s="69"/>
      <c r="AD290" s="69"/>
      <c r="AE290" s="69"/>
      <c r="AF290" s="69"/>
      <c r="AG290" s="75"/>
      <c r="AH290" s="69" t="s">
        <v>602</v>
      </c>
    </row>
    <row r="291" spans="1:34" x14ac:dyDescent="0.2">
      <c r="A291" s="68">
        <v>44172</v>
      </c>
      <c r="B291" s="69" t="s">
        <v>105</v>
      </c>
      <c r="C291" s="69">
        <v>2020</v>
      </c>
      <c r="D291" s="69" t="s">
        <v>7</v>
      </c>
      <c r="E291" s="71">
        <v>-0.32</v>
      </c>
      <c r="F291" s="71" t="s">
        <v>19</v>
      </c>
      <c r="G291" s="13">
        <v>25600</v>
      </c>
      <c r="H291" s="14">
        <v>169</v>
      </c>
      <c r="I291" s="71" t="s">
        <v>53</v>
      </c>
      <c r="J291" s="71" t="s">
        <v>23</v>
      </c>
      <c r="K291" s="71">
        <v>0.32</v>
      </c>
      <c r="L291" s="71" t="s">
        <v>600</v>
      </c>
      <c r="M291" s="71" t="s">
        <v>73</v>
      </c>
      <c r="N291" s="72" t="s">
        <v>601</v>
      </c>
      <c r="O291" s="69"/>
      <c r="P291" s="69" t="s">
        <v>92</v>
      </c>
      <c r="Q291" s="73">
        <v>39.820300000000003</v>
      </c>
      <c r="R291" s="74">
        <v>-85.940600000000003</v>
      </c>
      <c r="S291" s="69" t="s">
        <v>41</v>
      </c>
      <c r="T291" s="69"/>
      <c r="U291" s="69" t="s">
        <v>32</v>
      </c>
      <c r="V291" s="68"/>
      <c r="W291" s="1" t="e">
        <f>IF(AC291="Intr",0,G291*#REF!)</f>
        <v>#REF!</v>
      </c>
      <c r="X291" s="1" t="e">
        <f>IF(AC291="Intr",0,G291*#REF!)</f>
        <v>#REF!</v>
      </c>
      <c r="Y291" s="1" t="e">
        <f>IF(AC291="Intr",G291,G291*#REF!)</f>
        <v>#REF!</v>
      </c>
      <c r="Z291" s="1"/>
      <c r="AA291" s="1"/>
      <c r="AB291" s="1"/>
      <c r="AC291" s="69"/>
      <c r="AD291" s="69"/>
      <c r="AE291" s="69"/>
      <c r="AF291" s="69"/>
      <c r="AG291" s="75"/>
      <c r="AH291" s="69" t="s">
        <v>603</v>
      </c>
    </row>
    <row r="292" spans="1:34" x14ac:dyDescent="0.2">
      <c r="A292" s="68">
        <v>44186</v>
      </c>
      <c r="B292" s="69" t="s">
        <v>105</v>
      </c>
      <c r="C292" s="69">
        <v>2020</v>
      </c>
      <c r="D292" s="69" t="s">
        <v>7</v>
      </c>
      <c r="E292" s="71">
        <v>-3.7600000000000001E-2</v>
      </c>
      <c r="F292" s="71" t="s">
        <v>19</v>
      </c>
      <c r="G292" s="13">
        <v>3008</v>
      </c>
      <c r="H292" s="14">
        <v>157</v>
      </c>
      <c r="I292" s="71" t="s">
        <v>52</v>
      </c>
      <c r="J292" s="71" t="s">
        <v>23</v>
      </c>
      <c r="K292" s="71">
        <v>1.8800000000000001E-2</v>
      </c>
      <c r="L292" s="71" t="s">
        <v>604</v>
      </c>
      <c r="M292" s="71" t="s">
        <v>605</v>
      </c>
      <c r="N292" s="72" t="s">
        <v>606</v>
      </c>
      <c r="O292" s="69"/>
      <c r="P292" s="69" t="s">
        <v>398</v>
      </c>
      <c r="Q292" s="73">
        <v>39.886099999999999</v>
      </c>
      <c r="R292" s="74">
        <v>-86.314099999999996</v>
      </c>
      <c r="S292" s="69" t="s">
        <v>43</v>
      </c>
      <c r="T292" s="69"/>
      <c r="U292" s="69" t="s">
        <v>32</v>
      </c>
      <c r="V292" s="68"/>
      <c r="W292" s="1" t="e">
        <f>IF(AC292="Intr",0,G292*#REF!)</f>
        <v>#REF!</v>
      </c>
      <c r="X292" s="1" t="e">
        <f>IF(AC292="Intr",0,G292*#REF!)</f>
        <v>#REF!</v>
      </c>
      <c r="Y292" s="1" t="e">
        <f>IF(AC292="Intr",G292,G292*#REF!)</f>
        <v>#REF!</v>
      </c>
      <c r="Z292" s="1"/>
      <c r="AA292" s="1"/>
      <c r="AB292" s="1"/>
      <c r="AC292" s="69"/>
      <c r="AD292" s="69"/>
      <c r="AE292" s="69"/>
      <c r="AF292" s="69"/>
      <c r="AG292" s="75"/>
      <c r="AH292" s="69" t="s">
        <v>607</v>
      </c>
    </row>
    <row r="293" spans="1:34" x14ac:dyDescent="0.2">
      <c r="A293" s="68">
        <v>44186</v>
      </c>
      <c r="B293" s="69" t="s">
        <v>105</v>
      </c>
      <c r="C293" s="69">
        <v>2020</v>
      </c>
      <c r="D293" s="69" t="s">
        <v>7</v>
      </c>
      <c r="E293" s="71">
        <v>-0.2</v>
      </c>
      <c r="F293" s="71" t="s">
        <v>19</v>
      </c>
      <c r="G293" s="13">
        <v>16000</v>
      </c>
      <c r="H293" s="14">
        <v>163</v>
      </c>
      <c r="I293" s="71" t="s">
        <v>53</v>
      </c>
      <c r="J293" s="71" t="s">
        <v>23</v>
      </c>
      <c r="K293" s="71">
        <v>0.2</v>
      </c>
      <c r="L293" s="71" t="s">
        <v>378</v>
      </c>
      <c r="M293" s="71" t="s">
        <v>73</v>
      </c>
      <c r="N293" s="72" t="s">
        <v>608</v>
      </c>
      <c r="O293" s="69"/>
      <c r="P293" s="69" t="s">
        <v>108</v>
      </c>
      <c r="Q293" s="73">
        <v>40.038899999999998</v>
      </c>
      <c r="R293" s="74">
        <v>-86.057000000000002</v>
      </c>
      <c r="S293" s="69" t="s">
        <v>41</v>
      </c>
      <c r="T293" s="69"/>
      <c r="U293" s="69" t="s">
        <v>32</v>
      </c>
      <c r="V293" s="68"/>
      <c r="W293" s="1" t="e">
        <f>IF(AC293="Intr",0,G293*#REF!)</f>
        <v>#REF!</v>
      </c>
      <c r="X293" s="1" t="e">
        <f>IF(AC293="Intr",0,G293*#REF!)</f>
        <v>#REF!</v>
      </c>
      <c r="Y293" s="1" t="e">
        <f>IF(AC293="Intr",G293,G293*#REF!)</f>
        <v>#REF!</v>
      </c>
      <c r="Z293" s="1"/>
      <c r="AA293" s="1"/>
      <c r="AB293" s="1"/>
      <c r="AC293" s="69"/>
      <c r="AD293" s="69"/>
      <c r="AE293" s="69"/>
      <c r="AF293" s="69"/>
      <c r="AG293" s="75"/>
      <c r="AH293" s="69" t="s">
        <v>609</v>
      </c>
    </row>
    <row r="294" spans="1:34" x14ac:dyDescent="0.2">
      <c r="A294" s="68">
        <v>44194</v>
      </c>
      <c r="B294" s="69" t="s">
        <v>105</v>
      </c>
      <c r="C294" s="69">
        <v>2020</v>
      </c>
      <c r="D294" s="69" t="s">
        <v>7</v>
      </c>
      <c r="E294" s="71">
        <v>-3.7</v>
      </c>
      <c r="F294" s="71" t="s">
        <v>19</v>
      </c>
      <c r="G294" s="13">
        <v>296000</v>
      </c>
      <c r="H294" s="14">
        <v>177</v>
      </c>
      <c r="I294" s="71" t="s">
        <v>53</v>
      </c>
      <c r="J294" s="71" t="s">
        <v>25</v>
      </c>
      <c r="K294" s="71">
        <v>1.48</v>
      </c>
      <c r="L294" s="71" t="s">
        <v>610</v>
      </c>
      <c r="M294" s="71" t="s">
        <v>73</v>
      </c>
      <c r="N294" s="72" t="s">
        <v>611</v>
      </c>
      <c r="O294" s="69"/>
      <c r="P294" s="69" t="s">
        <v>92</v>
      </c>
      <c r="Q294" s="73">
        <v>39.492600000000003</v>
      </c>
      <c r="R294" s="74">
        <v>-85.555499999999995</v>
      </c>
      <c r="S294" s="69" t="s">
        <v>41</v>
      </c>
      <c r="T294" s="69"/>
      <c r="U294" s="69" t="s">
        <v>32</v>
      </c>
      <c r="V294" s="68"/>
      <c r="W294" s="1" t="e">
        <f>IF(AC294="Intr",0,G294*#REF!)</f>
        <v>#REF!</v>
      </c>
      <c r="X294" s="1" t="e">
        <f>IF(AC294="Intr",0,G294*#REF!)</f>
        <v>#REF!</v>
      </c>
      <c r="Y294" s="1" t="e">
        <f>IF(AC294="Intr",G294,G294*#REF!)</f>
        <v>#REF!</v>
      </c>
      <c r="Z294" s="1"/>
      <c r="AA294" s="1"/>
      <c r="AB294" s="1"/>
      <c r="AC294" s="69"/>
      <c r="AD294" s="69"/>
      <c r="AE294" s="69"/>
      <c r="AF294" s="69"/>
      <c r="AG294" s="75"/>
      <c r="AH294" s="69" t="s">
        <v>612</v>
      </c>
    </row>
    <row r="295" spans="1:34" x14ac:dyDescent="0.2">
      <c r="A295" s="68"/>
      <c r="B295" s="69"/>
      <c r="C295" s="69"/>
      <c r="D295" s="69"/>
      <c r="E295" s="71"/>
      <c r="F295" s="71"/>
      <c r="G295" s="13"/>
      <c r="H295" s="14"/>
      <c r="I295" s="71"/>
      <c r="J295" s="71"/>
      <c r="K295" s="71"/>
      <c r="L295" s="71"/>
      <c r="M295" s="71"/>
      <c r="N295" s="72"/>
      <c r="O295" s="69"/>
      <c r="P295" s="69"/>
      <c r="Q295" s="73"/>
      <c r="R295" s="74"/>
      <c r="S295" s="69"/>
      <c r="T295" s="69"/>
      <c r="U295" s="69"/>
      <c r="V295" s="68"/>
      <c r="W295" s="1"/>
      <c r="X295" s="1"/>
      <c r="Y295" s="1"/>
      <c r="Z295" s="1"/>
      <c r="AA295" s="1"/>
      <c r="AB295" s="1"/>
      <c r="AC295" s="69"/>
      <c r="AD295" s="69"/>
      <c r="AE295" s="69"/>
      <c r="AF295" s="69"/>
      <c r="AG295" s="75"/>
      <c r="AH295" s="69"/>
    </row>
    <row r="296" spans="1:34" x14ac:dyDescent="0.2">
      <c r="A296" s="68">
        <v>44200</v>
      </c>
      <c r="B296" s="69" t="s">
        <v>613</v>
      </c>
      <c r="C296" s="69">
        <v>2021</v>
      </c>
      <c r="D296" s="69" t="s">
        <v>4</v>
      </c>
      <c r="E296" s="71">
        <v>-0.248</v>
      </c>
      <c r="F296" s="71" t="s">
        <v>19</v>
      </c>
      <c r="G296" s="13">
        <v>19840</v>
      </c>
      <c r="H296" s="14">
        <v>173</v>
      </c>
      <c r="I296" s="71" t="s">
        <v>52</v>
      </c>
      <c r="J296" s="71" t="s">
        <v>25</v>
      </c>
      <c r="K296" s="71">
        <v>6.2E-2</v>
      </c>
      <c r="L296" s="71" t="s">
        <v>623</v>
      </c>
      <c r="M296" s="71" t="s">
        <v>624</v>
      </c>
      <c r="N296" s="72" t="s">
        <v>625</v>
      </c>
      <c r="O296" s="69"/>
      <c r="P296" s="69" t="s">
        <v>227</v>
      </c>
      <c r="Q296" s="73">
        <v>41.200091</v>
      </c>
      <c r="R296" s="74">
        <v>-85.100429000000005</v>
      </c>
      <c r="S296" s="69" t="s">
        <v>43</v>
      </c>
      <c r="T296" s="69"/>
      <c r="U296" s="69" t="s">
        <v>32</v>
      </c>
      <c r="V296" s="68"/>
      <c r="W296" s="1" t="e">
        <f>IF(AC296="Intr",0,G296*#REF!)</f>
        <v>#REF!</v>
      </c>
      <c r="X296" s="1" t="e">
        <f>IF(AC296="Intr",0,G296*#REF!)</f>
        <v>#REF!</v>
      </c>
      <c r="Y296" s="1" t="e">
        <f>IF(AC296="Intr",G296,G296*#REF!)</f>
        <v>#REF!</v>
      </c>
      <c r="Z296" s="1" t="s">
        <v>942</v>
      </c>
      <c r="AA296" s="1" t="s">
        <v>943</v>
      </c>
      <c r="AB296" s="1"/>
      <c r="AC296" s="69"/>
      <c r="AD296" s="69"/>
      <c r="AE296" s="69"/>
      <c r="AF296" s="69"/>
      <c r="AG296" s="75"/>
      <c r="AH296" s="69" t="s">
        <v>626</v>
      </c>
    </row>
    <row r="297" spans="1:34" x14ac:dyDescent="0.2">
      <c r="A297" s="68">
        <v>44200</v>
      </c>
      <c r="B297" s="69" t="s">
        <v>613</v>
      </c>
      <c r="C297" s="69">
        <v>2021</v>
      </c>
      <c r="D297" s="69" t="s">
        <v>6</v>
      </c>
      <c r="E297" s="71">
        <v>-0.25</v>
      </c>
      <c r="F297" s="71" t="s">
        <v>19</v>
      </c>
      <c r="G297" s="13">
        <v>20000</v>
      </c>
      <c r="H297" s="14">
        <v>168</v>
      </c>
      <c r="I297" s="71" t="s">
        <v>53</v>
      </c>
      <c r="J297" s="71" t="s">
        <v>23</v>
      </c>
      <c r="K297" s="71">
        <v>0.25</v>
      </c>
      <c r="L297" s="71" t="s">
        <v>614</v>
      </c>
      <c r="M297" s="71" t="s">
        <v>73</v>
      </c>
      <c r="N297" s="72" t="s">
        <v>615</v>
      </c>
      <c r="O297" s="69"/>
      <c r="P297" s="69" t="s">
        <v>177</v>
      </c>
      <c r="Q297" s="73">
        <v>39.453290000000003</v>
      </c>
      <c r="R297" s="74">
        <v>-87.311220000000006</v>
      </c>
      <c r="S297" s="69" t="s">
        <v>43</v>
      </c>
      <c r="T297" s="69"/>
      <c r="U297" s="69" t="s">
        <v>32</v>
      </c>
      <c r="V297" s="68"/>
      <c r="W297" s="1" t="e">
        <f>IF(AC297="Intr",0,G297*#REF!)</f>
        <v>#REF!</v>
      </c>
      <c r="X297" s="1" t="e">
        <f>IF(AC297="Intr",0,G297*#REF!)</f>
        <v>#REF!</v>
      </c>
      <c r="Y297" s="1" t="e">
        <f>IF(AC297="Intr",G297,G297*#REF!)</f>
        <v>#REF!</v>
      </c>
      <c r="Z297" s="1" t="s">
        <v>940</v>
      </c>
      <c r="AA297" s="1" t="s">
        <v>941</v>
      </c>
      <c r="AB297" s="1" t="s">
        <v>947</v>
      </c>
      <c r="AC297" s="69"/>
      <c r="AD297" s="69"/>
      <c r="AE297" s="69"/>
      <c r="AF297" s="69"/>
      <c r="AG297" s="75"/>
      <c r="AH297" s="69" t="s">
        <v>616</v>
      </c>
    </row>
    <row r="298" spans="1:34" x14ac:dyDescent="0.2">
      <c r="A298" s="68">
        <v>44210</v>
      </c>
      <c r="B298" s="69" t="s">
        <v>613</v>
      </c>
      <c r="C298" s="69">
        <v>2021</v>
      </c>
      <c r="D298" s="69" t="s">
        <v>7</v>
      </c>
      <c r="E298" s="71">
        <v>-88</v>
      </c>
      <c r="F298" s="71" t="s">
        <v>20</v>
      </c>
      <c r="G298" s="13">
        <v>39600</v>
      </c>
      <c r="H298" s="14">
        <v>166</v>
      </c>
      <c r="I298" s="71" t="s">
        <v>52</v>
      </c>
      <c r="J298" s="71" t="s">
        <v>27</v>
      </c>
      <c r="K298" s="71">
        <v>88</v>
      </c>
      <c r="L298" s="71" t="s">
        <v>705</v>
      </c>
      <c r="M298" s="71" t="s">
        <v>627</v>
      </c>
      <c r="N298" s="72" t="s">
        <v>628</v>
      </c>
      <c r="O298" s="69"/>
      <c r="P298" s="69" t="s">
        <v>629</v>
      </c>
      <c r="Q298" s="73">
        <v>39.7637</v>
      </c>
      <c r="R298" s="74">
        <v>-86.328000000000003</v>
      </c>
      <c r="S298" s="69" t="s">
        <v>43</v>
      </c>
      <c r="T298" s="69"/>
      <c r="U298" s="69" t="s">
        <v>32</v>
      </c>
      <c r="V298" s="68"/>
      <c r="W298" s="1" t="e">
        <f>IF(AC298="Intr",0,G298*#REF!)</f>
        <v>#REF!</v>
      </c>
      <c r="X298" s="1" t="e">
        <f>IF(AC298="Intr",0,G298*#REF!)</f>
        <v>#REF!</v>
      </c>
      <c r="Y298" s="1" t="e">
        <f>IF(AC298="Intr",G298,G298*#REF!)</f>
        <v>#REF!</v>
      </c>
      <c r="Z298" s="1" t="s">
        <v>944</v>
      </c>
      <c r="AA298" s="1" t="s">
        <v>943</v>
      </c>
      <c r="AB298" s="1"/>
      <c r="AC298" s="69"/>
      <c r="AD298" s="69"/>
      <c r="AE298" s="69"/>
      <c r="AF298" s="69"/>
      <c r="AG298" s="75"/>
      <c r="AH298" s="69" t="s">
        <v>607</v>
      </c>
    </row>
    <row r="299" spans="1:34" x14ac:dyDescent="0.2">
      <c r="A299" s="68">
        <v>44221</v>
      </c>
      <c r="B299" s="69" t="s">
        <v>613</v>
      </c>
      <c r="C299" s="69">
        <v>2021</v>
      </c>
      <c r="D299" s="69" t="s">
        <v>10</v>
      </c>
      <c r="E299" s="70">
        <v>-1664</v>
      </c>
      <c r="F299" s="71" t="s">
        <v>20</v>
      </c>
      <c r="G299" s="13">
        <v>665600</v>
      </c>
      <c r="H299" s="14">
        <v>111</v>
      </c>
      <c r="I299" s="71" t="s">
        <v>52</v>
      </c>
      <c r="J299" s="71" t="s">
        <v>27</v>
      </c>
      <c r="K299" s="70">
        <v>1387</v>
      </c>
      <c r="L299" s="71" t="s">
        <v>705</v>
      </c>
      <c r="M299" s="71" t="s">
        <v>617</v>
      </c>
      <c r="N299" s="72" t="s">
        <v>618</v>
      </c>
      <c r="O299" s="69"/>
      <c r="P299" s="69" t="s">
        <v>56</v>
      </c>
      <c r="Q299" s="73">
        <v>38.342010000000002</v>
      </c>
      <c r="R299" s="74">
        <v>-85.668440000000004</v>
      </c>
      <c r="S299" s="69" t="s">
        <v>43</v>
      </c>
      <c r="T299" s="69"/>
      <c r="U299" s="69" t="s">
        <v>32</v>
      </c>
      <c r="V299" s="68"/>
      <c r="W299" s="1" t="e">
        <f>IF(AC299="Intr",0,G299*#REF!)</f>
        <v>#REF!</v>
      </c>
      <c r="X299" s="1" t="e">
        <f>IF(AC299="Intr",0,G299*#REF!)</f>
        <v>#REF!</v>
      </c>
      <c r="Y299" s="1" t="e">
        <f>IF(AC299="Intr",G299,G299*#REF!)</f>
        <v>#REF!</v>
      </c>
      <c r="Z299" s="1" t="s">
        <v>944</v>
      </c>
      <c r="AA299" s="1" t="s">
        <v>943</v>
      </c>
      <c r="AB299" s="1"/>
      <c r="AC299" s="69"/>
      <c r="AD299" s="69"/>
      <c r="AE299" s="69"/>
      <c r="AF299" s="69"/>
      <c r="AG299" s="75"/>
      <c r="AH299" s="69" t="s">
        <v>619</v>
      </c>
    </row>
    <row r="300" spans="1:34" x14ac:dyDescent="0.2">
      <c r="A300" s="68">
        <v>44221</v>
      </c>
      <c r="B300" s="69" t="s">
        <v>613</v>
      </c>
      <c r="C300" s="69">
        <v>2021</v>
      </c>
      <c r="D300" s="69" t="s">
        <v>10</v>
      </c>
      <c r="E300" s="71">
        <v>-0.14000000000000001</v>
      </c>
      <c r="F300" s="71" t="s">
        <v>19</v>
      </c>
      <c r="G300" s="13">
        <v>11200</v>
      </c>
      <c r="H300" s="14">
        <v>111</v>
      </c>
      <c r="I300" s="71" t="s">
        <v>52</v>
      </c>
      <c r="J300" s="71" t="s">
        <v>25</v>
      </c>
      <c r="K300" s="71">
        <v>3.5000000000000003E-2</v>
      </c>
      <c r="L300" s="71" t="s">
        <v>705</v>
      </c>
      <c r="M300" s="71" t="s">
        <v>617</v>
      </c>
      <c r="N300" s="72" t="s">
        <v>618</v>
      </c>
      <c r="O300" s="69"/>
      <c r="P300" s="69" t="s">
        <v>56</v>
      </c>
      <c r="Q300" s="73">
        <v>38.342010000000002</v>
      </c>
      <c r="R300" s="74">
        <v>-85.668440000000004</v>
      </c>
      <c r="S300" s="69" t="s">
        <v>43</v>
      </c>
      <c r="T300" s="69"/>
      <c r="U300" s="69" t="s">
        <v>32</v>
      </c>
      <c r="V300" s="68"/>
      <c r="W300" s="1" t="e">
        <f>IF(AC300="Intr",0,G300*#REF!)</f>
        <v>#REF!</v>
      </c>
      <c r="X300" s="1" t="e">
        <f>IF(AC300="Intr",0,G300*#REF!)</f>
        <v>#REF!</v>
      </c>
      <c r="Y300" s="1" t="e">
        <f>IF(AC300="Intr",G300,G300*#REF!)</f>
        <v>#REF!</v>
      </c>
      <c r="Z300" s="1" t="s">
        <v>944</v>
      </c>
      <c r="AA300" s="1" t="s">
        <v>943</v>
      </c>
      <c r="AB300" s="1"/>
      <c r="AC300" s="69"/>
      <c r="AD300" s="69"/>
      <c r="AE300" s="69"/>
      <c r="AF300" s="69"/>
      <c r="AG300" s="75"/>
      <c r="AH300" s="69" t="s">
        <v>619</v>
      </c>
    </row>
    <row r="301" spans="1:34" x14ac:dyDescent="0.2">
      <c r="A301" s="68">
        <v>44222</v>
      </c>
      <c r="B301" s="69" t="s">
        <v>613</v>
      </c>
      <c r="C301" s="69">
        <v>2021</v>
      </c>
      <c r="D301" s="69" t="s">
        <v>5</v>
      </c>
      <c r="E301" s="71">
        <v>-1.02</v>
      </c>
      <c r="F301" s="71" t="s">
        <v>19</v>
      </c>
      <c r="G301" s="13">
        <v>81600</v>
      </c>
      <c r="H301" s="14">
        <v>175</v>
      </c>
      <c r="I301" s="71" t="s">
        <v>53</v>
      </c>
      <c r="J301" s="71" t="s">
        <v>23</v>
      </c>
      <c r="K301" s="71">
        <v>0.51</v>
      </c>
      <c r="L301" s="71" t="s">
        <v>630</v>
      </c>
      <c r="M301" s="71" t="s">
        <v>73</v>
      </c>
      <c r="N301" s="107" t="s">
        <v>631</v>
      </c>
      <c r="O301" s="69"/>
      <c r="P301" s="69" t="s">
        <v>390</v>
      </c>
      <c r="Q301" s="73">
        <v>40.378520000000002</v>
      </c>
      <c r="R301" s="74">
        <v>-85.191590000000005</v>
      </c>
      <c r="S301" s="69" t="s">
        <v>958</v>
      </c>
      <c r="T301" s="69"/>
      <c r="U301" s="69" t="s">
        <v>32</v>
      </c>
      <c r="V301" s="68"/>
      <c r="W301" s="1" t="e">
        <f>IF(AC301="Intr",0,G301*#REF!)</f>
        <v>#REF!</v>
      </c>
      <c r="X301" s="1" t="e">
        <f>IF(AC301="Intr",0,G301*#REF!)</f>
        <v>#REF!</v>
      </c>
      <c r="Y301" s="1" t="e">
        <f>IF(AC301="Intr",G301,G301*#REF!)</f>
        <v>#REF!</v>
      </c>
      <c r="Z301" s="1" t="s">
        <v>940</v>
      </c>
      <c r="AA301" s="1" t="s">
        <v>941</v>
      </c>
      <c r="AB301" s="1" t="s">
        <v>948</v>
      </c>
      <c r="AC301" s="69"/>
      <c r="AD301" s="69"/>
      <c r="AE301" s="69"/>
      <c r="AF301" s="69"/>
      <c r="AG301" s="75"/>
      <c r="AH301" s="69" t="s">
        <v>632</v>
      </c>
    </row>
    <row r="302" spans="1:34" x14ac:dyDescent="0.2">
      <c r="A302" s="68">
        <v>44222</v>
      </c>
      <c r="B302" s="69" t="s">
        <v>613</v>
      </c>
      <c r="C302" s="69">
        <v>2021</v>
      </c>
      <c r="D302" s="69" t="s">
        <v>5</v>
      </c>
      <c r="E302" s="71">
        <v>-0.42499999999999999</v>
      </c>
      <c r="F302" s="71" t="s">
        <v>19</v>
      </c>
      <c r="G302" s="13">
        <v>34000</v>
      </c>
      <c r="H302" s="14">
        <v>175</v>
      </c>
      <c r="I302" s="71" t="s">
        <v>53</v>
      </c>
      <c r="J302" s="71" t="s">
        <v>25</v>
      </c>
      <c r="K302" s="71">
        <v>0.17</v>
      </c>
      <c r="L302" s="71" t="s">
        <v>630</v>
      </c>
      <c r="M302" s="71" t="s">
        <v>73</v>
      </c>
      <c r="N302" s="72" t="s">
        <v>631</v>
      </c>
      <c r="O302" s="69"/>
      <c r="P302" s="69" t="s">
        <v>390</v>
      </c>
      <c r="Q302" s="73">
        <v>40.378520000000002</v>
      </c>
      <c r="R302" s="74">
        <v>-85.191590000000005</v>
      </c>
      <c r="S302" s="69" t="s">
        <v>958</v>
      </c>
      <c r="T302" s="69"/>
      <c r="U302" s="69" t="s">
        <v>32</v>
      </c>
      <c r="V302" s="68"/>
      <c r="W302" s="1" t="e">
        <f>IF(AC302="Intr",0,G302*#REF!)</f>
        <v>#REF!</v>
      </c>
      <c r="X302" s="1" t="e">
        <f>IF(AC302="Intr",0,G302*#REF!)</f>
        <v>#REF!</v>
      </c>
      <c r="Y302" s="1" t="e">
        <f>IF(AC302="Intr",G302,G302*#REF!)</f>
        <v>#REF!</v>
      </c>
      <c r="Z302" s="1" t="s">
        <v>940</v>
      </c>
      <c r="AA302" s="1" t="s">
        <v>941</v>
      </c>
      <c r="AB302" s="1" t="s">
        <v>949</v>
      </c>
      <c r="AC302" s="69"/>
      <c r="AD302" s="69"/>
      <c r="AE302" s="69"/>
      <c r="AF302" s="69"/>
      <c r="AG302" s="75"/>
      <c r="AH302" s="69" t="s">
        <v>633</v>
      </c>
    </row>
    <row r="303" spans="1:34" x14ac:dyDescent="0.2">
      <c r="A303" s="68">
        <v>44224</v>
      </c>
      <c r="B303" s="69" t="s">
        <v>613</v>
      </c>
      <c r="C303" s="69">
        <v>2021</v>
      </c>
      <c r="D303" s="69" t="s">
        <v>10</v>
      </c>
      <c r="E303" s="71">
        <v>-458</v>
      </c>
      <c r="F303" s="71" t="s">
        <v>20</v>
      </c>
      <c r="G303" s="13">
        <v>183200</v>
      </c>
      <c r="H303" s="14">
        <v>164</v>
      </c>
      <c r="I303" s="71" t="s">
        <v>52</v>
      </c>
      <c r="J303" s="71" t="s">
        <v>27</v>
      </c>
      <c r="K303" s="71">
        <v>858</v>
      </c>
      <c r="L303" s="71" t="s">
        <v>705</v>
      </c>
      <c r="M303" s="71" t="s">
        <v>620</v>
      </c>
      <c r="N303" s="72" t="s">
        <v>621</v>
      </c>
      <c r="O303" s="69"/>
      <c r="P303" s="69" t="s">
        <v>479</v>
      </c>
      <c r="Q303" s="73">
        <v>38.734000000000002</v>
      </c>
      <c r="R303" s="74">
        <v>-85.367500000000007</v>
      </c>
      <c r="S303" s="69" t="s">
        <v>43</v>
      </c>
      <c r="T303" s="69"/>
      <c r="U303" s="69" t="s">
        <v>32</v>
      </c>
      <c r="V303" s="68"/>
      <c r="W303" s="1" t="e">
        <f>IF(AC303="Intr",0,G303*#REF!)</f>
        <v>#REF!</v>
      </c>
      <c r="X303" s="1" t="e">
        <f>IF(AC303="Intr",0,G303*#REF!)</f>
        <v>#REF!</v>
      </c>
      <c r="Y303" s="1" t="e">
        <f>IF(AC303="Intr",G303,G303*#REF!)</f>
        <v>#REF!</v>
      </c>
      <c r="Z303" s="1" t="s">
        <v>944</v>
      </c>
      <c r="AA303" s="1" t="s">
        <v>943</v>
      </c>
      <c r="AB303" s="1"/>
      <c r="AC303" s="69"/>
      <c r="AD303" s="69"/>
      <c r="AE303" s="69"/>
      <c r="AF303" s="69"/>
      <c r="AG303" s="75"/>
      <c r="AH303" s="69" t="s">
        <v>622</v>
      </c>
    </row>
    <row r="304" spans="1:34" x14ac:dyDescent="0.2">
      <c r="A304" s="68">
        <v>44224</v>
      </c>
      <c r="B304" s="69" t="s">
        <v>613</v>
      </c>
      <c r="C304" s="69">
        <v>2021</v>
      </c>
      <c r="D304" s="69" t="s">
        <v>5</v>
      </c>
      <c r="E304" s="71">
        <v>-6.9000000000000006E-2</v>
      </c>
      <c r="F304" s="71" t="s">
        <v>19</v>
      </c>
      <c r="G304" s="13">
        <v>5520</v>
      </c>
      <c r="H304" s="14">
        <v>181</v>
      </c>
      <c r="I304" s="71" t="s">
        <v>53</v>
      </c>
      <c r="J304" s="71" t="s">
        <v>23</v>
      </c>
      <c r="K304" s="71">
        <v>6.9000000000000006E-2</v>
      </c>
      <c r="L304" s="71" t="s">
        <v>705</v>
      </c>
      <c r="M304" s="71" t="s">
        <v>73</v>
      </c>
      <c r="N304" s="72" t="s">
        <v>634</v>
      </c>
      <c r="O304" s="69"/>
      <c r="P304" s="69" t="s">
        <v>246</v>
      </c>
      <c r="Q304" s="73">
        <v>40.258200000000002</v>
      </c>
      <c r="R304" s="74">
        <v>-86.706000000000003</v>
      </c>
      <c r="S304" s="69" t="s">
        <v>43</v>
      </c>
      <c r="T304" s="69"/>
      <c r="U304" s="69" t="s">
        <v>32</v>
      </c>
      <c r="V304" s="68"/>
      <c r="W304" s="1" t="e">
        <f>IF(AC304="Intr",0,G304*#REF!)</f>
        <v>#REF!</v>
      </c>
      <c r="X304" s="1" t="e">
        <f>IF(AC304="Intr",0,G304*#REF!)</f>
        <v>#REF!</v>
      </c>
      <c r="Y304" s="1" t="e">
        <f>IF(AC304="Intr",G304,G304*#REF!)</f>
        <v>#REF!</v>
      </c>
      <c r="Z304" s="1" t="s">
        <v>940</v>
      </c>
      <c r="AA304" s="1" t="s">
        <v>941</v>
      </c>
      <c r="AB304" s="1" t="s">
        <v>948</v>
      </c>
      <c r="AC304" s="69"/>
      <c r="AD304" s="69"/>
      <c r="AE304" s="69"/>
      <c r="AF304" s="69"/>
      <c r="AG304" s="75"/>
      <c r="AH304" s="69" t="s">
        <v>636</v>
      </c>
    </row>
    <row r="305" spans="1:34" x14ac:dyDescent="0.2">
      <c r="A305" s="68">
        <v>44224</v>
      </c>
      <c r="B305" s="69" t="s">
        <v>613</v>
      </c>
      <c r="C305" s="69">
        <v>2021</v>
      </c>
      <c r="D305" s="69" t="s">
        <v>5</v>
      </c>
      <c r="E305" s="71">
        <v>-0.26500000000000001</v>
      </c>
      <c r="F305" s="71" t="s">
        <v>19</v>
      </c>
      <c r="G305" s="13">
        <v>21200</v>
      </c>
      <c r="H305" s="14">
        <v>181</v>
      </c>
      <c r="I305" s="71" t="s">
        <v>53</v>
      </c>
      <c r="J305" s="71" t="s">
        <v>23</v>
      </c>
      <c r="K305" s="71">
        <v>0.13250000000000001</v>
      </c>
      <c r="L305" s="71" t="s">
        <v>705</v>
      </c>
      <c r="M305" s="71" t="s">
        <v>73</v>
      </c>
      <c r="N305" s="72" t="s">
        <v>635</v>
      </c>
      <c r="O305" s="69"/>
      <c r="P305" s="69" t="s">
        <v>246</v>
      </c>
      <c r="Q305" s="73">
        <v>40.258200000000002</v>
      </c>
      <c r="R305" s="74">
        <v>-86.706000000000003</v>
      </c>
      <c r="S305" s="69" t="s">
        <v>43</v>
      </c>
      <c r="T305" s="69"/>
      <c r="U305" s="69" t="s">
        <v>32</v>
      </c>
      <c r="V305" s="68"/>
      <c r="W305" s="1" t="e">
        <f>IF(AC305="Intr",0,G305*#REF!)</f>
        <v>#REF!</v>
      </c>
      <c r="X305" s="1" t="e">
        <f>IF(AC305="Intr",0,G305*#REF!)</f>
        <v>#REF!</v>
      </c>
      <c r="Y305" s="1" t="e">
        <f>IF(AC305="Intr",G305,G305*#REF!)</f>
        <v>#REF!</v>
      </c>
      <c r="Z305" s="1" t="s">
        <v>940</v>
      </c>
      <c r="AA305" s="1" t="s">
        <v>941</v>
      </c>
      <c r="AB305" s="1" t="s">
        <v>948</v>
      </c>
      <c r="AC305" s="69"/>
      <c r="AD305" s="69"/>
      <c r="AE305" s="69"/>
      <c r="AF305" s="69"/>
      <c r="AG305" s="75"/>
      <c r="AH305" s="69" t="s">
        <v>637</v>
      </c>
    </row>
    <row r="306" spans="1:34" x14ac:dyDescent="0.2">
      <c r="A306" s="68">
        <v>44229</v>
      </c>
      <c r="B306" s="69" t="s">
        <v>134</v>
      </c>
      <c r="C306" s="69">
        <v>2021</v>
      </c>
      <c r="D306" s="69" t="s">
        <v>8</v>
      </c>
      <c r="E306" s="71">
        <v>-0.85</v>
      </c>
      <c r="F306" s="71" t="s">
        <v>19</v>
      </c>
      <c r="G306" s="13">
        <v>68000</v>
      </c>
      <c r="H306" s="14">
        <v>187</v>
      </c>
      <c r="I306" s="71" t="s">
        <v>53</v>
      </c>
      <c r="J306" s="71" t="s">
        <v>23</v>
      </c>
      <c r="K306" s="71">
        <v>0.85</v>
      </c>
      <c r="L306" s="71" t="s">
        <v>638</v>
      </c>
      <c r="M306" s="71" t="s">
        <v>73</v>
      </c>
      <c r="N306" s="72" t="s">
        <v>639</v>
      </c>
      <c r="O306" s="69"/>
      <c r="P306" s="69" t="s">
        <v>92</v>
      </c>
      <c r="Q306" s="73">
        <v>39.814500000000002</v>
      </c>
      <c r="R306" s="74">
        <v>-85.920900000000003</v>
      </c>
      <c r="S306" s="69" t="s">
        <v>41</v>
      </c>
      <c r="T306" s="69"/>
      <c r="U306" s="69" t="s">
        <v>32</v>
      </c>
      <c r="V306" s="68"/>
      <c r="W306" s="1" t="e">
        <f>IF(AC306="Intr",0,G306*#REF!)</f>
        <v>#REF!</v>
      </c>
      <c r="X306" s="1" t="e">
        <f>IF(AC306="Intr",0,G306*#REF!)</f>
        <v>#REF!</v>
      </c>
      <c r="Y306" s="1" t="e">
        <f>IF(AC306="Intr",G306,G306*#REF!)</f>
        <v>#REF!</v>
      </c>
      <c r="Z306" s="1" t="s">
        <v>940</v>
      </c>
      <c r="AA306" s="1" t="s">
        <v>941</v>
      </c>
      <c r="AB306" s="1" t="s">
        <v>947</v>
      </c>
      <c r="AC306" s="69"/>
      <c r="AD306" s="69"/>
      <c r="AE306" s="69"/>
      <c r="AF306" s="69"/>
      <c r="AG306" s="75"/>
      <c r="AH306" s="69" t="s">
        <v>640</v>
      </c>
    </row>
    <row r="307" spans="1:34" ht="17.100000000000001" customHeight="1" x14ac:dyDescent="0.2">
      <c r="A307" s="68">
        <v>44235</v>
      </c>
      <c r="B307" s="69" t="s">
        <v>134</v>
      </c>
      <c r="C307" s="69">
        <v>2021</v>
      </c>
      <c r="D307" s="69" t="s">
        <v>1</v>
      </c>
      <c r="E307" s="71">
        <v>-0.83</v>
      </c>
      <c r="F307" s="71" t="s">
        <v>19</v>
      </c>
      <c r="G307" s="13">
        <v>78850</v>
      </c>
      <c r="H307" s="14">
        <v>171</v>
      </c>
      <c r="I307" s="71" t="s">
        <v>53</v>
      </c>
      <c r="J307" s="71" t="s">
        <v>23</v>
      </c>
      <c r="K307" s="71">
        <v>0.83</v>
      </c>
      <c r="L307" s="71" t="s">
        <v>641</v>
      </c>
      <c r="M307" s="71" t="s">
        <v>73</v>
      </c>
      <c r="N307" s="72" t="s">
        <v>642</v>
      </c>
      <c r="O307" s="69"/>
      <c r="P307" s="69" t="s">
        <v>199</v>
      </c>
      <c r="Q307" s="73">
        <v>41.606099999999998</v>
      </c>
      <c r="R307" s="74">
        <v>-87.476979999999998</v>
      </c>
      <c r="S307" s="69" t="s">
        <v>43</v>
      </c>
      <c r="T307" s="69"/>
      <c r="U307" s="69" t="s">
        <v>32</v>
      </c>
      <c r="V307" s="68"/>
      <c r="W307" s="1" t="e">
        <f>IF(AC307="Intr",0,G307*#REF!)</f>
        <v>#REF!</v>
      </c>
      <c r="X307" s="1" t="e">
        <f>IF(AC307="Intr",0,G307*#REF!)</f>
        <v>#REF!</v>
      </c>
      <c r="Y307" s="1" t="e">
        <f>IF(AC307="Intr",G307,G307*#REF!)</f>
        <v>#REF!</v>
      </c>
      <c r="Z307" s="1" t="s">
        <v>940</v>
      </c>
      <c r="AA307" s="1" t="s">
        <v>941</v>
      </c>
      <c r="AB307" s="1" t="s">
        <v>947</v>
      </c>
      <c r="AC307" s="69"/>
      <c r="AD307" s="69"/>
      <c r="AE307" s="69"/>
      <c r="AF307" s="69"/>
      <c r="AG307" s="75"/>
      <c r="AH307" s="69" t="s">
        <v>643</v>
      </c>
    </row>
    <row r="308" spans="1:34" x14ac:dyDescent="0.2">
      <c r="A308" s="68">
        <v>44235</v>
      </c>
      <c r="B308" s="69" t="s">
        <v>134</v>
      </c>
      <c r="C308" s="69">
        <v>2021</v>
      </c>
      <c r="D308" s="69" t="s">
        <v>5</v>
      </c>
      <c r="E308" s="71">
        <v>-7.4999999999999997E-2</v>
      </c>
      <c r="F308" s="71" t="s">
        <v>19</v>
      </c>
      <c r="G308" s="13">
        <v>6000</v>
      </c>
      <c r="H308" s="14">
        <v>183</v>
      </c>
      <c r="I308" s="71" t="s">
        <v>53</v>
      </c>
      <c r="J308" s="71" t="s">
        <v>25</v>
      </c>
      <c r="K308" s="71">
        <v>0.03</v>
      </c>
      <c r="L308" s="71" t="s">
        <v>647</v>
      </c>
      <c r="M308" s="71" t="s">
        <v>73</v>
      </c>
      <c r="N308" s="72" t="s">
        <v>648</v>
      </c>
      <c r="O308" s="69"/>
      <c r="P308" s="69" t="s">
        <v>227</v>
      </c>
      <c r="Q308" s="73">
        <v>41.087142</v>
      </c>
      <c r="R308" s="74">
        <v>-85.294747999999998</v>
      </c>
      <c r="S308" s="69" t="s">
        <v>41</v>
      </c>
      <c r="T308" s="69"/>
      <c r="U308" s="69" t="s">
        <v>32</v>
      </c>
      <c r="V308" s="68"/>
      <c r="W308" s="1" t="e">
        <f>IF(AC308="Intr",0,G308*#REF!)</f>
        <v>#REF!</v>
      </c>
      <c r="X308" s="1" t="e">
        <f>IF(AC308="Intr",0,G308*#REF!)</f>
        <v>#REF!</v>
      </c>
      <c r="Y308" s="1" t="e">
        <f>IF(AC308="Intr",G308,G308*#REF!)</f>
        <v>#REF!</v>
      </c>
      <c r="Z308" s="1" t="s">
        <v>940</v>
      </c>
      <c r="AA308" s="1" t="s">
        <v>941</v>
      </c>
      <c r="AB308" s="1" t="s">
        <v>949</v>
      </c>
      <c r="AC308" s="69"/>
      <c r="AD308" s="69"/>
      <c r="AE308" s="69"/>
      <c r="AF308" s="69"/>
      <c r="AG308" s="75"/>
      <c r="AH308" s="69" t="s">
        <v>649</v>
      </c>
    </row>
    <row r="309" spans="1:34" x14ac:dyDescent="0.2">
      <c r="A309" s="68">
        <v>44243</v>
      </c>
      <c r="B309" s="69" t="s">
        <v>134</v>
      </c>
      <c r="C309" s="69">
        <v>2021</v>
      </c>
      <c r="D309" s="69" t="s">
        <v>2</v>
      </c>
      <c r="E309" s="71">
        <v>-0.16</v>
      </c>
      <c r="F309" s="71" t="s">
        <v>19</v>
      </c>
      <c r="G309" s="13">
        <v>15200</v>
      </c>
      <c r="H309" s="14">
        <v>190</v>
      </c>
      <c r="I309" s="71" t="s">
        <v>52</v>
      </c>
      <c r="J309" s="71" t="s">
        <v>23</v>
      </c>
      <c r="K309" s="71">
        <v>0.08</v>
      </c>
      <c r="L309" s="71" t="s">
        <v>232</v>
      </c>
      <c r="M309" s="71" t="s">
        <v>650</v>
      </c>
      <c r="N309" s="72" t="s">
        <v>651</v>
      </c>
      <c r="O309" s="69"/>
      <c r="P309" s="69" t="s">
        <v>357</v>
      </c>
      <c r="Q309" s="73">
        <v>41.511557000000003</v>
      </c>
      <c r="R309" s="74">
        <v>-87.027777</v>
      </c>
      <c r="S309" s="69" t="s">
        <v>41</v>
      </c>
      <c r="T309" s="69"/>
      <c r="U309" s="69" t="s">
        <v>32</v>
      </c>
      <c r="V309" s="68"/>
      <c r="W309" s="1" t="e">
        <f>IF(AC309="Intr",0,G309*#REF!)</f>
        <v>#REF!</v>
      </c>
      <c r="X309" s="1" t="e">
        <f>IF(AC309="Intr",0,G309*#REF!)</f>
        <v>#REF!</v>
      </c>
      <c r="Y309" s="1" t="e">
        <f>IF(AC309="Intr",G309,G309*#REF!)</f>
        <v>#REF!</v>
      </c>
      <c r="Z309" s="1" t="s">
        <v>945</v>
      </c>
      <c r="AA309" s="1" t="s">
        <v>943</v>
      </c>
      <c r="AB309" s="1"/>
      <c r="AC309" s="69"/>
      <c r="AD309" s="69"/>
      <c r="AE309" s="69"/>
      <c r="AF309" s="69"/>
      <c r="AG309" s="75"/>
      <c r="AH309" s="69" t="s">
        <v>626</v>
      </c>
    </row>
    <row r="310" spans="1:34" x14ac:dyDescent="0.2">
      <c r="A310" s="68">
        <v>44249</v>
      </c>
      <c r="B310" s="69" t="s">
        <v>134</v>
      </c>
      <c r="C310" s="69">
        <v>2021</v>
      </c>
      <c r="D310" s="69" t="s">
        <v>5</v>
      </c>
      <c r="E310" s="71">
        <v>-0.15</v>
      </c>
      <c r="F310" s="71" t="s">
        <v>19</v>
      </c>
      <c r="G310" s="13">
        <v>12000</v>
      </c>
      <c r="H310" s="14">
        <v>191</v>
      </c>
      <c r="I310" s="71" t="s">
        <v>53</v>
      </c>
      <c r="J310" s="71" t="s">
        <v>25</v>
      </c>
      <c r="K310" s="71">
        <v>0.06</v>
      </c>
      <c r="L310" s="71" t="s">
        <v>652</v>
      </c>
      <c r="M310" s="71" t="s">
        <v>73</v>
      </c>
      <c r="N310" s="72" t="s">
        <v>653</v>
      </c>
      <c r="O310" s="69"/>
      <c r="P310" s="69" t="s">
        <v>227</v>
      </c>
      <c r="Q310" s="73">
        <v>41.129221000000001</v>
      </c>
      <c r="R310" s="74">
        <v>-85.220174</v>
      </c>
      <c r="S310" s="69" t="s">
        <v>41</v>
      </c>
      <c r="T310" s="69"/>
      <c r="U310" s="69" t="s">
        <v>32</v>
      </c>
      <c r="V310" s="68"/>
      <c r="W310" s="1" t="e">
        <f>IF(AC310="Intr",0,G310*#REF!)</f>
        <v>#REF!</v>
      </c>
      <c r="X310" s="1" t="e">
        <f>IF(AC310="Intr",0,G310*#REF!)</f>
        <v>#REF!</v>
      </c>
      <c r="Y310" s="1" t="e">
        <f>IF(AC310="Intr",G310,G310*#REF!)</f>
        <v>#REF!</v>
      </c>
      <c r="Z310" s="1" t="s">
        <v>940</v>
      </c>
      <c r="AA310" s="1" t="s">
        <v>941</v>
      </c>
      <c r="AB310" s="1" t="s">
        <v>949</v>
      </c>
      <c r="AC310" s="69"/>
      <c r="AD310" s="69"/>
      <c r="AE310" s="69"/>
      <c r="AF310" s="69"/>
      <c r="AG310" s="75"/>
      <c r="AH310" s="69" t="s">
        <v>649</v>
      </c>
    </row>
    <row r="311" spans="1:34" x14ac:dyDescent="0.2">
      <c r="A311" s="68">
        <v>44263</v>
      </c>
      <c r="B311" s="69" t="s">
        <v>144</v>
      </c>
      <c r="C311" s="69">
        <v>2021</v>
      </c>
      <c r="D311" s="69" t="s">
        <v>3</v>
      </c>
      <c r="E311" s="71">
        <v>-0.79</v>
      </c>
      <c r="F311" s="71" t="s">
        <v>19</v>
      </c>
      <c r="G311" s="13">
        <v>94800</v>
      </c>
      <c r="H311" s="14">
        <v>195</v>
      </c>
      <c r="I311" s="71" t="s">
        <v>52</v>
      </c>
      <c r="J311" s="71" t="s">
        <v>23</v>
      </c>
      <c r="K311" s="71">
        <v>0.66</v>
      </c>
      <c r="L311" s="71" t="s">
        <v>654</v>
      </c>
      <c r="M311" s="71" t="s">
        <v>655</v>
      </c>
      <c r="N311" s="72" t="s">
        <v>656</v>
      </c>
      <c r="O311" s="69"/>
      <c r="P311" s="69" t="s">
        <v>493</v>
      </c>
      <c r="Q311" s="73">
        <v>41.66413</v>
      </c>
      <c r="R311" s="74">
        <v>-86.180869999999999</v>
      </c>
      <c r="S311" s="69" t="s">
        <v>41</v>
      </c>
      <c r="T311" s="69"/>
      <c r="U311" s="69" t="s">
        <v>32</v>
      </c>
      <c r="V311" s="68"/>
      <c r="W311" s="1" t="e">
        <f>IF(AC311="Intr",0,G311*#REF!)</f>
        <v>#REF!</v>
      </c>
      <c r="X311" s="1" t="e">
        <f>IF(AC311="Intr",0,G311*#REF!)</f>
        <v>#REF!</v>
      </c>
      <c r="Y311" s="1" t="e">
        <f>IF(AC311="Intr",G311,G311*#REF!)</f>
        <v>#REF!</v>
      </c>
      <c r="Z311" s="1" t="s">
        <v>942</v>
      </c>
      <c r="AA311" s="1" t="s">
        <v>943</v>
      </c>
      <c r="AB311" s="1"/>
      <c r="AC311" s="69"/>
      <c r="AD311" s="69"/>
      <c r="AE311" s="69"/>
      <c r="AF311" s="69"/>
      <c r="AG311" s="75"/>
      <c r="AH311" s="69" t="s">
        <v>657</v>
      </c>
    </row>
    <row r="312" spans="1:34" x14ac:dyDescent="0.2">
      <c r="A312" s="68">
        <v>44263</v>
      </c>
      <c r="B312" s="69" t="s">
        <v>144</v>
      </c>
      <c r="C312" s="69">
        <v>2021</v>
      </c>
      <c r="D312" s="69" t="s">
        <v>10</v>
      </c>
      <c r="E312" s="71">
        <v>-0.2</v>
      </c>
      <c r="F312" s="71" t="s">
        <v>19</v>
      </c>
      <c r="G312" s="13">
        <v>16000</v>
      </c>
      <c r="H312" s="14">
        <v>192</v>
      </c>
      <c r="I312" s="71" t="s">
        <v>53</v>
      </c>
      <c r="J312" s="71" t="s">
        <v>23</v>
      </c>
      <c r="K312" s="71">
        <v>8.8999999999999996E-2</v>
      </c>
      <c r="L312" s="71" t="s">
        <v>664</v>
      </c>
      <c r="M312" s="71" t="s">
        <v>73</v>
      </c>
      <c r="N312" s="72" t="s">
        <v>665</v>
      </c>
      <c r="O312" s="69"/>
      <c r="P312" s="69" t="s">
        <v>100</v>
      </c>
      <c r="Q312" s="73">
        <v>38.346536999999998</v>
      </c>
      <c r="R312" s="74">
        <v>-85.932128000000006</v>
      </c>
      <c r="S312" s="69" t="s">
        <v>41</v>
      </c>
      <c r="T312" s="69"/>
      <c r="U312" s="69" t="s">
        <v>32</v>
      </c>
      <c r="V312" s="68"/>
      <c r="W312" s="1" t="e">
        <f>IF(AC312="Intr",0,G312*#REF!)</f>
        <v>#REF!</v>
      </c>
      <c r="X312" s="1" t="e">
        <f>IF(AC312="Intr",0,G312*#REF!)</f>
        <v>#REF!</v>
      </c>
      <c r="Y312" s="1" t="e">
        <f>IF(AC312="Intr",G312,G312*#REF!)</f>
        <v>#REF!</v>
      </c>
      <c r="Z312" s="1" t="s">
        <v>940</v>
      </c>
      <c r="AA312" s="1" t="s">
        <v>941</v>
      </c>
      <c r="AB312" s="1" t="s">
        <v>948</v>
      </c>
      <c r="AC312" s="69"/>
      <c r="AD312" s="69"/>
      <c r="AE312" s="69"/>
      <c r="AF312" s="69"/>
      <c r="AG312" s="75"/>
      <c r="AH312" s="69" t="s">
        <v>666</v>
      </c>
    </row>
    <row r="313" spans="1:34" x14ac:dyDescent="0.2">
      <c r="A313" s="68">
        <v>44263</v>
      </c>
      <c r="B313" s="69" t="s">
        <v>144</v>
      </c>
      <c r="C313" s="69">
        <v>2021</v>
      </c>
      <c r="D313" s="69" t="s">
        <v>10</v>
      </c>
      <c r="E313" s="71">
        <v>-2.23</v>
      </c>
      <c r="F313" s="71" t="s">
        <v>19</v>
      </c>
      <c r="G313" s="13">
        <v>178400</v>
      </c>
      <c r="H313" s="14">
        <v>180</v>
      </c>
      <c r="I313" s="71" t="s">
        <v>52</v>
      </c>
      <c r="J313" s="71" t="s">
        <v>23</v>
      </c>
      <c r="K313" s="71">
        <v>0.92800000000000005</v>
      </c>
      <c r="L313" s="71" t="s">
        <v>667</v>
      </c>
      <c r="M313" s="71" t="s">
        <v>668</v>
      </c>
      <c r="N313" s="72" t="s">
        <v>669</v>
      </c>
      <c r="O313" s="69"/>
      <c r="P313" s="69" t="s">
        <v>56</v>
      </c>
      <c r="Q313" s="73">
        <v>38.34666</v>
      </c>
      <c r="R313" s="74">
        <v>-85.713571000000002</v>
      </c>
      <c r="S313" s="69" t="s">
        <v>41</v>
      </c>
      <c r="T313" s="69"/>
      <c r="U313" s="69" t="s">
        <v>32</v>
      </c>
      <c r="V313" s="68"/>
      <c r="W313" s="1" t="e">
        <f>IF(AC313="Intr",0,G313*#REF!)</f>
        <v>#REF!</v>
      </c>
      <c r="X313" s="1" t="e">
        <f>IF(AC313="Intr",0,G313*#REF!)</f>
        <v>#REF!</v>
      </c>
      <c r="Y313" s="1" t="e">
        <f>IF(AC313="Intr",G313,G313*#REF!)</f>
        <v>#REF!</v>
      </c>
      <c r="Z313" s="1" t="s">
        <v>944</v>
      </c>
      <c r="AA313" s="1" t="s">
        <v>943</v>
      </c>
      <c r="AB313" s="1"/>
      <c r="AC313" s="69"/>
      <c r="AD313" s="69"/>
      <c r="AE313" s="69"/>
      <c r="AF313" s="69"/>
      <c r="AG313" s="75"/>
      <c r="AH313" s="69" t="s">
        <v>1104</v>
      </c>
    </row>
    <row r="314" spans="1:34" x14ac:dyDescent="0.2">
      <c r="A314" s="68">
        <v>44263</v>
      </c>
      <c r="B314" s="69" t="s">
        <v>144</v>
      </c>
      <c r="C314" s="69">
        <v>2021</v>
      </c>
      <c r="D314" s="69" t="s">
        <v>10</v>
      </c>
      <c r="E314" s="71">
        <v>-132</v>
      </c>
      <c r="F314" s="71" t="s">
        <v>20</v>
      </c>
      <c r="G314" s="13">
        <v>52800</v>
      </c>
      <c r="H314" s="14">
        <v>180</v>
      </c>
      <c r="I314" s="71" t="s">
        <v>52</v>
      </c>
      <c r="J314" s="71" t="s">
        <v>28</v>
      </c>
      <c r="K314" s="71">
        <v>220</v>
      </c>
      <c r="L314" s="71" t="s">
        <v>667</v>
      </c>
      <c r="M314" s="71" t="s">
        <v>668</v>
      </c>
      <c r="N314" s="72" t="s">
        <v>669</v>
      </c>
      <c r="O314" s="69"/>
      <c r="P314" s="69" t="s">
        <v>56</v>
      </c>
      <c r="Q314" s="73">
        <v>38.34666</v>
      </c>
      <c r="R314" s="74">
        <v>-85.713571000000002</v>
      </c>
      <c r="S314" s="69" t="s">
        <v>41</v>
      </c>
      <c r="T314" s="69"/>
      <c r="U314" s="69" t="s">
        <v>32</v>
      </c>
      <c r="V314" s="68"/>
      <c r="W314" s="1" t="e">
        <f>IF(AC314="Intr",0,G314*#REF!)</f>
        <v>#REF!</v>
      </c>
      <c r="X314" s="1" t="e">
        <f>IF(AC314="Intr",0,G314*#REF!)</f>
        <v>#REF!</v>
      </c>
      <c r="Y314" s="1" t="e">
        <f>IF(AC314="Intr",G314,G314*#REF!)</f>
        <v>#REF!</v>
      </c>
      <c r="Z314" s="1" t="s">
        <v>944</v>
      </c>
      <c r="AA314" s="1" t="s">
        <v>943</v>
      </c>
      <c r="AB314" s="1"/>
      <c r="AC314" s="69"/>
      <c r="AD314" s="69"/>
      <c r="AE314" s="69"/>
      <c r="AF314" s="69"/>
      <c r="AG314" s="75"/>
      <c r="AH314" s="69" t="s">
        <v>1104</v>
      </c>
    </row>
    <row r="315" spans="1:34" x14ac:dyDescent="0.2">
      <c r="A315" s="68">
        <v>44263</v>
      </c>
      <c r="B315" s="69" t="s">
        <v>144</v>
      </c>
      <c r="C315" s="69">
        <v>2021</v>
      </c>
      <c r="D315" s="69" t="s">
        <v>7</v>
      </c>
      <c r="E315" s="71">
        <v>-0.36</v>
      </c>
      <c r="F315" s="71" t="s">
        <v>19</v>
      </c>
      <c r="G315" s="13">
        <v>28800</v>
      </c>
      <c r="H315" s="14">
        <v>185</v>
      </c>
      <c r="I315" s="71" t="s">
        <v>53</v>
      </c>
      <c r="J315" s="71" t="s">
        <v>23</v>
      </c>
      <c r="K315" s="71">
        <v>0.36</v>
      </c>
      <c r="L315" s="71" t="s">
        <v>658</v>
      </c>
      <c r="M315" s="71" t="s">
        <v>73</v>
      </c>
      <c r="N315" s="72" t="s">
        <v>659</v>
      </c>
      <c r="O315" s="69"/>
      <c r="P315" s="69" t="s">
        <v>92</v>
      </c>
      <c r="Q315" s="73">
        <v>39.889200000000002</v>
      </c>
      <c r="R315" s="74">
        <v>-85.929500000000004</v>
      </c>
      <c r="S315" s="69" t="s">
        <v>41</v>
      </c>
      <c r="T315" s="69"/>
      <c r="U315" s="69" t="s">
        <v>32</v>
      </c>
      <c r="V315" s="68"/>
      <c r="W315" s="1" t="e">
        <f>IF(AC315="Intr",0,G315*#REF!)</f>
        <v>#REF!</v>
      </c>
      <c r="X315" s="1" t="e">
        <f>IF(AC315="Intr",0,G315*#REF!)</f>
        <v>#REF!</v>
      </c>
      <c r="Y315" s="1" t="e">
        <f>IF(AC315="Intr",G315,G315*#REF!)</f>
        <v>#REF!</v>
      </c>
      <c r="Z315" s="1" t="s">
        <v>940</v>
      </c>
      <c r="AA315" s="1" t="s">
        <v>941</v>
      </c>
      <c r="AB315" s="1" t="s">
        <v>947</v>
      </c>
      <c r="AC315" s="69"/>
      <c r="AD315" s="69"/>
      <c r="AE315" s="69"/>
      <c r="AF315" s="69"/>
      <c r="AG315" s="75"/>
      <c r="AH315" s="69" t="s">
        <v>660</v>
      </c>
    </row>
    <row r="316" spans="1:34" x14ac:dyDescent="0.2">
      <c r="A316" s="68">
        <v>44263</v>
      </c>
      <c r="B316" s="69" t="s">
        <v>144</v>
      </c>
      <c r="C316" s="69">
        <v>2021</v>
      </c>
      <c r="D316" s="69" t="s">
        <v>7</v>
      </c>
      <c r="E316" s="71">
        <v>-3.375</v>
      </c>
      <c r="F316" s="71" t="s">
        <v>19</v>
      </c>
      <c r="G316" s="13">
        <v>270000</v>
      </c>
      <c r="H316" s="14">
        <v>200</v>
      </c>
      <c r="I316" s="71" t="s">
        <v>53</v>
      </c>
      <c r="J316" s="71" t="s">
        <v>25</v>
      </c>
      <c r="K316" s="71">
        <v>1.35</v>
      </c>
      <c r="L316" s="71" t="s">
        <v>661</v>
      </c>
      <c r="M316" s="71" t="s">
        <v>73</v>
      </c>
      <c r="N316" s="72" t="s">
        <v>662</v>
      </c>
      <c r="O316" s="69"/>
      <c r="P316" s="69" t="s">
        <v>133</v>
      </c>
      <c r="Q316" s="73">
        <v>39.662700000000001</v>
      </c>
      <c r="R316" s="74">
        <v>-86.3733</v>
      </c>
      <c r="S316" s="69" t="s">
        <v>41</v>
      </c>
      <c r="T316" s="69"/>
      <c r="U316" s="69" t="s">
        <v>32</v>
      </c>
      <c r="V316" s="68"/>
      <c r="W316" s="1" t="e">
        <f>IF(AC316="Intr",0,G316*#REF!)</f>
        <v>#REF!</v>
      </c>
      <c r="X316" s="1" t="e">
        <f>IF(AC316="Intr",0,G316*#REF!)</f>
        <v>#REF!</v>
      </c>
      <c r="Y316" s="1" t="e">
        <f>IF(AC316="Intr",G316,G316*#REF!)</f>
        <v>#REF!</v>
      </c>
      <c r="Z316" s="1" t="s">
        <v>940</v>
      </c>
      <c r="AA316" s="1" t="s">
        <v>941</v>
      </c>
      <c r="AB316" s="1" t="s">
        <v>949</v>
      </c>
      <c r="AC316" s="69"/>
      <c r="AD316" s="69"/>
      <c r="AE316" s="69"/>
      <c r="AF316" s="69"/>
      <c r="AG316" s="75"/>
      <c r="AH316" s="69" t="s">
        <v>612</v>
      </c>
    </row>
    <row r="317" spans="1:34" x14ac:dyDescent="0.2">
      <c r="A317" s="68">
        <v>44263</v>
      </c>
      <c r="B317" s="69" t="s">
        <v>144</v>
      </c>
      <c r="C317" s="69">
        <v>2021</v>
      </c>
      <c r="D317" s="69" t="s">
        <v>7</v>
      </c>
      <c r="E317" s="71">
        <v>-0.09</v>
      </c>
      <c r="F317" s="71" t="s">
        <v>19</v>
      </c>
      <c r="G317" s="13">
        <v>7200</v>
      </c>
      <c r="H317" s="14">
        <v>200</v>
      </c>
      <c r="I317" s="71" t="s">
        <v>53</v>
      </c>
      <c r="J317" s="71" t="s">
        <v>23</v>
      </c>
      <c r="K317" s="71">
        <v>0.09</v>
      </c>
      <c r="L317" s="71" t="s">
        <v>661</v>
      </c>
      <c r="M317" s="71" t="s">
        <v>73</v>
      </c>
      <c r="N317" s="72" t="s">
        <v>663</v>
      </c>
      <c r="O317" s="69"/>
      <c r="P317" s="69" t="s">
        <v>133</v>
      </c>
      <c r="Q317" s="73">
        <v>39.662700000000001</v>
      </c>
      <c r="R317" s="74">
        <v>-86.3733</v>
      </c>
      <c r="S317" s="69" t="s">
        <v>41</v>
      </c>
      <c r="T317" s="69"/>
      <c r="U317" s="69" t="s">
        <v>32</v>
      </c>
      <c r="V317" s="68"/>
      <c r="W317" s="1" t="e">
        <f>IF(AC317="Intr",0,G317*#REF!)</f>
        <v>#REF!</v>
      </c>
      <c r="X317" s="1" t="e">
        <f>IF(AC317="Intr",0,G317*#REF!)</f>
        <v>#REF!</v>
      </c>
      <c r="Y317" s="1" t="e">
        <f>IF(AC317="Intr",G317,G317*#REF!)</f>
        <v>#REF!</v>
      </c>
      <c r="Z317" s="1" t="s">
        <v>940</v>
      </c>
      <c r="AA317" s="1" t="s">
        <v>941</v>
      </c>
      <c r="AB317" s="1" t="s">
        <v>947</v>
      </c>
      <c r="AC317" s="69"/>
      <c r="AD317" s="69"/>
      <c r="AE317" s="69"/>
      <c r="AF317" s="69"/>
      <c r="AG317" s="75"/>
      <c r="AH317" s="69" t="s">
        <v>660</v>
      </c>
    </row>
    <row r="318" spans="1:34" x14ac:dyDescent="0.2">
      <c r="A318" s="68">
        <v>44270</v>
      </c>
      <c r="B318" s="69" t="s">
        <v>144</v>
      </c>
      <c r="C318" s="69">
        <v>2021</v>
      </c>
      <c r="D318" s="69" t="s">
        <v>8</v>
      </c>
      <c r="E318" s="71">
        <v>-1150</v>
      </c>
      <c r="F318" s="71" t="s">
        <v>20</v>
      </c>
      <c r="G318" s="13">
        <v>460000</v>
      </c>
      <c r="H318" s="14">
        <v>186</v>
      </c>
      <c r="I318" s="71" t="s">
        <v>52</v>
      </c>
      <c r="J318" s="71" t="s">
        <v>27</v>
      </c>
      <c r="K318" s="71">
        <v>759</v>
      </c>
      <c r="L318" s="71" t="s">
        <v>670</v>
      </c>
      <c r="M318" s="71" t="s">
        <v>671</v>
      </c>
      <c r="N318" s="72" t="s">
        <v>672</v>
      </c>
      <c r="O318" s="69"/>
      <c r="P318" s="69" t="s">
        <v>328</v>
      </c>
      <c r="Q318" s="73">
        <v>38.985688000000003</v>
      </c>
      <c r="R318" s="74">
        <v>-85.727684999999994</v>
      </c>
      <c r="S318" s="69" t="s">
        <v>41</v>
      </c>
      <c r="T318" s="69"/>
      <c r="U318" s="69" t="s">
        <v>32</v>
      </c>
      <c r="V318" s="68"/>
      <c r="W318" s="1" t="e">
        <f>IF(AC318="Intr",0,G318*#REF!)</f>
        <v>#REF!</v>
      </c>
      <c r="X318" s="1" t="e">
        <f>IF(AC318="Intr",0,G318*#REF!)</f>
        <v>#REF!</v>
      </c>
      <c r="Y318" s="1" t="e">
        <f>IF(AC318="Intr",G318,G318*#REF!)</f>
        <v>#REF!</v>
      </c>
      <c r="Z318" s="1" t="s">
        <v>944</v>
      </c>
      <c r="AA318" s="1" t="s">
        <v>943</v>
      </c>
      <c r="AB318" s="1"/>
      <c r="AC318" s="69"/>
      <c r="AD318" s="69"/>
      <c r="AE318" s="69"/>
      <c r="AF318" s="69"/>
      <c r="AG318" s="75"/>
      <c r="AH318" s="69"/>
    </row>
    <row r="319" spans="1:34" x14ac:dyDescent="0.2">
      <c r="A319" s="68">
        <v>44272</v>
      </c>
      <c r="B319" s="69" t="s">
        <v>144</v>
      </c>
      <c r="C319" s="69">
        <v>2021</v>
      </c>
      <c r="D319" s="69" t="s">
        <v>2</v>
      </c>
      <c r="E319" s="71">
        <v>-194</v>
      </c>
      <c r="F319" s="71" t="s">
        <v>20</v>
      </c>
      <c r="G319" s="13">
        <v>97000</v>
      </c>
      <c r="H319" s="14">
        <v>176</v>
      </c>
      <c r="I319" s="71" t="s">
        <v>52</v>
      </c>
      <c r="J319" s="71" t="s">
        <v>27</v>
      </c>
      <c r="K319" s="71">
        <v>194</v>
      </c>
      <c r="L319" s="71" t="s">
        <v>705</v>
      </c>
      <c r="M319" s="71" t="s">
        <v>685</v>
      </c>
      <c r="N319" s="72" t="s">
        <v>687</v>
      </c>
      <c r="O319" s="69"/>
      <c r="P319" s="69" t="s">
        <v>357</v>
      </c>
      <c r="Q319" s="73">
        <v>41.400540200000002</v>
      </c>
      <c r="R319" s="74">
        <v>-87.158702300000002</v>
      </c>
      <c r="S319" s="69" t="s">
        <v>43</v>
      </c>
      <c r="T319" s="69"/>
      <c r="U319" s="69" t="s">
        <v>32</v>
      </c>
      <c r="V319" s="68"/>
      <c r="W319" s="1" t="e">
        <f>IF(AC319="Intr",0,G319*#REF!)</f>
        <v>#REF!</v>
      </c>
      <c r="X319" s="1" t="e">
        <f>IF(AC319="Intr",0,G319*#REF!)</f>
        <v>#REF!</v>
      </c>
      <c r="Y319" s="1" t="e">
        <f>IF(AC319="Intr",G319,G319*#REF!)</f>
        <v>#REF!</v>
      </c>
      <c r="Z319" s="1" t="s">
        <v>945</v>
      </c>
      <c r="AA319" s="1" t="s">
        <v>943</v>
      </c>
      <c r="AB319" s="1"/>
      <c r="AC319" s="69"/>
      <c r="AD319" s="69"/>
      <c r="AE319" s="69"/>
      <c r="AF319" s="69"/>
      <c r="AG319" s="75"/>
      <c r="AH319" s="69"/>
    </row>
    <row r="320" spans="1:34" x14ac:dyDescent="0.2">
      <c r="A320" s="68">
        <v>44272</v>
      </c>
      <c r="B320" s="69" t="s">
        <v>144</v>
      </c>
      <c r="C320" s="69">
        <v>2021</v>
      </c>
      <c r="D320" s="69" t="s">
        <v>2</v>
      </c>
      <c r="E320" s="71">
        <v>-140</v>
      </c>
      <c r="F320" s="71" t="s">
        <v>20</v>
      </c>
      <c r="G320" s="13">
        <v>70000</v>
      </c>
      <c r="H320" s="14">
        <v>176</v>
      </c>
      <c r="I320" s="71" t="s">
        <v>52</v>
      </c>
      <c r="J320" s="71" t="s">
        <v>26</v>
      </c>
      <c r="K320" s="71">
        <v>140</v>
      </c>
      <c r="L320" s="71" t="s">
        <v>705</v>
      </c>
      <c r="M320" s="71" t="s">
        <v>686</v>
      </c>
      <c r="N320" s="72" t="s">
        <v>687</v>
      </c>
      <c r="O320" s="69"/>
      <c r="P320" s="69" t="s">
        <v>357</v>
      </c>
      <c r="Q320" s="73">
        <v>41.400540200000002</v>
      </c>
      <c r="R320" s="74">
        <v>-87.158702300000002</v>
      </c>
      <c r="S320" s="69" t="s">
        <v>43</v>
      </c>
      <c r="T320" s="69"/>
      <c r="U320" s="69" t="s">
        <v>32</v>
      </c>
      <c r="V320" s="68"/>
      <c r="W320" s="1" t="e">
        <f>IF(AC320="Intr",0,G320*#REF!)</f>
        <v>#REF!</v>
      </c>
      <c r="X320" s="1" t="e">
        <f>IF(AC320="Intr",0,G320*#REF!)</f>
        <v>#REF!</v>
      </c>
      <c r="Y320" s="1" t="e">
        <f>IF(AC320="Intr",G320,G320*#REF!)</f>
        <v>#REF!</v>
      </c>
      <c r="Z320" s="1" t="s">
        <v>945</v>
      </c>
      <c r="AA320" s="1" t="s">
        <v>943</v>
      </c>
      <c r="AB320" s="1"/>
      <c r="AC320" s="69"/>
      <c r="AD320" s="69"/>
      <c r="AE320" s="69"/>
      <c r="AF320" s="69"/>
      <c r="AG320" s="75"/>
      <c r="AH320" s="69"/>
    </row>
    <row r="321" spans="1:34" x14ac:dyDescent="0.2">
      <c r="A321" s="68">
        <v>44277</v>
      </c>
      <c r="B321" s="69" t="s">
        <v>144</v>
      </c>
      <c r="C321" s="69">
        <v>2021</v>
      </c>
      <c r="D321" s="69" t="s">
        <v>8</v>
      </c>
      <c r="E321" s="71">
        <v>-3.8</v>
      </c>
      <c r="F321" s="71" t="s">
        <v>19</v>
      </c>
      <c r="G321" s="13">
        <v>304000</v>
      </c>
      <c r="H321" s="14">
        <v>196</v>
      </c>
      <c r="I321" s="71" t="s">
        <v>52</v>
      </c>
      <c r="J321" s="71" t="s">
        <v>25</v>
      </c>
      <c r="K321" s="71">
        <v>0.95</v>
      </c>
      <c r="L321" s="71" t="s">
        <v>211</v>
      </c>
      <c r="M321" s="71" t="s">
        <v>673</v>
      </c>
      <c r="N321" s="72" t="s">
        <v>674</v>
      </c>
      <c r="O321" s="69"/>
      <c r="P321" s="69" t="s">
        <v>92</v>
      </c>
      <c r="Q321" s="73">
        <v>39.777700000000003</v>
      </c>
      <c r="R321" s="74">
        <v>-85.760199999999998</v>
      </c>
      <c r="S321" s="69" t="s">
        <v>43</v>
      </c>
      <c r="T321" s="69"/>
      <c r="U321" s="69" t="s">
        <v>32</v>
      </c>
      <c r="V321" s="68"/>
      <c r="W321" s="1" t="e">
        <f>IF(AC321="Intr",0,G321*#REF!)</f>
        <v>#REF!</v>
      </c>
      <c r="X321" s="1" t="e">
        <f>IF(AC321="Intr",0,G321*#REF!)</f>
        <v>#REF!</v>
      </c>
      <c r="Y321" s="1" t="e">
        <f>IF(AC321="Intr",G321,G321*#REF!)</f>
        <v>#REF!</v>
      </c>
      <c r="Z321" s="1" t="s">
        <v>944</v>
      </c>
      <c r="AA321" s="1" t="s">
        <v>943</v>
      </c>
      <c r="AB321" s="1"/>
      <c r="AC321" s="69"/>
      <c r="AD321" s="69"/>
      <c r="AE321" s="69"/>
      <c r="AF321" s="69"/>
      <c r="AG321" s="75"/>
      <c r="AH321" s="69"/>
    </row>
    <row r="322" spans="1:34" x14ac:dyDescent="0.2">
      <c r="A322" s="68">
        <v>44285</v>
      </c>
      <c r="B322" s="69" t="s">
        <v>144</v>
      </c>
      <c r="C322" s="69">
        <v>2021</v>
      </c>
      <c r="D322" s="69" t="s">
        <v>4</v>
      </c>
      <c r="E322" s="71">
        <v>-2.1</v>
      </c>
      <c r="F322" s="71" t="s">
        <v>19</v>
      </c>
      <c r="G322" s="13">
        <v>168000</v>
      </c>
      <c r="H322" s="14">
        <v>202</v>
      </c>
      <c r="I322" s="71" t="s">
        <v>52</v>
      </c>
      <c r="J322" s="71" t="s">
        <v>25</v>
      </c>
      <c r="K322" s="71">
        <v>0.03</v>
      </c>
      <c r="L322" s="71" t="s">
        <v>623</v>
      </c>
      <c r="M322" s="71" t="s">
        <v>690</v>
      </c>
      <c r="N322" s="72" t="s">
        <v>691</v>
      </c>
      <c r="O322" s="69"/>
      <c r="P322" s="69" t="s">
        <v>227</v>
      </c>
      <c r="Q322" s="73" t="s">
        <v>692</v>
      </c>
      <c r="R322" s="74">
        <v>-85.059173000000001</v>
      </c>
      <c r="S322" s="69" t="s">
        <v>43</v>
      </c>
      <c r="T322" s="69"/>
      <c r="U322" s="69" t="s">
        <v>32</v>
      </c>
      <c r="V322" s="68"/>
      <c r="W322" s="1" t="e">
        <f>IF(AC322="Intr",0,G322*#REF!)</f>
        <v>#REF!</v>
      </c>
      <c r="X322" s="1" t="e">
        <f>IF(AC322="Intr",0,G322*#REF!)</f>
        <v>#REF!</v>
      </c>
      <c r="Y322" s="1" t="e">
        <f>IF(AC322="Intr",G322,G322*#REF!)</f>
        <v>#REF!</v>
      </c>
      <c r="Z322" s="1" t="s">
        <v>942</v>
      </c>
      <c r="AA322" s="1" t="s">
        <v>943</v>
      </c>
      <c r="AB322" s="1"/>
      <c r="AC322" s="69"/>
      <c r="AD322" s="69"/>
      <c r="AE322" s="69"/>
      <c r="AF322" s="69"/>
      <c r="AG322" s="75"/>
      <c r="AH322" s="69" t="s">
        <v>693</v>
      </c>
    </row>
    <row r="323" spans="1:34" x14ac:dyDescent="0.2">
      <c r="A323" s="68">
        <v>44285</v>
      </c>
      <c r="B323" s="69" t="s">
        <v>144</v>
      </c>
      <c r="C323" s="69">
        <v>2021</v>
      </c>
      <c r="D323" s="69" t="s">
        <v>7</v>
      </c>
      <c r="E323" s="71">
        <v>-76</v>
      </c>
      <c r="F323" s="71" t="s">
        <v>20</v>
      </c>
      <c r="G323" s="13">
        <v>34200</v>
      </c>
      <c r="H323" s="14">
        <v>193</v>
      </c>
      <c r="I323" s="71" t="s">
        <v>52</v>
      </c>
      <c r="J323" s="71" t="s">
        <v>27</v>
      </c>
      <c r="K323" s="71">
        <v>76</v>
      </c>
      <c r="L323" s="71" t="s">
        <v>705</v>
      </c>
      <c r="M323" s="71" t="s">
        <v>254</v>
      </c>
      <c r="N323" s="72" t="s">
        <v>688</v>
      </c>
      <c r="O323" s="69"/>
      <c r="P323" s="69" t="s">
        <v>133</v>
      </c>
      <c r="Q323" s="73">
        <v>39.659999999999997</v>
      </c>
      <c r="R323" s="74">
        <v>-86.441999999999993</v>
      </c>
      <c r="S323" s="69" t="s">
        <v>43</v>
      </c>
      <c r="T323" s="69"/>
      <c r="U323" s="69" t="s">
        <v>32</v>
      </c>
      <c r="V323" s="68"/>
      <c r="W323" s="1" t="e">
        <f>IF(AC323="Intr",0,G323*#REF!)</f>
        <v>#REF!</v>
      </c>
      <c r="X323" s="1" t="e">
        <f>IF(AC323="Intr",0,G323*#REF!)</f>
        <v>#REF!</v>
      </c>
      <c r="Y323" s="1" t="e">
        <f>IF(AC323="Intr",G323,G323*#REF!)</f>
        <v>#REF!</v>
      </c>
      <c r="Z323" s="1" t="s">
        <v>944</v>
      </c>
      <c r="AA323" s="1" t="s">
        <v>943</v>
      </c>
      <c r="AB323" s="1"/>
      <c r="AC323" s="69"/>
      <c r="AD323" s="69"/>
      <c r="AE323" s="69"/>
      <c r="AF323" s="69"/>
      <c r="AG323" s="75"/>
      <c r="AH323" s="69" t="s">
        <v>689</v>
      </c>
    </row>
    <row r="324" spans="1:34" x14ac:dyDescent="0.2">
      <c r="A324" s="68">
        <v>44285</v>
      </c>
      <c r="B324" s="69" t="s">
        <v>144</v>
      </c>
      <c r="C324" s="69">
        <v>2021</v>
      </c>
      <c r="D324" s="69" t="s">
        <v>7</v>
      </c>
      <c r="E324" s="71">
        <v>-218</v>
      </c>
      <c r="F324" s="71" t="s">
        <v>20</v>
      </c>
      <c r="G324" s="13">
        <v>98100</v>
      </c>
      <c r="H324" s="14">
        <v>193</v>
      </c>
      <c r="I324" s="71" t="s">
        <v>52</v>
      </c>
      <c r="J324" s="71" t="s">
        <v>26</v>
      </c>
      <c r="K324" s="71">
        <v>218</v>
      </c>
      <c r="L324" s="71" t="s">
        <v>705</v>
      </c>
      <c r="M324" s="71" t="s">
        <v>254</v>
      </c>
      <c r="N324" s="72" t="s">
        <v>688</v>
      </c>
      <c r="O324" s="69"/>
      <c r="P324" s="69" t="s">
        <v>133</v>
      </c>
      <c r="Q324" s="73">
        <v>39.659999999999997</v>
      </c>
      <c r="R324" s="74">
        <v>-86.441999999999993</v>
      </c>
      <c r="S324" s="69" t="s">
        <v>43</v>
      </c>
      <c r="T324" s="69"/>
      <c r="U324" s="69" t="s">
        <v>32</v>
      </c>
      <c r="V324" s="68"/>
      <c r="W324" s="1" t="e">
        <f>IF(AC324="Intr",0,G324*#REF!)</f>
        <v>#REF!</v>
      </c>
      <c r="X324" s="1" t="e">
        <f>IF(AC324="Intr",0,G324*#REF!)</f>
        <v>#REF!</v>
      </c>
      <c r="Y324" s="1" t="e">
        <f>IF(AC324="Intr",G324,G324*#REF!)</f>
        <v>#REF!</v>
      </c>
      <c r="Z324" s="1" t="s">
        <v>944</v>
      </c>
      <c r="AA324" s="1" t="s">
        <v>943</v>
      </c>
      <c r="AB324" s="1"/>
      <c r="AC324" s="69"/>
      <c r="AD324" s="69"/>
      <c r="AE324" s="69"/>
      <c r="AF324" s="69"/>
      <c r="AG324" s="75"/>
      <c r="AH324" s="69" t="s">
        <v>689</v>
      </c>
    </row>
    <row r="325" spans="1:34" x14ac:dyDescent="0.2">
      <c r="A325" s="68">
        <v>44285</v>
      </c>
      <c r="B325" s="69" t="s">
        <v>144</v>
      </c>
      <c r="C325" s="69">
        <v>2021</v>
      </c>
      <c r="D325" s="69" t="s">
        <v>7</v>
      </c>
      <c r="E325" s="71">
        <v>-5.3999999999999999E-2</v>
      </c>
      <c r="F325" s="71" t="s">
        <v>19</v>
      </c>
      <c r="G325" s="13">
        <v>4320</v>
      </c>
      <c r="H325" s="14">
        <v>193</v>
      </c>
      <c r="I325" s="71" t="s">
        <v>52</v>
      </c>
      <c r="J325" s="71" t="s">
        <v>24</v>
      </c>
      <c r="K325" s="71">
        <v>1.7999999999999999E-2</v>
      </c>
      <c r="L325" s="71" t="s">
        <v>705</v>
      </c>
      <c r="M325" s="71" t="s">
        <v>254</v>
      </c>
      <c r="N325" s="72" t="s">
        <v>688</v>
      </c>
      <c r="O325" s="69"/>
      <c r="P325" s="69" t="s">
        <v>133</v>
      </c>
      <c r="Q325" s="73">
        <v>39.659999999999997</v>
      </c>
      <c r="R325" s="74">
        <v>-86.441999999999993</v>
      </c>
      <c r="S325" s="69" t="s">
        <v>43</v>
      </c>
      <c r="T325" s="69"/>
      <c r="U325" s="69" t="s">
        <v>32</v>
      </c>
      <c r="V325" s="68"/>
      <c r="W325" s="1" t="e">
        <f>IF(AC325="Intr",0,G325*#REF!)</f>
        <v>#REF!</v>
      </c>
      <c r="X325" s="1" t="e">
        <f>IF(AC325="Intr",0,G325*#REF!)</f>
        <v>#REF!</v>
      </c>
      <c r="Y325" s="1" t="e">
        <f>IF(AC325="Intr",G325,G325*#REF!)</f>
        <v>#REF!</v>
      </c>
      <c r="Z325" s="1" t="s">
        <v>944</v>
      </c>
      <c r="AA325" s="1" t="s">
        <v>943</v>
      </c>
      <c r="AB325" s="1"/>
      <c r="AC325" s="69"/>
      <c r="AD325" s="69"/>
      <c r="AE325" s="69"/>
      <c r="AF325" s="69"/>
      <c r="AG325" s="75"/>
      <c r="AH325" s="69" t="s">
        <v>689</v>
      </c>
    </row>
    <row r="326" spans="1:34" x14ac:dyDescent="0.2">
      <c r="A326" s="68">
        <v>44291</v>
      </c>
      <c r="B326" s="69" t="s">
        <v>165</v>
      </c>
      <c r="C326" s="69">
        <v>2021</v>
      </c>
      <c r="D326" s="69" t="s">
        <v>1</v>
      </c>
      <c r="E326" s="71">
        <v>-13.08</v>
      </c>
      <c r="F326" s="71" t="s">
        <v>19</v>
      </c>
      <c r="G326" s="13">
        <v>1242600</v>
      </c>
      <c r="H326" s="14">
        <v>197</v>
      </c>
      <c r="I326" s="71" t="s">
        <v>52</v>
      </c>
      <c r="J326" s="71" t="s">
        <v>23</v>
      </c>
      <c r="K326" s="71">
        <v>4.3600000000000003</v>
      </c>
      <c r="L326" s="71" t="s">
        <v>675</v>
      </c>
      <c r="M326" s="71" t="s">
        <v>676</v>
      </c>
      <c r="N326" s="72" t="s">
        <v>677</v>
      </c>
      <c r="O326" s="69"/>
      <c r="P326" s="69" t="s">
        <v>199</v>
      </c>
      <c r="Q326" s="73">
        <v>41.650891000000001</v>
      </c>
      <c r="R326" s="74">
        <v>-87.137271999999996</v>
      </c>
      <c r="S326" s="69" t="s">
        <v>43</v>
      </c>
      <c r="T326" s="69"/>
      <c r="U326" s="69" t="s">
        <v>32</v>
      </c>
      <c r="V326" s="68"/>
      <c r="W326" s="1" t="e">
        <f>IF(AC326="Intr",0,G326*#REF!)</f>
        <v>#REF!</v>
      </c>
      <c r="X326" s="1" t="e">
        <f>IF(AC326="Intr",0,G326*#REF!)</f>
        <v>#REF!</v>
      </c>
      <c r="Y326" s="1" t="e">
        <f>IF(AC326="Intr",G326,G326*#REF!)</f>
        <v>#REF!</v>
      </c>
      <c r="Z326" s="1" t="s">
        <v>945</v>
      </c>
      <c r="AA326" s="1" t="s">
        <v>943</v>
      </c>
      <c r="AB326" s="1"/>
      <c r="AC326" s="69"/>
      <c r="AD326" s="69"/>
      <c r="AE326" s="69"/>
      <c r="AF326" s="69"/>
      <c r="AG326" s="75"/>
      <c r="AH326" s="69"/>
    </row>
    <row r="327" spans="1:34" x14ac:dyDescent="0.2">
      <c r="A327" s="68">
        <v>44291</v>
      </c>
      <c r="B327" s="69" t="s">
        <v>165</v>
      </c>
      <c r="C327" s="69">
        <v>2021</v>
      </c>
      <c r="D327" s="69" t="s">
        <v>6</v>
      </c>
      <c r="E327" s="71">
        <v>-7.4999999999999997E-2</v>
      </c>
      <c r="F327" s="71" t="s">
        <v>19</v>
      </c>
      <c r="G327" s="13">
        <v>6000</v>
      </c>
      <c r="H327" s="14">
        <v>199</v>
      </c>
      <c r="I327" s="71" t="s">
        <v>53</v>
      </c>
      <c r="J327" s="71" t="s">
        <v>25</v>
      </c>
      <c r="K327" s="71">
        <v>0.03</v>
      </c>
      <c r="L327" s="71" t="s">
        <v>678</v>
      </c>
      <c r="M327" s="71" t="s">
        <v>709</v>
      </c>
      <c r="N327" s="72" t="s">
        <v>679</v>
      </c>
      <c r="O327" s="69"/>
      <c r="P327" s="69" t="s">
        <v>88</v>
      </c>
      <c r="Q327" s="73">
        <v>40.050800000000002</v>
      </c>
      <c r="R327" s="74">
        <v>-86.455299999999994</v>
      </c>
      <c r="S327" s="69" t="s">
        <v>41</v>
      </c>
      <c r="T327" s="69"/>
      <c r="U327" s="69" t="s">
        <v>32</v>
      </c>
      <c r="V327" s="68"/>
      <c r="W327" s="1" t="e">
        <f>IF(AC327="Intr",0,G327*#REF!)</f>
        <v>#REF!</v>
      </c>
      <c r="X327" s="1" t="e">
        <f>IF(AC327="Intr",0,G327*#REF!)</f>
        <v>#REF!</v>
      </c>
      <c r="Y327" s="1" t="e">
        <f>IF(AC327="Intr",G327,G327*#REF!)</f>
        <v>#REF!</v>
      </c>
      <c r="Z327" s="1" t="s">
        <v>940</v>
      </c>
      <c r="AA327" s="1" t="s">
        <v>941</v>
      </c>
      <c r="AB327" s="1" t="s">
        <v>949</v>
      </c>
      <c r="AC327" s="69"/>
      <c r="AD327" s="69"/>
      <c r="AE327" s="69"/>
      <c r="AF327" s="69"/>
      <c r="AG327" s="75"/>
      <c r="AH327" s="69" t="s">
        <v>680</v>
      </c>
    </row>
    <row r="328" spans="1:34" x14ac:dyDescent="0.2">
      <c r="A328" s="68">
        <v>44291</v>
      </c>
      <c r="B328" s="69" t="s">
        <v>165</v>
      </c>
      <c r="C328" s="69">
        <v>2021</v>
      </c>
      <c r="D328" s="69" t="s">
        <v>6</v>
      </c>
      <c r="E328" s="71">
        <v>-123</v>
      </c>
      <c r="F328" s="71" t="s">
        <v>20</v>
      </c>
      <c r="G328" s="13">
        <v>49200</v>
      </c>
      <c r="H328" s="14">
        <v>184</v>
      </c>
      <c r="I328" s="71" t="s">
        <v>52</v>
      </c>
      <c r="J328" s="71" t="s">
        <v>27</v>
      </c>
      <c r="K328" s="71">
        <v>381</v>
      </c>
      <c r="L328" s="71" t="s">
        <v>705</v>
      </c>
      <c r="M328" s="71" t="s">
        <v>681</v>
      </c>
      <c r="N328" s="72" t="s">
        <v>682</v>
      </c>
      <c r="O328" s="69"/>
      <c r="P328" s="69" t="s">
        <v>88</v>
      </c>
      <c r="Q328" s="73">
        <v>40.048000000000002</v>
      </c>
      <c r="R328" s="74">
        <v>-86.49</v>
      </c>
      <c r="S328" s="69" t="s">
        <v>43</v>
      </c>
      <c r="T328" s="69"/>
      <c r="U328" s="69" t="s">
        <v>32</v>
      </c>
      <c r="V328" s="68"/>
      <c r="W328" s="1" t="e">
        <f>IF(AC328="Intr",0,G328*#REF!)</f>
        <v>#REF!</v>
      </c>
      <c r="X328" s="1" t="e">
        <f>IF(AC328="Intr",0,G328*#REF!)</f>
        <v>#REF!</v>
      </c>
      <c r="Y328" s="1" t="e">
        <f>IF(AC328="Intr",G328,G328*#REF!)</f>
        <v>#REF!</v>
      </c>
      <c r="Z328" s="1" t="s">
        <v>944</v>
      </c>
      <c r="AA328" s="1" t="s">
        <v>946</v>
      </c>
      <c r="AB328" s="1"/>
      <c r="AC328" s="69"/>
      <c r="AD328" s="69"/>
      <c r="AE328" s="69"/>
      <c r="AF328" s="69"/>
      <c r="AG328" s="75"/>
      <c r="AH328" s="69"/>
    </row>
    <row r="329" spans="1:34" x14ac:dyDescent="0.2">
      <c r="A329" s="68">
        <v>44291</v>
      </c>
      <c r="B329" s="69" t="s">
        <v>165</v>
      </c>
      <c r="C329" s="69">
        <v>2021</v>
      </c>
      <c r="D329" s="69" t="s">
        <v>6</v>
      </c>
      <c r="E329" s="71">
        <v>-237</v>
      </c>
      <c r="F329" s="71" t="s">
        <v>20</v>
      </c>
      <c r="G329" s="13">
        <v>94800</v>
      </c>
      <c r="H329" s="14">
        <v>184</v>
      </c>
      <c r="I329" s="71" t="s">
        <v>52</v>
      </c>
      <c r="J329" s="71" t="s">
        <v>26</v>
      </c>
      <c r="K329" s="71">
        <v>237</v>
      </c>
      <c r="L329" s="71" t="s">
        <v>705</v>
      </c>
      <c r="M329" s="71" t="s">
        <v>681</v>
      </c>
      <c r="N329" s="72" t="s">
        <v>682</v>
      </c>
      <c r="O329" s="69"/>
      <c r="P329" s="69" t="s">
        <v>88</v>
      </c>
      <c r="Q329" s="73">
        <v>40.048000000000002</v>
      </c>
      <c r="R329" s="74">
        <v>-86.49</v>
      </c>
      <c r="S329" s="69" t="s">
        <v>43</v>
      </c>
      <c r="T329" s="69"/>
      <c r="U329" s="69" t="s">
        <v>32</v>
      </c>
      <c r="V329" s="68"/>
      <c r="W329" s="1" t="e">
        <f>IF(AC329="Intr",0,G329*#REF!)</f>
        <v>#REF!</v>
      </c>
      <c r="X329" s="1" t="e">
        <f>IF(AC329="Intr",0,G329*#REF!)</f>
        <v>#REF!</v>
      </c>
      <c r="Y329" s="1" t="e">
        <f>IF(AC329="Intr",G329,G329*#REF!)</f>
        <v>#REF!</v>
      </c>
      <c r="Z329" s="1" t="s">
        <v>944</v>
      </c>
      <c r="AA329" s="1" t="s">
        <v>946</v>
      </c>
      <c r="AB329" s="1"/>
      <c r="AC329" s="69"/>
      <c r="AD329" s="69"/>
      <c r="AE329" s="69"/>
      <c r="AF329" s="69"/>
      <c r="AG329" s="75"/>
      <c r="AH329" s="69"/>
    </row>
    <row r="330" spans="1:34" x14ac:dyDescent="0.2">
      <c r="A330" s="68">
        <v>44291</v>
      </c>
      <c r="B330" s="69" t="s">
        <v>165</v>
      </c>
      <c r="C330" s="69">
        <v>2021</v>
      </c>
      <c r="D330" s="69" t="s">
        <v>6</v>
      </c>
      <c r="E330" s="71">
        <v>-0.05</v>
      </c>
      <c r="F330" s="71" t="s">
        <v>19</v>
      </c>
      <c r="G330" s="13">
        <v>4000</v>
      </c>
      <c r="H330" s="14">
        <v>184</v>
      </c>
      <c r="I330" s="71" t="s">
        <v>52</v>
      </c>
      <c r="J330" s="71" t="s">
        <v>23</v>
      </c>
      <c r="K330" s="71">
        <v>2.5000000000000001E-2</v>
      </c>
      <c r="L330" s="71" t="s">
        <v>705</v>
      </c>
      <c r="M330" s="71" t="s">
        <v>681</v>
      </c>
      <c r="N330" s="72" t="s">
        <v>682</v>
      </c>
      <c r="O330" s="69"/>
      <c r="P330" s="69" t="s">
        <v>88</v>
      </c>
      <c r="Q330" s="88">
        <v>40.048000000000002</v>
      </c>
      <c r="R330" s="89">
        <v>-86.49</v>
      </c>
      <c r="S330" s="69" t="s">
        <v>43</v>
      </c>
      <c r="T330" s="69"/>
      <c r="U330" s="69" t="s">
        <v>32</v>
      </c>
      <c r="V330" s="68"/>
      <c r="W330" s="1" t="e">
        <f>IF(AC330="Intr",0,G330*#REF!)</f>
        <v>#REF!</v>
      </c>
      <c r="X330" s="1" t="e">
        <f>IF(AC330="Intr",0,G330*#REF!)</f>
        <v>#REF!</v>
      </c>
      <c r="Y330" s="1" t="e">
        <f>IF(AC330="Intr",G330,G330*#REF!)</f>
        <v>#REF!</v>
      </c>
      <c r="Z330" s="1" t="s">
        <v>944</v>
      </c>
      <c r="AA330" s="1" t="s">
        <v>946</v>
      </c>
      <c r="AB330" s="1"/>
      <c r="AC330" s="69"/>
      <c r="AD330" s="69"/>
      <c r="AE330" s="69"/>
      <c r="AF330" s="69"/>
      <c r="AG330" s="75"/>
      <c r="AH330" s="69"/>
    </row>
    <row r="331" spans="1:34" x14ac:dyDescent="0.2">
      <c r="A331" s="68">
        <v>44291</v>
      </c>
      <c r="B331" s="69" t="s">
        <v>165</v>
      </c>
      <c r="C331" s="69">
        <v>2021</v>
      </c>
      <c r="D331" s="69" t="s">
        <v>6</v>
      </c>
      <c r="E331" s="71">
        <v>-2.7E-2</v>
      </c>
      <c r="F331" s="71" t="s">
        <v>19</v>
      </c>
      <c r="G331" s="13">
        <v>2160</v>
      </c>
      <c r="H331" s="14">
        <v>184</v>
      </c>
      <c r="I331" s="71" t="s">
        <v>52</v>
      </c>
      <c r="J331" s="71" t="s">
        <v>24</v>
      </c>
      <c r="K331" s="71">
        <v>8.9999999999999993E-3</v>
      </c>
      <c r="L331" s="71" t="s">
        <v>705</v>
      </c>
      <c r="M331" s="71" t="s">
        <v>681</v>
      </c>
      <c r="N331" s="72" t="s">
        <v>682</v>
      </c>
      <c r="O331" s="69"/>
      <c r="P331" s="69" t="s">
        <v>88</v>
      </c>
      <c r="Q331" s="73">
        <v>40.048000000000002</v>
      </c>
      <c r="R331" s="74">
        <v>-86.49</v>
      </c>
      <c r="S331" s="69" t="s">
        <v>43</v>
      </c>
      <c r="T331" s="69"/>
      <c r="U331" s="69" t="s">
        <v>32</v>
      </c>
      <c r="V331" s="68"/>
      <c r="W331" s="1" t="e">
        <f>IF(AC331="Intr",0,G331*#REF!)</f>
        <v>#REF!</v>
      </c>
      <c r="X331" s="1" t="e">
        <f>IF(AC331="Intr",0,G331*#REF!)</f>
        <v>#REF!</v>
      </c>
      <c r="Y331" s="1" t="e">
        <f>IF(AC331="Intr",G331,G331*#REF!)</f>
        <v>#REF!</v>
      </c>
      <c r="Z331" s="1" t="s">
        <v>944</v>
      </c>
      <c r="AA331" s="1" t="s">
        <v>946</v>
      </c>
      <c r="AB331" s="1"/>
      <c r="AC331" s="69"/>
      <c r="AD331" s="69"/>
      <c r="AE331" s="69"/>
      <c r="AF331" s="69"/>
      <c r="AG331" s="75"/>
      <c r="AH331" s="69"/>
    </row>
    <row r="332" spans="1:34" x14ac:dyDescent="0.2">
      <c r="A332" s="68">
        <v>44291</v>
      </c>
      <c r="B332" s="69" t="s">
        <v>165</v>
      </c>
      <c r="C332" s="69">
        <v>2021</v>
      </c>
      <c r="D332" s="69" t="s">
        <v>6</v>
      </c>
      <c r="E332" s="71">
        <v>-0.03</v>
      </c>
      <c r="F332" s="71" t="s">
        <v>19</v>
      </c>
      <c r="G332" s="13">
        <v>2400</v>
      </c>
      <c r="H332" s="14">
        <v>184</v>
      </c>
      <c r="I332" s="71" t="s">
        <v>53</v>
      </c>
      <c r="J332" s="71" t="s">
        <v>23</v>
      </c>
      <c r="K332" s="71">
        <v>0.03</v>
      </c>
      <c r="L332" s="71" t="s">
        <v>705</v>
      </c>
      <c r="M332" s="71" t="s">
        <v>681</v>
      </c>
      <c r="N332" s="72" t="s">
        <v>683</v>
      </c>
      <c r="O332" s="69"/>
      <c r="P332" s="69" t="s">
        <v>88</v>
      </c>
      <c r="Q332" s="73">
        <v>40.048000000000002</v>
      </c>
      <c r="R332" s="74">
        <v>-86.49</v>
      </c>
      <c r="S332" s="69" t="s">
        <v>43</v>
      </c>
      <c r="T332" s="69"/>
      <c r="U332" s="69" t="s">
        <v>32</v>
      </c>
      <c r="V332" s="68"/>
      <c r="W332" s="1" t="e">
        <f>IF(AC332="Intr",0,G332*#REF!)</f>
        <v>#REF!</v>
      </c>
      <c r="X332" s="1" t="e">
        <f>IF(AC332="Intr",0,G332*#REF!)</f>
        <v>#REF!</v>
      </c>
      <c r="Y332" s="1" t="e">
        <f>IF(AC332="Intr",G332,G332*#REF!)</f>
        <v>#REF!</v>
      </c>
      <c r="Z332" s="1" t="s">
        <v>944</v>
      </c>
      <c r="AA332" s="1" t="s">
        <v>946</v>
      </c>
      <c r="AB332" s="1" t="s">
        <v>947</v>
      </c>
      <c r="AC332" s="69"/>
      <c r="AD332" s="69"/>
      <c r="AE332" s="69"/>
      <c r="AF332" s="69"/>
      <c r="AG332" s="75"/>
      <c r="AH332" s="69" t="s">
        <v>684</v>
      </c>
    </row>
    <row r="333" spans="1:34" x14ac:dyDescent="0.2">
      <c r="A333" s="68">
        <v>44291</v>
      </c>
      <c r="B333" s="69" t="s">
        <v>165</v>
      </c>
      <c r="C333" s="69">
        <v>2021</v>
      </c>
      <c r="D333" s="69" t="s">
        <v>6</v>
      </c>
      <c r="E333" s="71">
        <v>-3.5999999999999997E-2</v>
      </c>
      <c r="F333" s="71" t="s">
        <v>19</v>
      </c>
      <c r="G333" s="13">
        <v>2880</v>
      </c>
      <c r="H333" s="14">
        <v>184</v>
      </c>
      <c r="I333" s="71" t="s">
        <v>53</v>
      </c>
      <c r="J333" s="71" t="s">
        <v>24</v>
      </c>
      <c r="K333" s="71">
        <v>1.7999999999999999E-2</v>
      </c>
      <c r="L333" s="71" t="s">
        <v>705</v>
      </c>
      <c r="M333" s="71" t="s">
        <v>681</v>
      </c>
      <c r="N333" s="72" t="s">
        <v>683</v>
      </c>
      <c r="O333" s="69"/>
      <c r="P333" s="69" t="s">
        <v>88</v>
      </c>
      <c r="Q333" s="73">
        <v>40.048000000000002</v>
      </c>
      <c r="R333" s="74">
        <v>-86.49</v>
      </c>
      <c r="S333" s="69" t="s">
        <v>43</v>
      </c>
      <c r="T333" s="69"/>
      <c r="U333" s="69" t="s">
        <v>32</v>
      </c>
      <c r="V333" s="68"/>
      <c r="W333" s="1" t="e">
        <f>IF(AC333="Intr",0,G333*#REF!)</f>
        <v>#REF!</v>
      </c>
      <c r="X333" s="1" t="e">
        <f>IF(AC333="Intr",0,G333*#REF!)</f>
        <v>#REF!</v>
      </c>
      <c r="Y333" s="1" t="e">
        <f>IF(AC333="Intr",G333,G333*#REF!)</f>
        <v>#REF!</v>
      </c>
      <c r="Z333" s="1" t="s">
        <v>944</v>
      </c>
      <c r="AA333" s="1" t="s">
        <v>946</v>
      </c>
      <c r="AB333" s="1" t="s">
        <v>948</v>
      </c>
      <c r="AC333" s="69"/>
      <c r="AD333" s="69"/>
      <c r="AE333" s="69"/>
      <c r="AF333" s="69"/>
      <c r="AG333" s="75"/>
      <c r="AH333" s="69" t="s">
        <v>1105</v>
      </c>
    </row>
    <row r="334" spans="1:34" x14ac:dyDescent="0.2">
      <c r="A334" s="68">
        <v>44293</v>
      </c>
      <c r="B334" s="69" t="s">
        <v>165</v>
      </c>
      <c r="C334" s="69">
        <v>2021</v>
      </c>
      <c r="D334" s="69" t="s">
        <v>8</v>
      </c>
      <c r="E334" s="71">
        <v>-296.3</v>
      </c>
      <c r="F334" s="71" t="s">
        <v>20</v>
      </c>
      <c r="G334" s="13">
        <v>118520</v>
      </c>
      <c r="H334" s="14">
        <v>178</v>
      </c>
      <c r="I334" s="71" t="s">
        <v>52</v>
      </c>
      <c r="J334" s="71" t="s">
        <v>27</v>
      </c>
      <c r="K334" s="71">
        <v>696.2</v>
      </c>
      <c r="L334" s="113" t="s">
        <v>965</v>
      </c>
      <c r="M334" s="114" t="s">
        <v>783</v>
      </c>
      <c r="N334" s="113" t="s">
        <v>784</v>
      </c>
      <c r="O334" s="115"/>
      <c r="P334" s="115" t="s">
        <v>96</v>
      </c>
      <c r="Q334" s="76">
        <v>39.141649999999998</v>
      </c>
      <c r="R334" s="77">
        <v>-85.957999999999998</v>
      </c>
      <c r="S334" s="115" t="s">
        <v>43</v>
      </c>
      <c r="T334" s="69"/>
      <c r="U334" s="68" t="s">
        <v>32</v>
      </c>
      <c r="V334" s="68"/>
      <c r="W334" s="1" t="e">
        <f>IF(AC334="Intr",0,G334*#REF!)</f>
        <v>#REF!</v>
      </c>
      <c r="X334" s="1" t="e">
        <f>IF(AC334="Intr",0,G334*#REF!)</f>
        <v>#REF!</v>
      </c>
      <c r="Y334" s="1" t="e">
        <f>IF(AC334="Intr",G334,G334*#REF!)</f>
        <v>#REF!</v>
      </c>
      <c r="Z334" s="1" t="s">
        <v>944</v>
      </c>
      <c r="AA334" s="1" t="s">
        <v>943</v>
      </c>
      <c r="AB334" s="1"/>
      <c r="AC334" s="69"/>
      <c r="AD334" s="69"/>
      <c r="AE334" s="69"/>
      <c r="AF334" s="69"/>
      <c r="AG334" s="75"/>
      <c r="AH334" s="116" t="s">
        <v>788</v>
      </c>
    </row>
    <row r="335" spans="1:34" x14ac:dyDescent="0.2">
      <c r="A335" s="68">
        <v>44293</v>
      </c>
      <c r="B335" s="69" t="s">
        <v>165</v>
      </c>
      <c r="C335" s="69">
        <v>2021</v>
      </c>
      <c r="D335" s="69" t="s">
        <v>8</v>
      </c>
      <c r="E335" s="71">
        <v>-0.12</v>
      </c>
      <c r="F335" s="71" t="s">
        <v>19</v>
      </c>
      <c r="G335" s="13">
        <v>9600</v>
      </c>
      <c r="H335" s="14">
        <v>178</v>
      </c>
      <c r="I335" s="71" t="s">
        <v>52</v>
      </c>
      <c r="J335" s="71" t="s">
        <v>23</v>
      </c>
      <c r="K335" s="71">
        <v>0.06</v>
      </c>
      <c r="L335" s="113" t="s">
        <v>705</v>
      </c>
      <c r="M335" s="114" t="s">
        <v>783</v>
      </c>
      <c r="N335" s="113" t="s">
        <v>784</v>
      </c>
      <c r="O335" s="115"/>
      <c r="P335" s="115" t="s">
        <v>96</v>
      </c>
      <c r="Q335" s="76">
        <v>39.141649999999998</v>
      </c>
      <c r="R335" s="77">
        <v>-85.957999999999998</v>
      </c>
      <c r="S335" s="115" t="s">
        <v>43</v>
      </c>
      <c r="T335" s="69"/>
      <c r="U335" s="68" t="s">
        <v>32</v>
      </c>
      <c r="V335" s="68"/>
      <c r="W335" s="1" t="e">
        <f>IF(AC335="Intr",0,G335*#REF!)</f>
        <v>#REF!</v>
      </c>
      <c r="X335" s="1" t="e">
        <f>IF(AC335="Intr",0,G335*#REF!)</f>
        <v>#REF!</v>
      </c>
      <c r="Y335" s="1" t="e">
        <f>IF(AC335="Intr",G335,G335*#REF!)</f>
        <v>#REF!</v>
      </c>
      <c r="Z335" s="1" t="s">
        <v>944</v>
      </c>
      <c r="AA335" s="1" t="s">
        <v>943</v>
      </c>
      <c r="AB335" s="1"/>
      <c r="AC335" s="69"/>
      <c r="AD335" s="69"/>
      <c r="AE335" s="69"/>
      <c r="AF335" s="69"/>
      <c r="AG335" s="75"/>
      <c r="AH335" s="116" t="s">
        <v>789</v>
      </c>
    </row>
    <row r="336" spans="1:34" x14ac:dyDescent="0.2">
      <c r="A336" s="68">
        <v>44301</v>
      </c>
      <c r="B336" s="69" t="s">
        <v>165</v>
      </c>
      <c r="C336" s="69">
        <v>2021</v>
      </c>
      <c r="D336" s="69" t="s">
        <v>7</v>
      </c>
      <c r="E336" s="71">
        <v>-1</v>
      </c>
      <c r="F336" s="71" t="s">
        <v>19</v>
      </c>
      <c r="G336" s="13">
        <v>80000</v>
      </c>
      <c r="H336" s="14">
        <v>203</v>
      </c>
      <c r="I336" s="71" t="s">
        <v>52</v>
      </c>
      <c r="J336" s="71" t="s">
        <v>23</v>
      </c>
      <c r="K336" s="71"/>
      <c r="L336" s="71" t="s">
        <v>106</v>
      </c>
      <c r="M336" s="71" t="s">
        <v>694</v>
      </c>
      <c r="N336" s="72" t="s">
        <v>695</v>
      </c>
      <c r="O336" s="69"/>
      <c r="P336" s="69" t="s">
        <v>108</v>
      </c>
      <c r="Q336" s="73">
        <v>39.947200000000002</v>
      </c>
      <c r="R336" s="74">
        <v>-85.915199999999999</v>
      </c>
      <c r="S336" s="69" t="s">
        <v>41</v>
      </c>
      <c r="T336" s="69"/>
      <c r="U336" s="69" t="s">
        <v>32</v>
      </c>
      <c r="V336" s="68"/>
      <c r="W336" s="1" t="e">
        <f>IF(AC336="Intr",0,G336*#REF!)</f>
        <v>#REF!</v>
      </c>
      <c r="X336" s="1" t="e">
        <f>IF(AC336="Intr",0,G336*#REF!)</f>
        <v>#REF!</v>
      </c>
      <c r="Y336" s="1" t="e">
        <f>IF(AC336="Intr",G336,G336*#REF!)</f>
        <v>#REF!</v>
      </c>
      <c r="Z336" s="1" t="s">
        <v>944</v>
      </c>
      <c r="AA336" s="1" t="s">
        <v>943</v>
      </c>
      <c r="AB336" s="1"/>
      <c r="AC336" s="69"/>
      <c r="AD336" s="69"/>
      <c r="AE336" s="69"/>
      <c r="AF336" s="69"/>
      <c r="AG336" s="75"/>
      <c r="AH336" s="69" t="s">
        <v>696</v>
      </c>
    </row>
    <row r="337" spans="1:256" x14ac:dyDescent="0.2">
      <c r="A337" s="68">
        <v>44306</v>
      </c>
      <c r="B337" s="69" t="s">
        <v>165</v>
      </c>
      <c r="C337" s="69">
        <v>2021</v>
      </c>
      <c r="D337" s="69" t="s">
        <v>7</v>
      </c>
      <c r="E337" s="71">
        <v>-0.23</v>
      </c>
      <c r="F337" s="71" t="s">
        <v>19</v>
      </c>
      <c r="G337" s="13">
        <v>18400</v>
      </c>
      <c r="H337" s="14">
        <v>207</v>
      </c>
      <c r="I337" s="71" t="s">
        <v>53</v>
      </c>
      <c r="J337" s="71" t="s">
        <v>25</v>
      </c>
      <c r="K337" s="71">
        <v>0.09</v>
      </c>
      <c r="L337" s="71" t="s">
        <v>697</v>
      </c>
      <c r="M337" s="71" t="s">
        <v>73</v>
      </c>
      <c r="N337" s="72" t="s">
        <v>698</v>
      </c>
      <c r="O337" s="69"/>
      <c r="P337" s="69" t="s">
        <v>108</v>
      </c>
      <c r="Q337" s="73">
        <v>39.93177</v>
      </c>
      <c r="R337" s="74">
        <v>-86.240660000000005</v>
      </c>
      <c r="S337" s="69" t="s">
        <v>41</v>
      </c>
      <c r="T337" s="69"/>
      <c r="U337" s="69" t="s">
        <v>32</v>
      </c>
      <c r="V337" s="68"/>
      <c r="W337" s="1" t="e">
        <f>IF(AC337="Intr",0,G337*#REF!)</f>
        <v>#REF!</v>
      </c>
      <c r="X337" s="1" t="e">
        <f>IF(AC337="Intr",0,G337*#REF!)</f>
        <v>#REF!</v>
      </c>
      <c r="Y337" s="1" t="e">
        <f>IF(AC337="Intr",G337,G337*#REF!)</f>
        <v>#REF!</v>
      </c>
      <c r="Z337" s="1" t="s">
        <v>940</v>
      </c>
      <c r="AA337" s="1" t="s">
        <v>941</v>
      </c>
      <c r="AB337" s="1" t="s">
        <v>949</v>
      </c>
      <c r="AC337" s="69"/>
      <c r="AD337" s="69"/>
      <c r="AE337" s="69"/>
      <c r="AF337" s="69"/>
      <c r="AG337" s="75"/>
      <c r="AH337" s="69" t="s">
        <v>649</v>
      </c>
    </row>
    <row r="338" spans="1:256" x14ac:dyDescent="0.2">
      <c r="A338" s="68">
        <v>44306</v>
      </c>
      <c r="B338" s="69" t="s">
        <v>165</v>
      </c>
      <c r="C338" s="69">
        <v>2021</v>
      </c>
      <c r="D338" s="69" t="s">
        <v>8</v>
      </c>
      <c r="E338" s="71">
        <v>-0.48</v>
      </c>
      <c r="F338" s="71" t="s">
        <v>19</v>
      </c>
      <c r="G338" s="13">
        <v>38400</v>
      </c>
      <c r="H338" s="14">
        <v>206</v>
      </c>
      <c r="I338" s="71" t="s">
        <v>53</v>
      </c>
      <c r="J338" s="71" t="s">
        <v>25</v>
      </c>
      <c r="K338" s="71">
        <v>0.32</v>
      </c>
      <c r="L338" s="71" t="s">
        <v>699</v>
      </c>
      <c r="M338" s="71" t="s">
        <v>73</v>
      </c>
      <c r="N338" s="72" t="s">
        <v>700</v>
      </c>
      <c r="O338" s="69"/>
      <c r="P338" s="69" t="s">
        <v>92</v>
      </c>
      <c r="Q338" s="73">
        <v>39.819391000000003</v>
      </c>
      <c r="R338" s="74">
        <v>-85.866478999999998</v>
      </c>
      <c r="S338" s="69" t="s">
        <v>958</v>
      </c>
      <c r="T338" s="69"/>
      <c r="U338" s="69" t="s">
        <v>32</v>
      </c>
      <c r="V338" s="68"/>
      <c r="W338" s="1" t="e">
        <f>IF(AC338="Intr",0,G338*#REF!)</f>
        <v>#REF!</v>
      </c>
      <c r="X338" s="1" t="e">
        <f>IF(AC338="Intr",0,G338*#REF!)</f>
        <v>#REF!</v>
      </c>
      <c r="Y338" s="1" t="e">
        <f>IF(AC338="Intr",G338,G338*#REF!)</f>
        <v>#REF!</v>
      </c>
      <c r="Z338" s="1" t="s">
        <v>940</v>
      </c>
      <c r="AA338" s="1" t="s">
        <v>941</v>
      </c>
      <c r="AB338" s="1" t="s">
        <v>949</v>
      </c>
      <c r="AC338" s="69"/>
      <c r="AD338" s="69"/>
      <c r="AE338" s="69"/>
      <c r="AF338" s="69"/>
      <c r="AG338" s="75"/>
      <c r="AH338" s="69" t="s">
        <v>649</v>
      </c>
    </row>
    <row r="339" spans="1:256" x14ac:dyDescent="0.2">
      <c r="A339" s="68">
        <v>44319</v>
      </c>
      <c r="B339" s="69" t="s">
        <v>66</v>
      </c>
      <c r="C339" s="69">
        <v>2021</v>
      </c>
      <c r="D339" s="69" t="s">
        <v>1</v>
      </c>
      <c r="E339" s="71">
        <v>-1.2</v>
      </c>
      <c r="F339" s="71" t="s">
        <v>19</v>
      </c>
      <c r="G339" s="13">
        <v>114000</v>
      </c>
      <c r="H339" s="14">
        <v>156</v>
      </c>
      <c r="I339" s="71" t="s">
        <v>52</v>
      </c>
      <c r="J339" s="71" t="s">
        <v>23</v>
      </c>
      <c r="K339" s="71">
        <v>0.67</v>
      </c>
      <c r="L339" s="71" t="s">
        <v>701</v>
      </c>
      <c r="M339" s="71" t="s">
        <v>702</v>
      </c>
      <c r="N339" s="72" t="s">
        <v>703</v>
      </c>
      <c r="O339" s="69"/>
      <c r="P339" s="69" t="s">
        <v>199</v>
      </c>
      <c r="Q339" s="88">
        <v>41.515949999999997</v>
      </c>
      <c r="R339" s="74">
        <v>-87.469719999999995</v>
      </c>
      <c r="S339" s="69" t="s">
        <v>41</v>
      </c>
      <c r="T339" s="69"/>
      <c r="U339" s="69" t="s">
        <v>32</v>
      </c>
      <c r="V339" s="68"/>
      <c r="W339" s="1" t="e">
        <f>IF(AC339="Intr",0,G339*#REF!)</f>
        <v>#REF!</v>
      </c>
      <c r="X339" s="1" t="e">
        <f>IF(AC339="Intr",0,G339*#REF!)</f>
        <v>#REF!</v>
      </c>
      <c r="Y339" s="1" t="e">
        <f>IF(AC339="Intr",G339,G339*#REF!)</f>
        <v>#REF!</v>
      </c>
      <c r="Z339" s="1" t="s">
        <v>945</v>
      </c>
      <c r="AA339" s="1" t="s">
        <v>943</v>
      </c>
      <c r="AB339" s="1"/>
      <c r="AC339" s="69"/>
      <c r="AD339" s="69"/>
      <c r="AE339" s="69"/>
      <c r="AF339" s="69"/>
      <c r="AG339" s="75"/>
      <c r="AH339" s="69"/>
    </row>
    <row r="340" spans="1:256" x14ac:dyDescent="0.2">
      <c r="A340" s="117">
        <v>44320</v>
      </c>
      <c r="B340" s="115" t="s">
        <v>66</v>
      </c>
      <c r="C340" s="115">
        <v>2021</v>
      </c>
      <c r="D340" s="115" t="s">
        <v>1</v>
      </c>
      <c r="E340" s="114">
        <v>-112</v>
      </c>
      <c r="F340" s="114" t="s">
        <v>20</v>
      </c>
      <c r="G340" s="15">
        <v>67200</v>
      </c>
      <c r="H340" s="114">
        <v>198</v>
      </c>
      <c r="I340" s="114" t="s">
        <v>52</v>
      </c>
      <c r="J340" s="114" t="s">
        <v>704</v>
      </c>
      <c r="K340" s="114">
        <v>198.72</v>
      </c>
      <c r="L340" s="113" t="s">
        <v>705</v>
      </c>
      <c r="M340" s="114" t="s">
        <v>706</v>
      </c>
      <c r="N340" s="113" t="s">
        <v>707</v>
      </c>
      <c r="O340" s="115"/>
      <c r="P340" s="115" t="s">
        <v>357</v>
      </c>
      <c r="Q340" s="118">
        <v>41.521599999999999</v>
      </c>
      <c r="R340" s="119">
        <v>-87.209000000000003</v>
      </c>
      <c r="S340" s="115" t="s">
        <v>43</v>
      </c>
      <c r="T340" s="69"/>
      <c r="U340" s="69" t="s">
        <v>32</v>
      </c>
      <c r="V340" s="68"/>
      <c r="W340" s="1" t="e">
        <f>IF(AC340="Intr",0,G340*#REF!)</f>
        <v>#REF!</v>
      </c>
      <c r="X340" s="1" t="e">
        <f>IF(AC340="Intr",0,G340*#REF!)</f>
        <v>#REF!</v>
      </c>
      <c r="Y340" s="1" t="e">
        <f>IF(AC340="Intr",G340,G340*#REF!)</f>
        <v>#REF!</v>
      </c>
      <c r="Z340" s="1" t="s">
        <v>945</v>
      </c>
      <c r="AA340" s="1" t="s">
        <v>943</v>
      </c>
      <c r="AB340" s="1"/>
      <c r="AC340" s="69"/>
      <c r="AD340" s="69"/>
      <c r="AE340" s="69"/>
      <c r="AF340" s="69"/>
      <c r="AG340" s="75"/>
      <c r="AH340" s="69"/>
    </row>
    <row r="341" spans="1:256" x14ac:dyDescent="0.2">
      <c r="A341" s="117">
        <v>44320</v>
      </c>
      <c r="B341" s="115" t="s">
        <v>66</v>
      </c>
      <c r="C341" s="115">
        <v>2021</v>
      </c>
      <c r="D341" s="115" t="s">
        <v>1</v>
      </c>
      <c r="E341" s="114">
        <v>-0.45</v>
      </c>
      <c r="F341" s="114" t="s">
        <v>19</v>
      </c>
      <c r="G341" s="15">
        <v>42750</v>
      </c>
      <c r="H341" s="114">
        <v>198</v>
      </c>
      <c r="I341" s="114" t="s">
        <v>52</v>
      </c>
      <c r="J341" s="114" t="s">
        <v>23</v>
      </c>
      <c r="K341" s="114">
        <v>0.25580000000000003</v>
      </c>
      <c r="L341" s="113" t="s">
        <v>705</v>
      </c>
      <c r="M341" s="114" t="s">
        <v>706</v>
      </c>
      <c r="N341" s="113" t="s">
        <v>707</v>
      </c>
      <c r="O341" s="115"/>
      <c r="P341" s="115" t="s">
        <v>357</v>
      </c>
      <c r="Q341" s="118">
        <v>41.521599999999999</v>
      </c>
      <c r="R341" s="119">
        <v>-87.209000000000003</v>
      </c>
      <c r="S341" s="115" t="s">
        <v>43</v>
      </c>
      <c r="T341" s="69"/>
      <c r="U341" s="69" t="s">
        <v>32</v>
      </c>
      <c r="V341" s="68"/>
      <c r="W341" s="1" t="e">
        <f>IF(AC341="Intr",0,G341*#REF!)</f>
        <v>#REF!</v>
      </c>
      <c r="X341" s="1" t="e">
        <f>IF(AC341="Intr",0,G341*#REF!)</f>
        <v>#REF!</v>
      </c>
      <c r="Y341" s="1" t="e">
        <f>IF(AC341="Intr",G341,G341*#REF!)</f>
        <v>#REF!</v>
      </c>
      <c r="Z341" s="1" t="s">
        <v>945</v>
      </c>
      <c r="AA341" s="1" t="s">
        <v>943</v>
      </c>
      <c r="AB341" s="1"/>
      <c r="AC341" s="69"/>
      <c r="AD341" s="69"/>
      <c r="AE341" s="69"/>
      <c r="AF341" s="69"/>
      <c r="AG341" s="75"/>
      <c r="AH341" s="69"/>
    </row>
    <row r="342" spans="1:256" s="17" customFormat="1" x14ac:dyDescent="0.2">
      <c r="A342" s="117">
        <v>44320</v>
      </c>
      <c r="B342" s="115" t="s">
        <v>66</v>
      </c>
      <c r="C342" s="115">
        <v>2021</v>
      </c>
      <c r="D342" s="115" t="s">
        <v>1</v>
      </c>
      <c r="E342" s="114">
        <v>-0.32400000000000001</v>
      </c>
      <c r="F342" s="114" t="s">
        <v>19</v>
      </c>
      <c r="G342" s="15">
        <v>30780</v>
      </c>
      <c r="H342" s="114">
        <v>198</v>
      </c>
      <c r="I342" s="114" t="s">
        <v>52</v>
      </c>
      <c r="J342" s="114" t="s">
        <v>25</v>
      </c>
      <c r="K342" s="114">
        <v>8.1000000000000003E-2</v>
      </c>
      <c r="L342" s="113" t="s">
        <v>705</v>
      </c>
      <c r="M342" s="114" t="s">
        <v>706</v>
      </c>
      <c r="N342" s="113" t="s">
        <v>707</v>
      </c>
      <c r="O342" s="115"/>
      <c r="P342" s="115" t="s">
        <v>357</v>
      </c>
      <c r="Q342" s="118">
        <v>41.521599999999999</v>
      </c>
      <c r="R342" s="119">
        <v>-87.209000000000003</v>
      </c>
      <c r="S342" s="115" t="s">
        <v>43</v>
      </c>
      <c r="T342" s="69"/>
      <c r="U342" s="69" t="s">
        <v>32</v>
      </c>
      <c r="V342" s="68"/>
      <c r="W342" s="1" t="e">
        <f>IF(AC342="Intr",0,G342*#REF!)</f>
        <v>#REF!</v>
      </c>
      <c r="X342" s="1" t="e">
        <f>IF(AC342="Intr",0,G342*#REF!)</f>
        <v>#REF!</v>
      </c>
      <c r="Y342" s="1" t="e">
        <f>IF(AC342="Intr",G342,G342*#REF!)</f>
        <v>#REF!</v>
      </c>
      <c r="Z342" s="1" t="s">
        <v>945</v>
      </c>
      <c r="AA342" s="1" t="s">
        <v>943</v>
      </c>
      <c r="AB342" s="1"/>
      <c r="AC342" s="69"/>
      <c r="AD342" s="69"/>
      <c r="AE342" s="69"/>
      <c r="AF342" s="69"/>
      <c r="AG342" s="75"/>
      <c r="AH342" s="69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  <c r="IV342" s="3"/>
    </row>
    <row r="343" spans="1:256" s="17" customFormat="1" x14ac:dyDescent="0.2">
      <c r="A343" s="68">
        <v>44321</v>
      </c>
      <c r="B343" s="69" t="s">
        <v>66</v>
      </c>
      <c r="C343" s="69">
        <v>2021</v>
      </c>
      <c r="D343" s="69" t="s">
        <v>7</v>
      </c>
      <c r="E343" s="71">
        <v>-1.37</v>
      </c>
      <c r="F343" s="71" t="s">
        <v>19</v>
      </c>
      <c r="G343" s="13">
        <v>109600</v>
      </c>
      <c r="H343" s="71">
        <v>211</v>
      </c>
      <c r="I343" s="71" t="s">
        <v>53</v>
      </c>
      <c r="J343" s="71" t="s">
        <v>23</v>
      </c>
      <c r="K343" s="71">
        <v>1.37</v>
      </c>
      <c r="L343" s="72" t="s">
        <v>708</v>
      </c>
      <c r="M343" s="71" t="s">
        <v>709</v>
      </c>
      <c r="N343" s="72" t="s">
        <v>710</v>
      </c>
      <c r="O343" s="69"/>
      <c r="P343" s="69" t="s">
        <v>195</v>
      </c>
      <c r="Q343" s="73">
        <v>40.262307</v>
      </c>
      <c r="R343" s="74">
        <v>-85.431628000000003</v>
      </c>
      <c r="S343" s="69" t="s">
        <v>958</v>
      </c>
      <c r="T343" s="69"/>
      <c r="U343" s="69" t="s">
        <v>32</v>
      </c>
      <c r="V343" s="68"/>
      <c r="W343" s="1" t="e">
        <f>IF(AC343="Intr",0,G343*#REF!)</f>
        <v>#REF!</v>
      </c>
      <c r="X343" s="1" t="e">
        <f>IF(AC343="Intr",0,G343*#REF!)</f>
        <v>#REF!</v>
      </c>
      <c r="Y343" s="1" t="e">
        <f>IF(AC343="Intr",G343,G343*#REF!)</f>
        <v>#REF!</v>
      </c>
      <c r="Z343" s="1" t="s">
        <v>940</v>
      </c>
      <c r="AA343" s="1" t="s">
        <v>941</v>
      </c>
      <c r="AB343" s="1" t="s">
        <v>947</v>
      </c>
      <c r="AC343" s="69"/>
      <c r="AD343" s="69"/>
      <c r="AE343" s="69"/>
      <c r="AF343" s="69"/>
      <c r="AG343" s="75"/>
      <c r="AH343" s="69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  <c r="IV343" s="3"/>
    </row>
    <row r="344" spans="1:256" s="17" customFormat="1" x14ac:dyDescent="0.2">
      <c r="A344" s="68">
        <v>44343</v>
      </c>
      <c r="B344" s="69" t="s">
        <v>66</v>
      </c>
      <c r="C344" s="69">
        <v>2021</v>
      </c>
      <c r="D344" s="69" t="s">
        <v>5</v>
      </c>
      <c r="E344" s="114">
        <v>-349.4</v>
      </c>
      <c r="F344" s="71" t="s">
        <v>20</v>
      </c>
      <c r="G344" s="15">
        <v>139760</v>
      </c>
      <c r="H344" s="114">
        <v>212</v>
      </c>
      <c r="I344" s="114" t="s">
        <v>52</v>
      </c>
      <c r="J344" s="114" t="s">
        <v>711</v>
      </c>
      <c r="K344" s="114">
        <v>349.4</v>
      </c>
      <c r="L344" s="113" t="s">
        <v>705</v>
      </c>
      <c r="M344" s="114" t="s">
        <v>712</v>
      </c>
      <c r="N344" s="113" t="s">
        <v>713</v>
      </c>
      <c r="O344" s="115"/>
      <c r="P344" s="115" t="s">
        <v>714</v>
      </c>
      <c r="Q344" s="76">
        <v>41.281999999999996</v>
      </c>
      <c r="R344" s="77">
        <v>-86.046999999999997</v>
      </c>
      <c r="S344" s="115" t="s">
        <v>43</v>
      </c>
      <c r="T344" s="115"/>
      <c r="U344" s="69" t="s">
        <v>32</v>
      </c>
      <c r="V344" s="68"/>
      <c r="W344" s="1" t="e">
        <f>IF(AC344="Intr",0,G344*#REF!)</f>
        <v>#REF!</v>
      </c>
      <c r="X344" s="1" t="e">
        <f>IF(AC344="Intr",0,G344*#REF!)</f>
        <v>#REF!</v>
      </c>
      <c r="Y344" s="1" t="e">
        <f>IF(AC344="Intr",G344,G344*#REF!)</f>
        <v>#REF!</v>
      </c>
      <c r="Z344" s="1" t="s">
        <v>942</v>
      </c>
      <c r="AA344" s="1" t="s">
        <v>943</v>
      </c>
      <c r="AB344" s="1"/>
      <c r="AC344" s="69"/>
      <c r="AD344" s="69"/>
      <c r="AE344" s="69"/>
      <c r="AF344" s="69"/>
      <c r="AG344" s="75"/>
      <c r="AH344" s="115" t="s">
        <v>715</v>
      </c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  <c r="IV344" s="3"/>
    </row>
    <row r="345" spans="1:256" s="18" customFormat="1" x14ac:dyDescent="0.2">
      <c r="A345" s="68">
        <v>44343</v>
      </c>
      <c r="B345" s="69" t="s">
        <v>66</v>
      </c>
      <c r="C345" s="69">
        <v>2021</v>
      </c>
      <c r="D345" s="69" t="s">
        <v>5</v>
      </c>
      <c r="E345" s="114">
        <v>-2.9600000000000001E-2</v>
      </c>
      <c r="F345" s="71" t="s">
        <v>19</v>
      </c>
      <c r="G345" s="15">
        <v>2368</v>
      </c>
      <c r="H345" s="114">
        <v>212</v>
      </c>
      <c r="I345" s="114" t="s">
        <v>52</v>
      </c>
      <c r="J345" s="114" t="s">
        <v>23</v>
      </c>
      <c r="K345" s="114">
        <v>1.4800000000000001E-2</v>
      </c>
      <c r="L345" s="113" t="s">
        <v>705</v>
      </c>
      <c r="M345" s="114" t="s">
        <v>712</v>
      </c>
      <c r="N345" s="113" t="s">
        <v>713</v>
      </c>
      <c r="O345" s="115"/>
      <c r="P345" s="115" t="s">
        <v>714</v>
      </c>
      <c r="Q345" s="76">
        <v>41.281999999999996</v>
      </c>
      <c r="R345" s="77">
        <v>-86.046999999999997</v>
      </c>
      <c r="S345" s="115" t="s">
        <v>43</v>
      </c>
      <c r="T345" s="115"/>
      <c r="U345" s="69" t="s">
        <v>32</v>
      </c>
      <c r="V345" s="68"/>
      <c r="W345" s="1" t="e">
        <f>IF(AC345="Intr",0,G345*#REF!)</f>
        <v>#REF!</v>
      </c>
      <c r="X345" s="1" t="e">
        <f>IF(AC345="Intr",0,G345*#REF!)</f>
        <v>#REF!</v>
      </c>
      <c r="Y345" s="1" t="e">
        <f>IF(AC345="Intr",G345,G345*#REF!)</f>
        <v>#REF!</v>
      </c>
      <c r="Z345" s="1" t="s">
        <v>942</v>
      </c>
      <c r="AA345" s="1" t="s">
        <v>943</v>
      </c>
      <c r="AB345" s="1"/>
      <c r="AC345" s="69"/>
      <c r="AD345" s="69"/>
      <c r="AE345" s="69"/>
      <c r="AF345" s="69"/>
      <c r="AG345" s="75"/>
      <c r="AH345" s="69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  <c r="IV345" s="3"/>
    </row>
    <row r="346" spans="1:256" s="19" customFormat="1" x14ac:dyDescent="0.2">
      <c r="A346" s="68">
        <v>44343</v>
      </c>
      <c r="B346" s="69" t="s">
        <v>66</v>
      </c>
      <c r="C346" s="69">
        <v>2021</v>
      </c>
      <c r="D346" s="69" t="s">
        <v>5</v>
      </c>
      <c r="E346" s="114">
        <v>-0.13</v>
      </c>
      <c r="F346" s="71" t="s">
        <v>19</v>
      </c>
      <c r="G346" s="15">
        <v>10400</v>
      </c>
      <c r="H346" s="114">
        <v>210</v>
      </c>
      <c r="I346" s="114" t="s">
        <v>52</v>
      </c>
      <c r="J346" s="114" t="s">
        <v>23</v>
      </c>
      <c r="K346" s="114">
        <v>0.02</v>
      </c>
      <c r="L346" s="113" t="s">
        <v>705</v>
      </c>
      <c r="M346" s="114" t="s">
        <v>716</v>
      </c>
      <c r="N346" s="113" t="s">
        <v>717</v>
      </c>
      <c r="O346" s="115"/>
      <c r="P346" s="115" t="s">
        <v>376</v>
      </c>
      <c r="Q346" s="76">
        <v>40.485999999999997</v>
      </c>
      <c r="R346" s="77">
        <v>-86.107500000000002</v>
      </c>
      <c r="S346" s="115" t="s">
        <v>43</v>
      </c>
      <c r="T346" s="69"/>
      <c r="U346" s="69" t="s">
        <v>32</v>
      </c>
      <c r="V346" s="68"/>
      <c r="W346" s="1" t="e">
        <f>IF(AC346="Intr",0,G346*#REF!)</f>
        <v>#REF!</v>
      </c>
      <c r="X346" s="1" t="e">
        <f>IF(AC346="Intr",0,G346*#REF!)</f>
        <v>#REF!</v>
      </c>
      <c r="Y346" s="1" t="e">
        <f>IF(AC346="Intr",G346,G346*#REF!)</f>
        <v>#REF!</v>
      </c>
      <c r="Z346" s="1" t="s">
        <v>944</v>
      </c>
      <c r="AA346" s="1" t="s">
        <v>943</v>
      </c>
      <c r="AB346" s="1"/>
      <c r="AC346" s="69"/>
      <c r="AD346" s="69"/>
      <c r="AE346" s="69"/>
      <c r="AF346" s="69"/>
      <c r="AG346" s="75"/>
      <c r="AH346" s="69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  <c r="IV346" s="3"/>
    </row>
    <row r="347" spans="1:256" s="19" customFormat="1" x14ac:dyDescent="0.2">
      <c r="A347" s="68">
        <v>44343</v>
      </c>
      <c r="B347" s="69" t="s">
        <v>66</v>
      </c>
      <c r="C347" s="69">
        <v>2021</v>
      </c>
      <c r="D347" s="69" t="s">
        <v>8</v>
      </c>
      <c r="E347" s="114">
        <v>-131</v>
      </c>
      <c r="F347" s="71" t="s">
        <v>20</v>
      </c>
      <c r="G347" s="15">
        <v>52400</v>
      </c>
      <c r="H347" s="114">
        <v>162</v>
      </c>
      <c r="I347" s="114" t="s">
        <v>52</v>
      </c>
      <c r="J347" s="114" t="s">
        <v>718</v>
      </c>
      <c r="K347" s="114">
        <v>109</v>
      </c>
      <c r="L347" s="113" t="s">
        <v>705</v>
      </c>
      <c r="M347" s="71" t="s">
        <v>719</v>
      </c>
      <c r="N347" s="72" t="s">
        <v>720</v>
      </c>
      <c r="O347" s="115"/>
      <c r="P347" s="115" t="s">
        <v>721</v>
      </c>
      <c r="Q347" s="76">
        <v>39.613289999999999</v>
      </c>
      <c r="R347" s="77">
        <v>-85.613870000000006</v>
      </c>
      <c r="S347" s="115" t="s">
        <v>43</v>
      </c>
      <c r="T347" s="69"/>
      <c r="U347" s="69" t="s">
        <v>32</v>
      </c>
      <c r="V347" s="68"/>
      <c r="W347" s="1" t="e">
        <f>IF(AC347="Intr",0,G347*#REF!)</f>
        <v>#REF!</v>
      </c>
      <c r="X347" s="1" t="e">
        <f>IF(AC347="Intr",0,G347*#REF!)</f>
        <v>#REF!</v>
      </c>
      <c r="Y347" s="1" t="e">
        <f>IF(AC347="Intr",G347,G347*#REF!)</f>
        <v>#REF!</v>
      </c>
      <c r="Z347" s="1" t="s">
        <v>944</v>
      </c>
      <c r="AA347" s="1" t="s">
        <v>943</v>
      </c>
      <c r="AB347" s="1"/>
      <c r="AC347" s="69"/>
      <c r="AD347" s="69"/>
      <c r="AE347" s="69"/>
      <c r="AF347" s="69"/>
      <c r="AG347" s="75"/>
      <c r="AH347" s="69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  <c r="IV347" s="3"/>
    </row>
    <row r="348" spans="1:256" x14ac:dyDescent="0.2">
      <c r="A348" s="68">
        <v>44343</v>
      </c>
      <c r="B348" s="69" t="s">
        <v>66</v>
      </c>
      <c r="C348" s="69">
        <v>2021</v>
      </c>
      <c r="D348" s="69" t="s">
        <v>8</v>
      </c>
      <c r="E348" s="114">
        <v>-1.5</v>
      </c>
      <c r="F348" s="71" t="s">
        <v>19</v>
      </c>
      <c r="G348" s="15">
        <v>120000</v>
      </c>
      <c r="H348" s="114">
        <v>162</v>
      </c>
      <c r="I348" s="114" t="s">
        <v>52</v>
      </c>
      <c r="J348" s="114" t="s">
        <v>25</v>
      </c>
      <c r="K348" s="114">
        <v>0.375</v>
      </c>
      <c r="L348" s="113" t="s">
        <v>965</v>
      </c>
      <c r="M348" s="71" t="s">
        <v>719</v>
      </c>
      <c r="N348" s="72" t="s">
        <v>720</v>
      </c>
      <c r="O348" s="115"/>
      <c r="P348" s="115" t="s">
        <v>721</v>
      </c>
      <c r="Q348" s="76">
        <v>39.613289999999999</v>
      </c>
      <c r="R348" s="77">
        <v>-85.613870000000006</v>
      </c>
      <c r="S348" s="115" t="s">
        <v>43</v>
      </c>
      <c r="T348" s="69"/>
      <c r="U348" s="69" t="s">
        <v>32</v>
      </c>
      <c r="V348" s="68"/>
      <c r="W348" s="1" t="e">
        <f>IF(AC348="Intr",0,G348*#REF!)</f>
        <v>#REF!</v>
      </c>
      <c r="X348" s="1" t="e">
        <f>IF(AC348="Intr",0,G348*#REF!)</f>
        <v>#REF!</v>
      </c>
      <c r="Y348" s="1" t="e">
        <f>IF(AC348="Intr",G348,G348*#REF!)</f>
        <v>#REF!</v>
      </c>
      <c r="Z348" s="1" t="s">
        <v>944</v>
      </c>
      <c r="AA348" s="1" t="s">
        <v>943</v>
      </c>
      <c r="AB348" s="1"/>
      <c r="AC348" s="69"/>
      <c r="AD348" s="69"/>
      <c r="AE348" s="69"/>
      <c r="AF348" s="69"/>
      <c r="AG348" s="75"/>
      <c r="AH348" s="69"/>
    </row>
    <row r="349" spans="1:256" s="20" customFormat="1" x14ac:dyDescent="0.2">
      <c r="A349" s="68">
        <v>44350</v>
      </c>
      <c r="B349" s="69" t="s">
        <v>405</v>
      </c>
      <c r="C349" s="69">
        <v>2021</v>
      </c>
      <c r="D349" s="69" t="s">
        <v>1</v>
      </c>
      <c r="E349" s="114">
        <v>-0.05</v>
      </c>
      <c r="F349" s="71" t="s">
        <v>19</v>
      </c>
      <c r="G349" s="15">
        <v>4750</v>
      </c>
      <c r="H349" s="114">
        <v>216</v>
      </c>
      <c r="I349" s="71" t="s">
        <v>53</v>
      </c>
      <c r="J349" s="114" t="s">
        <v>23</v>
      </c>
      <c r="K349" s="114">
        <v>0.05</v>
      </c>
      <c r="L349" s="113" t="s">
        <v>722</v>
      </c>
      <c r="M349" s="114" t="s">
        <v>709</v>
      </c>
      <c r="N349" s="113" t="s">
        <v>798</v>
      </c>
      <c r="O349" s="115"/>
      <c r="P349" s="115" t="s">
        <v>199</v>
      </c>
      <c r="Q349" s="76">
        <v>41.541547999999999</v>
      </c>
      <c r="R349" s="77" t="s">
        <v>723</v>
      </c>
      <c r="S349" s="69" t="s">
        <v>41</v>
      </c>
      <c r="T349" s="69"/>
      <c r="U349" s="69" t="s">
        <v>32</v>
      </c>
      <c r="V349" s="68"/>
      <c r="W349" s="1" t="e">
        <f>IF(AC349="Intr",0,G349*#REF!)</f>
        <v>#REF!</v>
      </c>
      <c r="X349" s="1" t="e">
        <f>IF(AC349="Intr",0,G349*#REF!)</f>
        <v>#REF!</v>
      </c>
      <c r="Y349" s="1" t="e">
        <f>IF(AC349="Intr",G349,G349*#REF!)</f>
        <v>#REF!</v>
      </c>
      <c r="Z349" s="1" t="s">
        <v>940</v>
      </c>
      <c r="AA349" s="1" t="s">
        <v>941</v>
      </c>
      <c r="AB349" s="1" t="s">
        <v>947</v>
      </c>
      <c r="AC349" s="69"/>
      <c r="AD349" s="69"/>
      <c r="AE349" s="69"/>
      <c r="AF349" s="69"/>
      <c r="AG349" s="75"/>
      <c r="AH349" s="69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  <c r="IV349" s="3"/>
    </row>
    <row r="350" spans="1:256" s="20" customFormat="1" x14ac:dyDescent="0.2">
      <c r="A350" s="68">
        <v>44357</v>
      </c>
      <c r="B350" s="69" t="s">
        <v>405</v>
      </c>
      <c r="C350" s="69">
        <v>2021</v>
      </c>
      <c r="D350" s="69" t="s">
        <v>10</v>
      </c>
      <c r="E350" s="114">
        <v>-0.78</v>
      </c>
      <c r="F350" s="71" t="s">
        <v>19</v>
      </c>
      <c r="G350" s="15">
        <v>62400</v>
      </c>
      <c r="H350" s="114">
        <v>214</v>
      </c>
      <c r="I350" s="114" t="s">
        <v>52</v>
      </c>
      <c r="J350" s="114" t="s">
        <v>25</v>
      </c>
      <c r="K350" s="114">
        <v>0.26</v>
      </c>
      <c r="L350" s="113" t="s">
        <v>725</v>
      </c>
      <c r="M350" s="114" t="s">
        <v>726</v>
      </c>
      <c r="N350" s="113" t="s">
        <v>727</v>
      </c>
      <c r="O350" s="115"/>
      <c r="P350" s="115" t="s">
        <v>56</v>
      </c>
      <c r="Q350" s="76">
        <v>38.450719999999997</v>
      </c>
      <c r="R350" s="77">
        <v>-85.725769999999997</v>
      </c>
      <c r="S350" s="115" t="s">
        <v>958</v>
      </c>
      <c r="T350" s="69"/>
      <c r="U350" s="69" t="s">
        <v>32</v>
      </c>
      <c r="V350" s="68"/>
      <c r="W350" s="1" t="e">
        <f>IF(AC350="Intr",0,G350*#REF!)</f>
        <v>#REF!</v>
      </c>
      <c r="X350" s="1" t="e">
        <f>IF(AC350="Intr",0,G350*#REF!)</f>
        <v>#REF!</v>
      </c>
      <c r="Y350" s="1" t="e">
        <f>IF(AC350="Intr",G350,G350*#REF!)</f>
        <v>#REF!</v>
      </c>
      <c r="Z350" s="1" t="s">
        <v>944</v>
      </c>
      <c r="AA350" s="1" t="s">
        <v>943</v>
      </c>
      <c r="AB350" s="1"/>
      <c r="AC350" s="69"/>
      <c r="AD350" s="69"/>
      <c r="AE350" s="69"/>
      <c r="AF350" s="69"/>
      <c r="AG350" s="75"/>
      <c r="AH350" s="69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  <c r="IV350" s="3"/>
    </row>
    <row r="351" spans="1:256" x14ac:dyDescent="0.2">
      <c r="A351" s="68">
        <v>44357</v>
      </c>
      <c r="B351" s="69" t="s">
        <v>204</v>
      </c>
      <c r="C351" s="69">
        <v>2021</v>
      </c>
      <c r="D351" s="69" t="s">
        <v>7</v>
      </c>
      <c r="E351" s="114">
        <v>-0.03</v>
      </c>
      <c r="F351" s="71" t="s">
        <v>19</v>
      </c>
      <c r="G351" s="15">
        <v>2400</v>
      </c>
      <c r="H351" s="114">
        <v>188</v>
      </c>
      <c r="I351" s="71" t="s">
        <v>53</v>
      </c>
      <c r="J351" s="114" t="s">
        <v>25</v>
      </c>
      <c r="K351" s="114">
        <v>0.03</v>
      </c>
      <c r="L351" s="113" t="s">
        <v>550</v>
      </c>
      <c r="M351" s="114" t="s">
        <v>709</v>
      </c>
      <c r="N351" s="113" t="s">
        <v>724</v>
      </c>
      <c r="O351" s="115"/>
      <c r="P351" s="115" t="s">
        <v>108</v>
      </c>
      <c r="Q351" s="76">
        <v>40.019039999999997</v>
      </c>
      <c r="R351" s="120">
        <v>-86.210729999999998</v>
      </c>
      <c r="S351" s="115" t="s">
        <v>41</v>
      </c>
      <c r="T351" s="69"/>
      <c r="U351" s="69" t="s">
        <v>32</v>
      </c>
      <c r="V351" s="68"/>
      <c r="W351" s="1" t="e">
        <f>IF(AC351="Intr",0,G351*#REF!)</f>
        <v>#REF!</v>
      </c>
      <c r="X351" s="1" t="e">
        <f>IF(AC351="Intr",0,G351*#REF!)</f>
        <v>#REF!</v>
      </c>
      <c r="Y351" s="1" t="e">
        <f>IF(AC351="Intr",G351,G351*#REF!)</f>
        <v>#REF!</v>
      </c>
      <c r="Z351" s="1" t="s">
        <v>940</v>
      </c>
      <c r="AA351" s="1" t="s">
        <v>941</v>
      </c>
      <c r="AB351" s="1" t="s">
        <v>950</v>
      </c>
      <c r="AC351" s="69"/>
      <c r="AD351" s="69"/>
      <c r="AE351" s="69"/>
      <c r="AF351" s="69"/>
      <c r="AG351" s="75"/>
      <c r="AH351" s="69"/>
    </row>
    <row r="352" spans="1:256" s="21" customFormat="1" x14ac:dyDescent="0.2">
      <c r="A352" s="68">
        <v>44357</v>
      </c>
      <c r="B352" s="69" t="s">
        <v>405</v>
      </c>
      <c r="C352" s="69">
        <v>2021</v>
      </c>
      <c r="D352" s="69" t="s">
        <v>7</v>
      </c>
      <c r="E352" s="114">
        <v>-0.8</v>
      </c>
      <c r="F352" s="71" t="s">
        <v>19</v>
      </c>
      <c r="G352" s="15">
        <v>64000</v>
      </c>
      <c r="H352" s="114">
        <v>213</v>
      </c>
      <c r="I352" s="114" t="s">
        <v>52</v>
      </c>
      <c r="J352" s="114" t="s">
        <v>25</v>
      </c>
      <c r="K352" s="114">
        <v>0.2</v>
      </c>
      <c r="L352" s="113" t="s">
        <v>728</v>
      </c>
      <c r="M352" s="114" t="s">
        <v>729</v>
      </c>
      <c r="N352" s="113" t="s">
        <v>730</v>
      </c>
      <c r="O352" s="115"/>
      <c r="P352" s="115" t="s">
        <v>108</v>
      </c>
      <c r="Q352" s="76">
        <v>39.9831</v>
      </c>
      <c r="R352" s="120">
        <v>-85.875500000000002</v>
      </c>
      <c r="S352" s="115" t="s">
        <v>41</v>
      </c>
      <c r="T352" s="115"/>
      <c r="U352" s="69" t="s">
        <v>32</v>
      </c>
      <c r="V352" s="68"/>
      <c r="W352" s="1" t="e">
        <f>IF(AC352="Intr",0,G352*#REF!)</f>
        <v>#REF!</v>
      </c>
      <c r="X352" s="1" t="e">
        <f>IF(AC352="Intr",0,G352*#REF!)</f>
        <v>#REF!</v>
      </c>
      <c r="Y352" s="1" t="e">
        <f>IF(AC352="Intr",G352,G352*#REF!)</f>
        <v>#REF!</v>
      </c>
      <c r="Z352" s="1" t="s">
        <v>944</v>
      </c>
      <c r="AA352" s="1" t="s">
        <v>943</v>
      </c>
      <c r="AB352" s="1"/>
      <c r="AC352" s="69"/>
      <c r="AD352" s="69"/>
      <c r="AE352" s="69"/>
      <c r="AF352" s="69"/>
      <c r="AG352" s="75"/>
      <c r="AH352" s="69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  <c r="IV352" s="3"/>
    </row>
    <row r="353" spans="1:256" s="22" customFormat="1" x14ac:dyDescent="0.2">
      <c r="A353" s="68">
        <v>44363</v>
      </c>
      <c r="B353" s="69" t="s">
        <v>405</v>
      </c>
      <c r="C353" s="69">
        <v>2021</v>
      </c>
      <c r="D353" s="69" t="s">
        <v>1</v>
      </c>
      <c r="E353" s="114">
        <v>-0.04</v>
      </c>
      <c r="F353" s="71" t="s">
        <v>19</v>
      </c>
      <c r="G353" s="15">
        <v>3800</v>
      </c>
      <c r="H353" s="114">
        <v>224</v>
      </c>
      <c r="I353" s="114" t="s">
        <v>53</v>
      </c>
      <c r="J353" s="114" t="s">
        <v>23</v>
      </c>
      <c r="K353" s="114">
        <v>0.04</v>
      </c>
      <c r="L353" s="113" t="s">
        <v>732</v>
      </c>
      <c r="M353" s="114"/>
      <c r="N353" s="113" t="s">
        <v>733</v>
      </c>
      <c r="O353" s="115"/>
      <c r="P353" s="115" t="s">
        <v>734</v>
      </c>
      <c r="Q353" s="76">
        <v>41.441094999999997</v>
      </c>
      <c r="R353" s="77">
        <v>-87.323815999999994</v>
      </c>
      <c r="S353" s="115" t="s">
        <v>41</v>
      </c>
      <c r="T353" s="69"/>
      <c r="U353" s="69" t="s">
        <v>32</v>
      </c>
      <c r="V353" s="68"/>
      <c r="W353" s="1" t="e">
        <f>IF(AC353="Intr",0,G353*#REF!)</f>
        <v>#REF!</v>
      </c>
      <c r="X353" s="1" t="e">
        <f>IF(AC353="Intr",0,G353*#REF!)</f>
        <v>#REF!</v>
      </c>
      <c r="Y353" s="1" t="e">
        <f>IF(AC353="Intr",G353,G353*#REF!)</f>
        <v>#REF!</v>
      </c>
      <c r="Z353" s="1" t="s">
        <v>945</v>
      </c>
      <c r="AA353" s="1" t="s">
        <v>943</v>
      </c>
      <c r="AB353" s="1"/>
      <c r="AC353" s="69"/>
      <c r="AD353" s="69"/>
      <c r="AE353" s="69"/>
      <c r="AF353" s="69"/>
      <c r="AG353" s="75"/>
      <c r="AH353" s="69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  <c r="IV353" s="3"/>
    </row>
    <row r="354" spans="1:256" x14ac:dyDescent="0.2">
      <c r="A354" s="68">
        <v>44363</v>
      </c>
      <c r="B354" s="69" t="s">
        <v>405</v>
      </c>
      <c r="C354" s="69">
        <v>2021</v>
      </c>
      <c r="D354" s="69" t="s">
        <v>10</v>
      </c>
      <c r="E354" s="114">
        <v>-155</v>
      </c>
      <c r="F354" s="71" t="s">
        <v>20</v>
      </c>
      <c r="G354" s="15">
        <v>62000</v>
      </c>
      <c r="H354" s="114">
        <v>221</v>
      </c>
      <c r="I354" s="114" t="s">
        <v>52</v>
      </c>
      <c r="J354" s="114" t="s">
        <v>704</v>
      </c>
      <c r="K354" s="114">
        <v>86</v>
      </c>
      <c r="L354" s="113" t="s">
        <v>735</v>
      </c>
      <c r="M354" s="71" t="s">
        <v>736</v>
      </c>
      <c r="N354" s="72" t="s">
        <v>737</v>
      </c>
      <c r="O354" s="115"/>
      <c r="P354" s="115" t="s">
        <v>56</v>
      </c>
      <c r="Q354" s="76">
        <v>38.330910000000003</v>
      </c>
      <c r="R354" s="77">
        <v>-85.672910000000002</v>
      </c>
      <c r="S354" s="115" t="s">
        <v>43</v>
      </c>
      <c r="T354" s="116"/>
      <c r="U354" s="69" t="s">
        <v>32</v>
      </c>
      <c r="V354" s="68"/>
      <c r="W354" s="1" t="e">
        <f>IF(AC354="Intr",0,G354*#REF!)</f>
        <v>#REF!</v>
      </c>
      <c r="X354" s="1" t="e">
        <f>IF(AC354="Intr",0,G354*#REF!)</f>
        <v>#REF!</v>
      </c>
      <c r="Y354" s="1" t="e">
        <f>IF(AC354="Intr",G354,G354*#REF!)</f>
        <v>#REF!</v>
      </c>
      <c r="Z354" s="1" t="s">
        <v>944</v>
      </c>
      <c r="AA354" s="1" t="s">
        <v>946</v>
      </c>
      <c r="AB354" s="1"/>
      <c r="AC354" s="69"/>
      <c r="AD354" s="69"/>
      <c r="AE354" s="69"/>
      <c r="AF354" s="69"/>
      <c r="AG354" s="75"/>
      <c r="AH354" s="116" t="s">
        <v>738</v>
      </c>
    </row>
    <row r="355" spans="1:256" s="23" customFormat="1" x14ac:dyDescent="0.2">
      <c r="A355" s="68">
        <v>44363</v>
      </c>
      <c r="B355" s="69" t="s">
        <v>405</v>
      </c>
      <c r="C355" s="69">
        <v>2021</v>
      </c>
      <c r="D355" s="69" t="s">
        <v>10</v>
      </c>
      <c r="E355" s="114">
        <v>-0.94</v>
      </c>
      <c r="F355" s="71" t="s">
        <v>19</v>
      </c>
      <c r="G355" s="15">
        <v>75200</v>
      </c>
      <c r="H355" s="114">
        <v>221</v>
      </c>
      <c r="I355" s="114" t="s">
        <v>52</v>
      </c>
      <c r="J355" s="114" t="s">
        <v>23</v>
      </c>
      <c r="K355" s="114">
        <v>0.38900000000000001</v>
      </c>
      <c r="L355" s="113" t="s">
        <v>735</v>
      </c>
      <c r="M355" s="71" t="s">
        <v>736</v>
      </c>
      <c r="N355" s="72" t="s">
        <v>737</v>
      </c>
      <c r="O355" s="115"/>
      <c r="P355" s="115" t="s">
        <v>56</v>
      </c>
      <c r="Q355" s="76">
        <v>38.322290000000002</v>
      </c>
      <c r="R355" s="77">
        <v>-85.661090000000002</v>
      </c>
      <c r="S355" s="115" t="s">
        <v>43</v>
      </c>
      <c r="T355" s="116"/>
      <c r="U355" s="69" t="s">
        <v>32</v>
      </c>
      <c r="V355" s="68"/>
      <c r="W355" s="1" t="e">
        <f>IF(AC355="Intr",0,G355*#REF!)</f>
        <v>#REF!</v>
      </c>
      <c r="X355" s="1" t="e">
        <f>IF(AC355="Intr",0,G355*#REF!)</f>
        <v>#REF!</v>
      </c>
      <c r="Y355" s="1" t="e">
        <f>IF(AC355="Intr",G355,G355*#REF!)</f>
        <v>#REF!</v>
      </c>
      <c r="Z355" s="1" t="s">
        <v>944</v>
      </c>
      <c r="AA355" s="1" t="s">
        <v>946</v>
      </c>
      <c r="AB355" s="1"/>
      <c r="AC355" s="69"/>
      <c r="AD355" s="69"/>
      <c r="AE355" s="69"/>
      <c r="AF355" s="69"/>
      <c r="AG355" s="75"/>
      <c r="AH355" s="116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  <c r="IV355" s="3"/>
    </row>
    <row r="356" spans="1:256" s="24" customFormat="1" x14ac:dyDescent="0.2">
      <c r="A356" s="68">
        <v>44363</v>
      </c>
      <c r="B356" s="69" t="s">
        <v>405</v>
      </c>
      <c r="C356" s="69">
        <v>2021</v>
      </c>
      <c r="D356" s="69" t="s">
        <v>10</v>
      </c>
      <c r="E356" s="114">
        <v>-5.0999999999999997E-2</v>
      </c>
      <c r="F356" s="71" t="s">
        <v>19</v>
      </c>
      <c r="G356" s="15">
        <v>4080</v>
      </c>
      <c r="H356" s="114">
        <v>221</v>
      </c>
      <c r="I356" s="71" t="s">
        <v>53</v>
      </c>
      <c r="J356" s="114" t="s">
        <v>23</v>
      </c>
      <c r="K356" s="114">
        <v>3.4000000000000002E-2</v>
      </c>
      <c r="L356" s="113" t="s">
        <v>735</v>
      </c>
      <c r="M356" s="71" t="s">
        <v>736</v>
      </c>
      <c r="N356" s="72" t="s">
        <v>739</v>
      </c>
      <c r="O356" s="115"/>
      <c r="P356" s="115" t="s">
        <v>56</v>
      </c>
      <c r="Q356" s="76">
        <v>38.322290000000002</v>
      </c>
      <c r="R356" s="77">
        <v>-85.661090000000002</v>
      </c>
      <c r="S356" s="115" t="s">
        <v>43</v>
      </c>
      <c r="T356" s="116"/>
      <c r="U356" s="69" t="s">
        <v>32</v>
      </c>
      <c r="V356" s="68"/>
      <c r="W356" s="1" t="e">
        <f>IF(AC356="Intr",0,G356*#REF!)</f>
        <v>#REF!</v>
      </c>
      <c r="X356" s="1" t="e">
        <f>IF(AC356="Intr",0,G356*#REF!)</f>
        <v>#REF!</v>
      </c>
      <c r="Y356" s="1" t="e">
        <f>IF(AC356="Intr",G356,G356*#REF!)</f>
        <v>#REF!</v>
      </c>
      <c r="Z356" s="1" t="s">
        <v>944</v>
      </c>
      <c r="AA356" s="1" t="s">
        <v>946</v>
      </c>
      <c r="AB356" s="1" t="s">
        <v>947</v>
      </c>
      <c r="AC356" s="69"/>
      <c r="AD356" s="69"/>
      <c r="AE356" s="69"/>
      <c r="AF356" s="69"/>
      <c r="AG356" s="75"/>
      <c r="AH356" s="116" t="s">
        <v>740</v>
      </c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  <c r="IV356" s="3"/>
    </row>
    <row r="357" spans="1:256" s="24" customFormat="1" x14ac:dyDescent="0.2">
      <c r="A357" s="68">
        <v>44368</v>
      </c>
      <c r="B357" s="69" t="s">
        <v>405</v>
      </c>
      <c r="C357" s="69">
        <v>2021</v>
      </c>
      <c r="D357" s="69" t="s">
        <v>5</v>
      </c>
      <c r="E357" s="114">
        <v>-2.09</v>
      </c>
      <c r="F357" s="71" t="s">
        <v>19</v>
      </c>
      <c r="G357" s="15">
        <v>167200</v>
      </c>
      <c r="H357" s="114">
        <v>217</v>
      </c>
      <c r="I357" s="71" t="s">
        <v>53</v>
      </c>
      <c r="J357" s="114" t="s">
        <v>25</v>
      </c>
      <c r="K357" s="114">
        <v>0.83599999999999997</v>
      </c>
      <c r="L357" s="113" t="s">
        <v>741</v>
      </c>
      <c r="M357" s="114" t="s">
        <v>709</v>
      </c>
      <c r="N357" s="113" t="s">
        <v>742</v>
      </c>
      <c r="O357" s="115"/>
      <c r="P357" s="115" t="s">
        <v>743</v>
      </c>
      <c r="Q357" s="76">
        <v>40.894539999999999</v>
      </c>
      <c r="R357" s="77">
        <v>-85.518429999999995</v>
      </c>
      <c r="S357" s="115" t="s">
        <v>41</v>
      </c>
      <c r="T357" s="69"/>
      <c r="U357" s="69" t="s">
        <v>32</v>
      </c>
      <c r="V357" s="68"/>
      <c r="W357" s="1" t="e">
        <f>IF(AC357="Intr",0,G357*#REF!)</f>
        <v>#REF!</v>
      </c>
      <c r="X357" s="1" t="e">
        <f>IF(AC357="Intr",0,G357*#REF!)</f>
        <v>#REF!</v>
      </c>
      <c r="Y357" s="1" t="e">
        <f>IF(AC357="Intr",G357,G357*#REF!)</f>
        <v>#REF!</v>
      </c>
      <c r="Z357" s="1" t="s">
        <v>940</v>
      </c>
      <c r="AA357" s="1" t="s">
        <v>941</v>
      </c>
      <c r="AB357" s="1" t="s">
        <v>951</v>
      </c>
      <c r="AC357" s="69"/>
      <c r="AD357" s="69"/>
      <c r="AE357" s="69"/>
      <c r="AF357" s="69"/>
      <c r="AG357" s="75"/>
      <c r="AH357" s="69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  <c r="IV357" s="3"/>
    </row>
    <row r="358" spans="1:256" s="24" customFormat="1" x14ac:dyDescent="0.2">
      <c r="A358" s="68">
        <v>44376</v>
      </c>
      <c r="B358" s="69" t="s">
        <v>405</v>
      </c>
      <c r="C358" s="69">
        <v>2021</v>
      </c>
      <c r="D358" s="69" t="s">
        <v>10</v>
      </c>
      <c r="E358" s="114">
        <v>-2254.6</v>
      </c>
      <c r="F358" s="71" t="s">
        <v>20</v>
      </c>
      <c r="G358" s="15">
        <v>901840</v>
      </c>
      <c r="H358" s="114">
        <v>219</v>
      </c>
      <c r="I358" s="71" t="s">
        <v>52</v>
      </c>
      <c r="J358" s="114" t="s">
        <v>704</v>
      </c>
      <c r="K358" s="114">
        <v>2019.5</v>
      </c>
      <c r="L358" s="113" t="s">
        <v>744</v>
      </c>
      <c r="M358" s="114" t="s">
        <v>745</v>
      </c>
      <c r="N358" s="113" t="s">
        <v>746</v>
      </c>
      <c r="O358" s="115"/>
      <c r="P358" s="115" t="s">
        <v>747</v>
      </c>
      <c r="Q358" s="76">
        <v>38.01473</v>
      </c>
      <c r="R358" s="120">
        <v>-86.168059999999997</v>
      </c>
      <c r="S358" s="69" t="s">
        <v>43</v>
      </c>
      <c r="T358" s="69"/>
      <c r="U358" s="69" t="s">
        <v>32</v>
      </c>
      <c r="V358" s="68"/>
      <c r="W358" s="1" t="e">
        <f>IF(AC358="Intr",0,G358*#REF!)</f>
        <v>#REF!</v>
      </c>
      <c r="X358" s="1" t="e">
        <f>IF(AC358="Intr",0,G358*#REF!)</f>
        <v>#REF!</v>
      </c>
      <c r="Y358" s="1" t="e">
        <f>IF(AC358="Intr",G358,G358*#REF!)</f>
        <v>#REF!</v>
      </c>
      <c r="Z358" s="1" t="s">
        <v>944</v>
      </c>
      <c r="AA358" s="1" t="s">
        <v>943</v>
      </c>
      <c r="AB358" s="1"/>
      <c r="AC358" s="69"/>
      <c r="AD358" s="69"/>
      <c r="AE358" s="69"/>
      <c r="AF358" s="69"/>
      <c r="AG358" s="75"/>
      <c r="AH358" s="116" t="s">
        <v>748</v>
      </c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  <c r="IV358" s="3"/>
    </row>
    <row r="359" spans="1:256" x14ac:dyDescent="0.2">
      <c r="A359" s="68">
        <v>44376</v>
      </c>
      <c r="B359" s="69" t="s">
        <v>405</v>
      </c>
      <c r="C359" s="69">
        <v>2021</v>
      </c>
      <c r="D359" s="69" t="s">
        <v>10</v>
      </c>
      <c r="E359" s="114">
        <v>-0.51200000000000001</v>
      </c>
      <c r="F359" s="71" t="s">
        <v>19</v>
      </c>
      <c r="G359" s="15">
        <v>40960</v>
      </c>
      <c r="H359" s="114">
        <v>219</v>
      </c>
      <c r="I359" s="71" t="s">
        <v>52</v>
      </c>
      <c r="J359" s="114" t="s">
        <v>25</v>
      </c>
      <c r="K359" s="114">
        <v>0.128</v>
      </c>
      <c r="L359" s="113" t="s">
        <v>744</v>
      </c>
      <c r="M359" s="114" t="s">
        <v>745</v>
      </c>
      <c r="N359" s="113" t="s">
        <v>746</v>
      </c>
      <c r="O359" s="115"/>
      <c r="P359" s="115" t="s">
        <v>747</v>
      </c>
      <c r="Q359" s="76">
        <v>38.01473</v>
      </c>
      <c r="R359" s="120">
        <v>-86.168059999999997</v>
      </c>
      <c r="S359" s="69" t="s">
        <v>43</v>
      </c>
      <c r="T359" s="69"/>
      <c r="U359" s="69" t="s">
        <v>32</v>
      </c>
      <c r="V359" s="68"/>
      <c r="W359" s="1" t="e">
        <f>IF(AC359="Intr",0,G359*#REF!)</f>
        <v>#REF!</v>
      </c>
      <c r="X359" s="1" t="e">
        <f>IF(AC359="Intr",0,G359*#REF!)</f>
        <v>#REF!</v>
      </c>
      <c r="Y359" s="1" t="e">
        <f>IF(AC359="Intr",G359,G359*#REF!)</f>
        <v>#REF!</v>
      </c>
      <c r="Z359" s="1" t="s">
        <v>944</v>
      </c>
      <c r="AA359" s="1" t="s">
        <v>943</v>
      </c>
      <c r="AB359" s="1"/>
      <c r="AC359" s="69"/>
      <c r="AD359" s="69"/>
      <c r="AE359" s="69"/>
      <c r="AF359" s="69"/>
      <c r="AG359" s="75"/>
      <c r="AH359" s="69"/>
    </row>
    <row r="360" spans="1:256" s="25" customFormat="1" x14ac:dyDescent="0.2">
      <c r="A360" s="68">
        <v>44376</v>
      </c>
      <c r="B360" s="69" t="s">
        <v>405</v>
      </c>
      <c r="C360" s="69">
        <v>2021</v>
      </c>
      <c r="D360" s="69" t="s">
        <v>10</v>
      </c>
      <c r="E360" s="114">
        <v>-8.7999999999999995E-2</v>
      </c>
      <c r="F360" s="71" t="s">
        <v>19</v>
      </c>
      <c r="G360" s="15">
        <v>7040</v>
      </c>
      <c r="H360" s="114">
        <v>219</v>
      </c>
      <c r="I360" s="71" t="s">
        <v>52</v>
      </c>
      <c r="J360" s="114" t="s">
        <v>23</v>
      </c>
      <c r="K360" s="114">
        <v>0.04</v>
      </c>
      <c r="L360" s="113" t="s">
        <v>744</v>
      </c>
      <c r="M360" s="114" t="s">
        <v>745</v>
      </c>
      <c r="N360" s="113" t="s">
        <v>746</v>
      </c>
      <c r="O360" s="115"/>
      <c r="P360" s="115" t="s">
        <v>747</v>
      </c>
      <c r="Q360" s="76">
        <v>38.01473</v>
      </c>
      <c r="R360" s="77">
        <v>-86.168059999999997</v>
      </c>
      <c r="S360" s="69" t="s">
        <v>43</v>
      </c>
      <c r="T360" s="69"/>
      <c r="U360" s="69" t="s">
        <v>32</v>
      </c>
      <c r="V360" s="68"/>
      <c r="W360" s="1" t="e">
        <f>IF(AC360="Intr",0,G360*#REF!)</f>
        <v>#REF!</v>
      </c>
      <c r="X360" s="1" t="e">
        <f>IF(AC360="Intr",0,G360*#REF!)</f>
        <v>#REF!</v>
      </c>
      <c r="Y360" s="1" t="e">
        <f>IF(AC360="Intr",G360,G360*#REF!)</f>
        <v>#REF!</v>
      </c>
      <c r="Z360" s="1" t="s">
        <v>944</v>
      </c>
      <c r="AA360" s="1" t="s">
        <v>943</v>
      </c>
      <c r="AB360" s="1"/>
      <c r="AC360" s="69"/>
      <c r="AD360" s="69"/>
      <c r="AE360" s="69"/>
      <c r="AF360" s="69"/>
      <c r="AG360" s="75"/>
      <c r="AH360" s="69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  <c r="IV360" s="3"/>
    </row>
    <row r="361" spans="1:256" s="25" customFormat="1" ht="14.25" customHeight="1" x14ac:dyDescent="0.2">
      <c r="A361" s="68">
        <v>44376</v>
      </c>
      <c r="B361" s="69" t="s">
        <v>405</v>
      </c>
      <c r="C361" s="69">
        <v>2021</v>
      </c>
      <c r="D361" s="69" t="s">
        <v>7</v>
      </c>
      <c r="E361" s="114">
        <v>-600</v>
      </c>
      <c r="F361" s="71" t="s">
        <v>20</v>
      </c>
      <c r="G361" s="15">
        <f>-E361*450</f>
        <v>270000</v>
      </c>
      <c r="H361" s="114">
        <v>226</v>
      </c>
      <c r="I361" s="71" t="s">
        <v>52</v>
      </c>
      <c r="J361" s="114" t="s">
        <v>711</v>
      </c>
      <c r="K361" s="114">
        <v>500</v>
      </c>
      <c r="L361" s="113" t="s">
        <v>749</v>
      </c>
      <c r="M361" s="114" t="s">
        <v>750</v>
      </c>
      <c r="N361" s="113" t="s">
        <v>751</v>
      </c>
      <c r="O361" s="115" t="s">
        <v>752</v>
      </c>
      <c r="P361" s="115" t="s">
        <v>114</v>
      </c>
      <c r="Q361" s="76">
        <v>39.801600000000001</v>
      </c>
      <c r="R361" s="120">
        <v>-86.197400000000002</v>
      </c>
      <c r="S361" s="115" t="s">
        <v>40</v>
      </c>
      <c r="T361" s="116"/>
      <c r="U361" s="69" t="s">
        <v>32</v>
      </c>
      <c r="V361" s="68"/>
      <c r="W361" s="1" t="e">
        <f>IF(AC361="Intr",0,G361*#REF!)</f>
        <v>#REF!</v>
      </c>
      <c r="X361" s="1" t="e">
        <f>IF(AC361="Intr",0,G361*#REF!)</f>
        <v>#REF!</v>
      </c>
      <c r="Y361" s="1" t="e">
        <f>IF(AC361="Intr",G361,G361*#REF!)</f>
        <v>#REF!</v>
      </c>
      <c r="Z361" s="1" t="s">
        <v>944</v>
      </c>
      <c r="AA361" s="1" t="s">
        <v>943</v>
      </c>
      <c r="AB361" s="1"/>
      <c r="AC361" s="69"/>
      <c r="AD361" s="69"/>
      <c r="AE361" s="69"/>
      <c r="AF361" s="69"/>
      <c r="AG361" s="75"/>
      <c r="AH361" s="116" t="s">
        <v>753</v>
      </c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  <c r="IV361" s="3"/>
    </row>
    <row r="362" spans="1:256" s="25" customFormat="1" ht="13.5" customHeight="1" x14ac:dyDescent="0.2">
      <c r="A362" s="117">
        <v>44376</v>
      </c>
      <c r="B362" s="115" t="s">
        <v>405</v>
      </c>
      <c r="C362" s="115">
        <v>2021</v>
      </c>
      <c r="D362" s="115" t="s">
        <v>7</v>
      </c>
      <c r="E362" s="114">
        <v>-1.464</v>
      </c>
      <c r="F362" s="114" t="s">
        <v>19</v>
      </c>
      <c r="G362" s="15">
        <v>117120</v>
      </c>
      <c r="H362" s="114">
        <v>222</v>
      </c>
      <c r="I362" s="114" t="s">
        <v>53</v>
      </c>
      <c r="J362" s="114" t="s">
        <v>23</v>
      </c>
      <c r="K362" s="114">
        <v>1.613</v>
      </c>
      <c r="L362" s="113" t="s">
        <v>754</v>
      </c>
      <c r="M362" s="114" t="s">
        <v>709</v>
      </c>
      <c r="N362" s="113" t="s">
        <v>755</v>
      </c>
      <c r="O362" s="115"/>
      <c r="P362" s="115" t="s">
        <v>133</v>
      </c>
      <c r="Q362" s="76">
        <v>39.742600000000003</v>
      </c>
      <c r="R362" s="120">
        <v>-86.340800000000002</v>
      </c>
      <c r="S362" s="115" t="s">
        <v>41</v>
      </c>
      <c r="T362" s="115"/>
      <c r="U362" s="115" t="s">
        <v>32</v>
      </c>
      <c r="V362" s="117"/>
      <c r="W362" s="121" t="e">
        <f>IF(AC362="Intr",0,G362*#REF!)</f>
        <v>#REF!</v>
      </c>
      <c r="X362" s="121" t="e">
        <f>IF(AC362="Intr",0,G362*#REF!)</f>
        <v>#REF!</v>
      </c>
      <c r="Y362" s="121" t="e">
        <f>IF(AC362="Intr",G362,G362*#REF!)</f>
        <v>#REF!</v>
      </c>
      <c r="Z362" s="121" t="s">
        <v>940</v>
      </c>
      <c r="AA362" s="121" t="s">
        <v>941</v>
      </c>
      <c r="AB362" s="121" t="s">
        <v>948</v>
      </c>
      <c r="AC362" s="115"/>
      <c r="AD362" s="115"/>
      <c r="AE362" s="115"/>
      <c r="AF362" s="115"/>
      <c r="AG362" s="122"/>
      <c r="AH362" s="116" t="s">
        <v>756</v>
      </c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  <c r="IV362" s="3"/>
    </row>
    <row r="363" spans="1:256" x14ac:dyDescent="0.2">
      <c r="A363" s="68">
        <v>44378</v>
      </c>
      <c r="B363" s="69" t="s">
        <v>210</v>
      </c>
      <c r="C363" s="69">
        <v>2021</v>
      </c>
      <c r="D363" s="69" t="s">
        <v>11</v>
      </c>
      <c r="E363" s="114">
        <v>-0.1875</v>
      </c>
      <c r="F363" s="114" t="s">
        <v>19</v>
      </c>
      <c r="G363" s="15">
        <v>15000</v>
      </c>
      <c r="H363" s="114">
        <v>227</v>
      </c>
      <c r="I363" s="114" t="s">
        <v>52</v>
      </c>
      <c r="J363" s="114" t="s">
        <v>25</v>
      </c>
      <c r="K363" s="114">
        <v>0.25</v>
      </c>
      <c r="L363" s="113" t="s">
        <v>759</v>
      </c>
      <c r="M363" s="114" t="s">
        <v>760</v>
      </c>
      <c r="N363" s="113" t="s">
        <v>761</v>
      </c>
      <c r="O363" s="115"/>
      <c r="P363" s="115" t="s">
        <v>61</v>
      </c>
      <c r="Q363" s="76">
        <v>37.967385999999998</v>
      </c>
      <c r="R363" s="77">
        <v>-87.661501000000001</v>
      </c>
      <c r="S363" s="115" t="s">
        <v>41</v>
      </c>
      <c r="T363" s="116"/>
      <c r="U363" s="69" t="s">
        <v>32</v>
      </c>
      <c r="V363" s="68"/>
      <c r="W363" s="1" t="e">
        <f>IF(AC363="Intr",0,G363*#REF!)</f>
        <v>#REF!</v>
      </c>
      <c r="X363" s="1" t="e">
        <f>IF(AC363="Intr",0,G363*#REF!)</f>
        <v>#REF!</v>
      </c>
      <c r="Y363" s="1" t="e">
        <f>IF(AC363="Intr",G363,G363*#REF!)</f>
        <v>#REF!</v>
      </c>
      <c r="Z363" s="1" t="s">
        <v>944</v>
      </c>
      <c r="AA363" s="1" t="s">
        <v>943</v>
      </c>
      <c r="AB363" s="1"/>
      <c r="AC363" s="69"/>
      <c r="AD363" s="69"/>
      <c r="AE363" s="69"/>
      <c r="AF363" s="69"/>
      <c r="AG363" s="75"/>
      <c r="AH363" s="116" t="s">
        <v>762</v>
      </c>
    </row>
    <row r="364" spans="1:256" s="26" customFormat="1" x14ac:dyDescent="0.2">
      <c r="A364" s="68">
        <v>44378</v>
      </c>
      <c r="B364" s="69" t="s">
        <v>210</v>
      </c>
      <c r="C364" s="69">
        <v>2021</v>
      </c>
      <c r="D364" s="69" t="s">
        <v>7</v>
      </c>
      <c r="E364" s="114">
        <v>-6.91</v>
      </c>
      <c r="F364" s="114" t="s">
        <v>19</v>
      </c>
      <c r="G364" s="15">
        <v>552800</v>
      </c>
      <c r="H364" s="114">
        <v>209</v>
      </c>
      <c r="I364" s="71" t="s">
        <v>52</v>
      </c>
      <c r="J364" s="114" t="s">
        <v>25</v>
      </c>
      <c r="K364" s="114">
        <v>2.88</v>
      </c>
      <c r="L364" s="113" t="s">
        <v>256</v>
      </c>
      <c r="M364" s="114" t="s">
        <v>757</v>
      </c>
      <c r="N364" s="113" t="s">
        <v>758</v>
      </c>
      <c r="O364" s="115"/>
      <c r="P364" s="115" t="s">
        <v>114</v>
      </c>
      <c r="Q364" s="76">
        <v>39.702300000000001</v>
      </c>
      <c r="R364" s="77">
        <v>-86.1631</v>
      </c>
      <c r="S364" s="115" t="s">
        <v>43</v>
      </c>
      <c r="T364" s="69"/>
      <c r="U364" s="69" t="s">
        <v>32</v>
      </c>
      <c r="V364" s="68"/>
      <c r="W364" s="1" t="e">
        <f>IF(AC364="Intr",0,G364*#REF!)</f>
        <v>#REF!</v>
      </c>
      <c r="X364" s="1" t="e">
        <f>IF(AC364="Intr",0,G364*#REF!)</f>
        <v>#REF!</v>
      </c>
      <c r="Y364" s="1" t="e">
        <f>IF(AC364="Intr",G364,G364*#REF!)</f>
        <v>#REF!</v>
      </c>
      <c r="Z364" s="1" t="s">
        <v>944</v>
      </c>
      <c r="AA364" s="1" t="s">
        <v>943</v>
      </c>
      <c r="AB364" s="1"/>
      <c r="AC364" s="69"/>
      <c r="AD364" s="69"/>
      <c r="AE364" s="69"/>
      <c r="AF364" s="69"/>
      <c r="AG364" s="75"/>
      <c r="AH364" s="69"/>
      <c r="AI364" s="51"/>
      <c r="AJ364" s="51"/>
      <c r="AK364" s="51"/>
      <c r="AL364" s="51"/>
      <c r="AM364" s="51"/>
      <c r="AN364" s="51"/>
      <c r="AO364" s="51"/>
      <c r="AP364" s="51"/>
      <c r="AQ364" s="51"/>
      <c r="AR364" s="51"/>
      <c r="AS364" s="51"/>
      <c r="AT364" s="51"/>
      <c r="AU364" s="51"/>
      <c r="AV364" s="51"/>
      <c r="AW364" s="51"/>
      <c r="AX364" s="51"/>
      <c r="AY364" s="51"/>
      <c r="AZ364" s="51"/>
      <c r="BA364" s="51"/>
      <c r="BB364" s="51"/>
      <c r="BC364" s="51"/>
      <c r="BD364" s="51"/>
      <c r="BE364" s="51"/>
      <c r="BF364" s="51"/>
      <c r="BG364" s="51"/>
      <c r="BH364" s="51"/>
      <c r="BI364" s="51"/>
      <c r="BJ364" s="51"/>
      <c r="BK364" s="51"/>
      <c r="BL364" s="51"/>
      <c r="BM364" s="51"/>
      <c r="BN364" s="51"/>
      <c r="BO364" s="51"/>
      <c r="BP364" s="51"/>
      <c r="BQ364" s="51"/>
      <c r="BR364" s="51"/>
      <c r="BS364" s="51"/>
      <c r="BT364" s="51"/>
      <c r="BU364" s="51"/>
      <c r="BV364" s="51"/>
      <c r="BW364" s="51"/>
      <c r="BX364" s="51"/>
      <c r="BY364" s="51"/>
      <c r="BZ364" s="51"/>
      <c r="CA364" s="51"/>
      <c r="CB364" s="51"/>
      <c r="CC364" s="51"/>
      <c r="CD364" s="51"/>
      <c r="CE364" s="51"/>
      <c r="CF364" s="51"/>
      <c r="CG364" s="51"/>
      <c r="CH364" s="51"/>
      <c r="CI364" s="51"/>
      <c r="CJ364" s="51"/>
      <c r="CK364" s="51"/>
      <c r="CL364" s="51"/>
      <c r="CM364" s="51"/>
      <c r="CN364" s="51"/>
      <c r="CO364" s="51"/>
      <c r="CP364" s="51"/>
      <c r="CQ364" s="51"/>
      <c r="CR364" s="51"/>
      <c r="CS364" s="51"/>
      <c r="CT364" s="51"/>
      <c r="CU364" s="51"/>
      <c r="CV364" s="51"/>
      <c r="CW364" s="51"/>
      <c r="CX364" s="51"/>
      <c r="CY364" s="51"/>
      <c r="CZ364" s="51"/>
      <c r="DA364" s="51"/>
      <c r="DB364" s="51"/>
      <c r="DC364" s="51"/>
      <c r="DD364" s="51"/>
      <c r="DE364" s="51"/>
      <c r="DF364" s="51"/>
      <c r="DG364" s="51"/>
      <c r="DH364" s="51"/>
      <c r="DI364" s="51"/>
      <c r="DJ364" s="51"/>
      <c r="DK364" s="51"/>
      <c r="DL364" s="51"/>
      <c r="DM364" s="51"/>
      <c r="DN364" s="51"/>
      <c r="DO364" s="51"/>
      <c r="DP364" s="51"/>
      <c r="DQ364" s="51"/>
      <c r="DR364" s="51"/>
      <c r="DS364" s="51"/>
      <c r="DT364" s="51"/>
      <c r="DU364" s="51"/>
      <c r="DV364" s="51"/>
      <c r="DW364" s="51"/>
      <c r="DX364" s="51"/>
      <c r="DY364" s="51"/>
      <c r="DZ364" s="51"/>
      <c r="EA364" s="51"/>
      <c r="EB364" s="51"/>
      <c r="EC364" s="51"/>
      <c r="ED364" s="51"/>
      <c r="EE364" s="51"/>
      <c r="EF364" s="51"/>
      <c r="EG364" s="51"/>
      <c r="EH364" s="51"/>
      <c r="EI364" s="51"/>
      <c r="EJ364" s="51"/>
      <c r="EK364" s="51"/>
      <c r="EL364" s="51"/>
      <c r="EM364" s="51"/>
      <c r="EN364" s="51"/>
      <c r="EO364" s="51"/>
      <c r="EP364" s="51"/>
      <c r="EQ364" s="51"/>
      <c r="ER364" s="51"/>
      <c r="ES364" s="51"/>
      <c r="ET364" s="51"/>
      <c r="EU364" s="51"/>
      <c r="EV364" s="51"/>
      <c r="EW364" s="51"/>
      <c r="EX364" s="51"/>
      <c r="EY364" s="51"/>
      <c r="EZ364" s="51"/>
      <c r="FA364" s="51"/>
      <c r="FB364" s="51"/>
      <c r="FC364" s="51"/>
      <c r="FD364" s="51"/>
      <c r="FE364" s="51"/>
      <c r="FF364" s="51"/>
      <c r="FG364" s="51"/>
      <c r="FH364" s="51"/>
      <c r="FI364" s="51"/>
      <c r="FJ364" s="51"/>
      <c r="FK364" s="51"/>
      <c r="FL364" s="51"/>
      <c r="FM364" s="51"/>
      <c r="FN364" s="51"/>
      <c r="FO364" s="51"/>
      <c r="FP364" s="51"/>
      <c r="FQ364" s="51"/>
      <c r="FR364" s="51"/>
      <c r="FS364" s="51"/>
      <c r="FT364" s="51"/>
      <c r="FU364" s="51"/>
      <c r="FV364" s="51"/>
      <c r="FW364" s="51"/>
      <c r="FX364" s="51"/>
      <c r="FY364" s="51"/>
      <c r="FZ364" s="51"/>
      <c r="GA364" s="51"/>
      <c r="GB364" s="51"/>
      <c r="GC364" s="51"/>
      <c r="GD364" s="51"/>
      <c r="GE364" s="51"/>
      <c r="GF364" s="51"/>
      <c r="GG364" s="51"/>
      <c r="GH364" s="51"/>
      <c r="GI364" s="51"/>
      <c r="GJ364" s="51"/>
      <c r="GK364" s="51"/>
      <c r="GL364" s="51"/>
      <c r="GM364" s="51"/>
      <c r="GN364" s="51"/>
      <c r="GO364" s="51"/>
      <c r="GP364" s="51"/>
      <c r="GQ364" s="51"/>
      <c r="GR364" s="51"/>
      <c r="GS364" s="51"/>
      <c r="GT364" s="51"/>
      <c r="GU364" s="51"/>
      <c r="GV364" s="51"/>
      <c r="GW364" s="51"/>
      <c r="GX364" s="51"/>
      <c r="GY364" s="51"/>
      <c r="GZ364" s="51"/>
      <c r="HA364" s="51"/>
      <c r="HB364" s="51"/>
      <c r="HC364" s="51"/>
      <c r="HD364" s="51"/>
      <c r="HE364" s="51"/>
      <c r="HF364" s="51"/>
      <c r="HG364" s="51"/>
      <c r="HH364" s="51"/>
      <c r="HI364" s="51"/>
      <c r="HJ364" s="51"/>
      <c r="HK364" s="51"/>
      <c r="HL364" s="51"/>
      <c r="HM364" s="51"/>
      <c r="HN364" s="51"/>
      <c r="HO364" s="51"/>
      <c r="HP364" s="51"/>
      <c r="HQ364" s="51"/>
      <c r="HR364" s="51"/>
      <c r="HS364" s="51"/>
      <c r="HT364" s="51"/>
      <c r="HU364" s="51"/>
      <c r="HV364" s="51"/>
      <c r="HW364" s="51"/>
      <c r="HX364" s="51"/>
      <c r="HY364" s="51"/>
      <c r="HZ364" s="51"/>
      <c r="IA364" s="51"/>
      <c r="IB364" s="51"/>
      <c r="IC364" s="51"/>
      <c r="ID364" s="51"/>
      <c r="IE364" s="51"/>
      <c r="IF364" s="51"/>
      <c r="IG364" s="51"/>
      <c r="IH364" s="51"/>
      <c r="II364" s="51"/>
      <c r="IJ364" s="51"/>
      <c r="IK364" s="51"/>
      <c r="IL364" s="51"/>
      <c r="IM364" s="51"/>
      <c r="IN364" s="51"/>
      <c r="IO364" s="51"/>
      <c r="IP364" s="51"/>
      <c r="IQ364" s="51"/>
      <c r="IR364" s="51"/>
      <c r="IS364" s="51"/>
      <c r="IT364" s="51"/>
      <c r="IU364" s="51"/>
      <c r="IV364" s="51"/>
    </row>
    <row r="365" spans="1:256" x14ac:dyDescent="0.2">
      <c r="A365" s="68">
        <v>44385</v>
      </c>
      <c r="B365" s="69" t="s">
        <v>210</v>
      </c>
      <c r="C365" s="69">
        <v>2021</v>
      </c>
      <c r="D365" s="69" t="s">
        <v>7</v>
      </c>
      <c r="E365" s="71">
        <v>-48</v>
      </c>
      <c r="F365" s="71" t="s">
        <v>20</v>
      </c>
      <c r="G365" s="13">
        <v>21600</v>
      </c>
      <c r="H365" s="14">
        <v>228</v>
      </c>
      <c r="I365" s="71" t="s">
        <v>52</v>
      </c>
      <c r="J365" s="71" t="s">
        <v>26</v>
      </c>
      <c r="K365" s="71">
        <v>121</v>
      </c>
      <c r="L365" s="71" t="s">
        <v>444</v>
      </c>
      <c r="M365" s="114" t="s">
        <v>445</v>
      </c>
      <c r="N365" s="72" t="s">
        <v>763</v>
      </c>
      <c r="O365" s="115"/>
      <c r="P365" s="115" t="s">
        <v>108</v>
      </c>
      <c r="Q365" s="76">
        <v>39.957799999999999</v>
      </c>
      <c r="R365" s="77">
        <v>-86.090299999999999</v>
      </c>
      <c r="S365" s="115" t="s">
        <v>43</v>
      </c>
      <c r="T365" s="69"/>
      <c r="U365" s="69" t="s">
        <v>32</v>
      </c>
      <c r="V365" s="68"/>
      <c r="W365" s="1" t="e">
        <f>IF(AC365="Intr",0,G365*#REF!)</f>
        <v>#REF!</v>
      </c>
      <c r="X365" s="1" t="e">
        <f>IF(AC365="Intr",0,G365*#REF!)</f>
        <v>#REF!</v>
      </c>
      <c r="Y365" s="1" t="e">
        <f>IF(AC365="Intr",G365,G365*#REF!)</f>
        <v>#REF!</v>
      </c>
      <c r="Z365" s="1" t="s">
        <v>944</v>
      </c>
      <c r="AA365" s="1" t="s">
        <v>943</v>
      </c>
      <c r="AB365" s="1"/>
      <c r="AC365" s="69"/>
      <c r="AD365" s="69"/>
      <c r="AE365" s="69"/>
      <c r="AF365" s="69"/>
      <c r="AG365" s="75"/>
      <c r="AH365" s="69"/>
    </row>
    <row r="366" spans="1:256" s="22" customFormat="1" x14ac:dyDescent="0.2">
      <c r="A366" s="68">
        <v>44396</v>
      </c>
      <c r="B366" s="69" t="s">
        <v>210</v>
      </c>
      <c r="C366" s="69">
        <v>2021</v>
      </c>
      <c r="D366" s="69" t="s">
        <v>7</v>
      </c>
      <c r="E366" s="71">
        <v>-24</v>
      </c>
      <c r="F366" s="71" t="s">
        <v>20</v>
      </c>
      <c r="G366" s="13">
        <v>10800</v>
      </c>
      <c r="H366" s="14">
        <v>232</v>
      </c>
      <c r="I366" s="71" t="s">
        <v>52</v>
      </c>
      <c r="J366" s="71" t="s">
        <v>27</v>
      </c>
      <c r="K366" s="71" t="s">
        <v>764</v>
      </c>
      <c r="L366" s="113" t="s">
        <v>765</v>
      </c>
      <c r="M366" s="114" t="s">
        <v>766</v>
      </c>
      <c r="N366" s="113" t="s">
        <v>767</v>
      </c>
      <c r="O366" s="115"/>
      <c r="P366" s="115" t="s">
        <v>133</v>
      </c>
      <c r="Q366" s="73">
        <v>39.665999999999997</v>
      </c>
      <c r="R366" s="74">
        <v>-86.376999999999995</v>
      </c>
      <c r="S366" s="115" t="s">
        <v>43</v>
      </c>
      <c r="T366" s="69"/>
      <c r="U366" s="69" t="s">
        <v>32</v>
      </c>
      <c r="V366" s="68"/>
      <c r="W366" s="1" t="e">
        <f>IF(AC366="Intr",0,G366*#REF!)</f>
        <v>#REF!</v>
      </c>
      <c r="X366" s="1" t="e">
        <f>IF(AC366="Intr",0,G366*#REF!)</f>
        <v>#REF!</v>
      </c>
      <c r="Y366" s="1" t="e">
        <f>IF(AC366="Intr",G366,G366*#REF!)</f>
        <v>#REF!</v>
      </c>
      <c r="Z366" s="1" t="s">
        <v>944</v>
      </c>
      <c r="AA366" s="1" t="s">
        <v>943</v>
      </c>
      <c r="AB366" s="1"/>
      <c r="AC366" s="69"/>
      <c r="AD366" s="69"/>
      <c r="AE366" s="69"/>
      <c r="AF366" s="69"/>
      <c r="AG366" s="75"/>
      <c r="AH366" s="116" t="s">
        <v>768</v>
      </c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  <c r="IV366" s="3"/>
    </row>
    <row r="367" spans="1:256" x14ac:dyDescent="0.2">
      <c r="A367" s="68">
        <v>44398</v>
      </c>
      <c r="B367" s="69" t="s">
        <v>210</v>
      </c>
      <c r="C367" s="69">
        <v>2021</v>
      </c>
      <c r="D367" s="69" t="s">
        <v>10</v>
      </c>
      <c r="E367" s="71">
        <v>-140</v>
      </c>
      <c r="F367" s="71" t="s">
        <v>20</v>
      </c>
      <c r="G367" s="15">
        <v>56000</v>
      </c>
      <c r="H367" s="114">
        <v>223</v>
      </c>
      <c r="I367" s="71" t="s">
        <v>52</v>
      </c>
      <c r="J367" s="71" t="s">
        <v>27</v>
      </c>
      <c r="K367" s="71">
        <v>151</v>
      </c>
      <c r="L367" s="113" t="s">
        <v>774</v>
      </c>
      <c r="M367" s="114" t="s">
        <v>775</v>
      </c>
      <c r="N367" s="113" t="s">
        <v>776</v>
      </c>
      <c r="O367" s="115"/>
      <c r="P367" s="115" t="s">
        <v>56</v>
      </c>
      <c r="Q367" s="76">
        <v>38.48592</v>
      </c>
      <c r="R367" s="77">
        <v>-85.530699999999996</v>
      </c>
      <c r="S367" s="115" t="s">
        <v>43</v>
      </c>
      <c r="T367" s="69"/>
      <c r="U367" s="69" t="s">
        <v>32</v>
      </c>
      <c r="V367" s="68"/>
      <c r="W367" s="1" t="e">
        <f>IF(AC367="Intr",0,G367*#REF!)</f>
        <v>#REF!</v>
      </c>
      <c r="X367" s="1" t="e">
        <f>IF(AC367="Intr",0,G367*#REF!)</f>
        <v>#REF!</v>
      </c>
      <c r="Y367" s="1" t="e">
        <f>IF(AC367="Intr",G367,G367*#REF!)</f>
        <v>#REF!</v>
      </c>
      <c r="Z367" s="1" t="s">
        <v>944</v>
      </c>
      <c r="AA367" s="1" t="s">
        <v>943</v>
      </c>
      <c r="AB367" s="1"/>
      <c r="AC367" s="69"/>
      <c r="AD367" s="69"/>
      <c r="AE367" s="69"/>
      <c r="AF367" s="69"/>
      <c r="AG367" s="75"/>
      <c r="AH367" s="116" t="s">
        <v>777</v>
      </c>
    </row>
    <row r="368" spans="1:256" s="17" customFormat="1" x14ac:dyDescent="0.2">
      <c r="A368" s="68">
        <v>44398</v>
      </c>
      <c r="B368" s="69" t="s">
        <v>210</v>
      </c>
      <c r="C368" s="69">
        <v>2021</v>
      </c>
      <c r="D368" s="69" t="s">
        <v>7</v>
      </c>
      <c r="E368" s="71">
        <v>-122</v>
      </c>
      <c r="F368" s="71" t="s">
        <v>20</v>
      </c>
      <c r="G368" s="15">
        <f>-(E368*450)</f>
        <v>54900</v>
      </c>
      <c r="H368" s="14">
        <v>231</v>
      </c>
      <c r="I368" s="71" t="s">
        <v>52</v>
      </c>
      <c r="J368" s="71" t="s">
        <v>26</v>
      </c>
      <c r="K368" s="114">
        <v>1035</v>
      </c>
      <c r="L368" s="113" t="s">
        <v>769</v>
      </c>
      <c r="M368" s="114" t="s">
        <v>770</v>
      </c>
      <c r="N368" s="113" t="s">
        <v>771</v>
      </c>
      <c r="O368" s="115"/>
      <c r="P368" s="115" t="s">
        <v>114</v>
      </c>
      <c r="Q368" s="123">
        <v>39.894840000000002</v>
      </c>
      <c r="R368" s="124">
        <v>-86.266040000000004</v>
      </c>
      <c r="S368" s="115" t="s">
        <v>41</v>
      </c>
      <c r="T368" s="69"/>
      <c r="U368" s="69" t="s">
        <v>32</v>
      </c>
      <c r="V368" s="68"/>
      <c r="W368" s="1" t="e">
        <f>IF(AC368="Intr",0,G368*#REF!)</f>
        <v>#REF!</v>
      </c>
      <c r="X368" s="1" t="e">
        <f>IF(AC368="Intr",0,G368*#REF!)</f>
        <v>#REF!</v>
      </c>
      <c r="Y368" s="1" t="e">
        <f>IF(AC368="Intr",G368,G368*#REF!)</f>
        <v>#REF!</v>
      </c>
      <c r="Z368" s="1" t="s">
        <v>944</v>
      </c>
      <c r="AA368" s="1" t="s">
        <v>943</v>
      </c>
      <c r="AB368" s="1"/>
      <c r="AC368" s="69"/>
      <c r="AD368" s="69"/>
      <c r="AE368" s="69"/>
      <c r="AF368" s="69"/>
      <c r="AG368" s="75"/>
      <c r="AH368" s="116" t="s">
        <v>772</v>
      </c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  <c r="IV368" s="3"/>
    </row>
    <row r="369" spans="1:256" s="21" customFormat="1" x14ac:dyDescent="0.2">
      <c r="A369" s="68">
        <v>44398</v>
      </c>
      <c r="B369" s="69" t="s">
        <v>210</v>
      </c>
      <c r="C369" s="69">
        <v>2021</v>
      </c>
      <c r="D369" s="69" t="s">
        <v>7</v>
      </c>
      <c r="E369" s="71">
        <v>-319</v>
      </c>
      <c r="F369" s="71" t="s">
        <v>20</v>
      </c>
      <c r="G369" s="15">
        <f>-(E369*450)</f>
        <v>143550</v>
      </c>
      <c r="H369" s="14">
        <v>231</v>
      </c>
      <c r="I369" s="71" t="s">
        <v>52</v>
      </c>
      <c r="J369" s="71" t="s">
        <v>27</v>
      </c>
      <c r="K369" s="114">
        <v>266</v>
      </c>
      <c r="L369" s="113" t="s">
        <v>769</v>
      </c>
      <c r="M369" s="114" t="s">
        <v>770</v>
      </c>
      <c r="N369" s="113" t="s">
        <v>771</v>
      </c>
      <c r="O369" s="115"/>
      <c r="P369" s="115" t="s">
        <v>114</v>
      </c>
      <c r="Q369" s="76">
        <v>39.894840000000002</v>
      </c>
      <c r="R369" s="77">
        <v>-86.266040000000004</v>
      </c>
      <c r="S369" s="115" t="s">
        <v>41</v>
      </c>
      <c r="T369" s="69"/>
      <c r="U369" s="69" t="s">
        <v>32</v>
      </c>
      <c r="V369" s="68"/>
      <c r="W369" s="1" t="e">
        <f>IF(AC369="Intr",0,G369*#REF!)</f>
        <v>#REF!</v>
      </c>
      <c r="X369" s="1" t="e">
        <f>IF(AC369="Intr",0,G369*#REF!)</f>
        <v>#REF!</v>
      </c>
      <c r="Y369" s="1" t="e">
        <f>IF(AC369="Intr",G369,G369*#REF!)</f>
        <v>#REF!</v>
      </c>
      <c r="Z369" s="1" t="s">
        <v>944</v>
      </c>
      <c r="AA369" s="1" t="s">
        <v>943</v>
      </c>
      <c r="AB369" s="1"/>
      <c r="AC369" s="69"/>
      <c r="AD369" s="69"/>
      <c r="AE369" s="69"/>
      <c r="AF369" s="69"/>
      <c r="AG369" s="75"/>
      <c r="AH369" s="116" t="s">
        <v>1106</v>
      </c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  <c r="IV369" s="3"/>
    </row>
    <row r="370" spans="1:256" s="21" customFormat="1" x14ac:dyDescent="0.2">
      <c r="A370" s="68">
        <v>44398</v>
      </c>
      <c r="B370" s="69" t="s">
        <v>210</v>
      </c>
      <c r="C370" s="69">
        <v>2021</v>
      </c>
      <c r="D370" s="69" t="s">
        <v>7</v>
      </c>
      <c r="E370" s="71">
        <v>-1.1000000000000001</v>
      </c>
      <c r="F370" s="71" t="s">
        <v>19</v>
      </c>
      <c r="G370" s="15">
        <f>-(E370*80000)</f>
        <v>88000</v>
      </c>
      <c r="H370" s="14">
        <v>231</v>
      </c>
      <c r="I370" s="71" t="s">
        <v>52</v>
      </c>
      <c r="J370" s="71" t="s">
        <v>25</v>
      </c>
      <c r="K370" s="114">
        <v>0.24</v>
      </c>
      <c r="L370" s="113" t="s">
        <v>769</v>
      </c>
      <c r="M370" s="114" t="s">
        <v>770</v>
      </c>
      <c r="N370" s="113" t="s">
        <v>771</v>
      </c>
      <c r="O370" s="115"/>
      <c r="P370" s="115" t="s">
        <v>114</v>
      </c>
      <c r="Q370" s="76">
        <v>39.894840000000002</v>
      </c>
      <c r="R370" s="120">
        <v>-86.266040000000004</v>
      </c>
      <c r="S370" s="115" t="s">
        <v>41</v>
      </c>
      <c r="T370" s="69"/>
      <c r="U370" s="69" t="s">
        <v>32</v>
      </c>
      <c r="V370" s="68"/>
      <c r="W370" s="1" t="e">
        <f>IF(AC370="Intr",0,G370*#REF!)</f>
        <v>#REF!</v>
      </c>
      <c r="X370" s="1" t="e">
        <f>IF(AC370="Intr",0,G370*#REF!)</f>
        <v>#REF!</v>
      </c>
      <c r="Y370" s="1" t="e">
        <f>IF(AC370="Intr",G370,G370*#REF!)</f>
        <v>#REF!</v>
      </c>
      <c r="Z370" s="1" t="s">
        <v>944</v>
      </c>
      <c r="AA370" s="1" t="s">
        <v>943</v>
      </c>
      <c r="AB370" s="1"/>
      <c r="AC370" s="69"/>
      <c r="AD370" s="69"/>
      <c r="AE370" s="69"/>
      <c r="AF370" s="69"/>
      <c r="AG370" s="75"/>
      <c r="AH370" s="116" t="s">
        <v>773</v>
      </c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  <c r="IV370" s="3"/>
    </row>
    <row r="371" spans="1:256" s="21" customFormat="1" x14ac:dyDescent="0.2">
      <c r="A371" s="68">
        <v>44404</v>
      </c>
      <c r="B371" s="69" t="s">
        <v>210</v>
      </c>
      <c r="C371" s="69">
        <v>2021</v>
      </c>
      <c r="D371" s="69" t="s">
        <v>8</v>
      </c>
      <c r="E371" s="114">
        <v>-0.37</v>
      </c>
      <c r="F371" s="71" t="s">
        <v>19</v>
      </c>
      <c r="G371" s="15">
        <v>29600</v>
      </c>
      <c r="H371" s="114">
        <v>220</v>
      </c>
      <c r="I371" s="71" t="s">
        <v>52</v>
      </c>
      <c r="J371" s="71" t="s">
        <v>23</v>
      </c>
      <c r="K371" s="114">
        <v>0.154</v>
      </c>
      <c r="L371" s="113" t="s">
        <v>778</v>
      </c>
      <c r="M371" s="114" t="s">
        <v>779</v>
      </c>
      <c r="N371" s="113" t="s">
        <v>780</v>
      </c>
      <c r="O371" s="115"/>
      <c r="P371" s="115" t="s">
        <v>92</v>
      </c>
      <c r="Q371" s="76">
        <v>39.924570000000003</v>
      </c>
      <c r="R371" s="120">
        <v>-85.692149999999998</v>
      </c>
      <c r="S371" s="115" t="s">
        <v>43</v>
      </c>
      <c r="T371" s="116"/>
      <c r="U371" s="69" t="s">
        <v>32</v>
      </c>
      <c r="V371" s="68"/>
      <c r="W371" s="1" t="e">
        <f>IF(AC371="Intr",0,G371*#REF!)</f>
        <v>#REF!</v>
      </c>
      <c r="X371" s="1" t="e">
        <f>IF(AC371="Intr",0,G371*#REF!)</f>
        <v>#REF!</v>
      </c>
      <c r="Y371" s="1" t="e">
        <f>IF(AC371="Intr",G371,G371*#REF!)</f>
        <v>#REF!</v>
      </c>
      <c r="Z371" s="1" t="s">
        <v>944</v>
      </c>
      <c r="AA371" s="1" t="s">
        <v>943</v>
      </c>
      <c r="AB371" s="1"/>
      <c r="AC371" s="69"/>
      <c r="AD371" s="69"/>
      <c r="AE371" s="69"/>
      <c r="AF371" s="69"/>
      <c r="AG371" s="75"/>
      <c r="AH371" s="116" t="s">
        <v>781</v>
      </c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  <c r="IV371" s="3"/>
    </row>
    <row r="372" spans="1:256" x14ac:dyDescent="0.2">
      <c r="A372" s="68">
        <v>44404</v>
      </c>
      <c r="B372" s="69" t="s">
        <v>210</v>
      </c>
      <c r="C372" s="69">
        <v>2021</v>
      </c>
      <c r="D372" s="69" t="s">
        <v>8</v>
      </c>
      <c r="E372" s="114">
        <v>-0.1</v>
      </c>
      <c r="F372" s="71" t="s">
        <v>19</v>
      </c>
      <c r="G372" s="15">
        <v>8000</v>
      </c>
      <c r="H372" s="114">
        <v>220</v>
      </c>
      <c r="I372" s="71" t="s">
        <v>52</v>
      </c>
      <c r="J372" s="71" t="s">
        <v>25</v>
      </c>
      <c r="K372" s="114">
        <v>2.9000000000000001E-2</v>
      </c>
      <c r="L372" s="113" t="s">
        <v>778</v>
      </c>
      <c r="M372" s="114" t="s">
        <v>779</v>
      </c>
      <c r="N372" s="113" t="s">
        <v>780</v>
      </c>
      <c r="O372" s="115"/>
      <c r="P372" s="115" t="s">
        <v>92</v>
      </c>
      <c r="Q372" s="76">
        <v>39.924570000000003</v>
      </c>
      <c r="R372" s="77">
        <v>-85.692149999999998</v>
      </c>
      <c r="S372" s="115" t="s">
        <v>43</v>
      </c>
      <c r="T372" s="116"/>
      <c r="U372" s="69" t="s">
        <v>32</v>
      </c>
      <c r="V372" s="68"/>
      <c r="W372" s="1" t="e">
        <f>IF(AC372="Intr",0,G372*#REF!)</f>
        <v>#REF!</v>
      </c>
      <c r="X372" s="1" t="e">
        <f>IF(AC372="Intr",0,G372*#REF!)</f>
        <v>#REF!</v>
      </c>
      <c r="Y372" s="1" t="e">
        <f>IF(AC372="Intr",G372,G372*#REF!)</f>
        <v>#REF!</v>
      </c>
      <c r="Z372" s="1" t="s">
        <v>944</v>
      </c>
      <c r="AA372" s="1" t="s">
        <v>943</v>
      </c>
      <c r="AB372" s="1"/>
      <c r="AC372" s="69"/>
      <c r="AD372" s="69"/>
      <c r="AE372" s="69"/>
      <c r="AF372" s="69"/>
      <c r="AG372" s="75"/>
      <c r="AH372" s="116" t="s">
        <v>782</v>
      </c>
    </row>
    <row r="373" spans="1:256" s="27" customFormat="1" x14ac:dyDescent="0.2">
      <c r="A373" s="68">
        <v>44415</v>
      </c>
      <c r="B373" s="69" t="s">
        <v>221</v>
      </c>
      <c r="C373" s="69">
        <v>2021</v>
      </c>
      <c r="D373" s="69" t="s">
        <v>9</v>
      </c>
      <c r="E373" s="71">
        <v>-408</v>
      </c>
      <c r="F373" s="71" t="s">
        <v>20</v>
      </c>
      <c r="G373" s="13">
        <v>163200</v>
      </c>
      <c r="H373" s="14">
        <v>229</v>
      </c>
      <c r="I373" s="71" t="s">
        <v>52</v>
      </c>
      <c r="J373" s="71" t="s">
        <v>27</v>
      </c>
      <c r="K373" s="71">
        <v>340</v>
      </c>
      <c r="L373" s="71" t="s">
        <v>787</v>
      </c>
      <c r="M373" s="114" t="s">
        <v>785</v>
      </c>
      <c r="N373" s="113" t="s">
        <v>786</v>
      </c>
      <c r="O373" s="115"/>
      <c r="P373" s="115" t="s">
        <v>208</v>
      </c>
      <c r="Q373" s="76">
        <v>39.196618999999998</v>
      </c>
      <c r="R373" s="120">
        <v>-86.575967000000006</v>
      </c>
      <c r="S373" s="115" t="s">
        <v>41</v>
      </c>
      <c r="T373" s="69"/>
      <c r="U373" s="69" t="s">
        <v>32</v>
      </c>
      <c r="V373" s="68"/>
      <c r="W373" s="1" t="e">
        <f>IF(AC373="Intr",0,G373*#REF!)</f>
        <v>#REF!</v>
      </c>
      <c r="X373" s="1" t="e">
        <f>IF(AC373="Intr",0,G373*#REF!)</f>
        <v>#REF!</v>
      </c>
      <c r="Y373" s="1" t="e">
        <f>IF(AC373="Intr",G373,G373*#REF!)</f>
        <v>#REF!</v>
      </c>
      <c r="Z373" s="1" t="s">
        <v>944</v>
      </c>
      <c r="AA373" s="1" t="s">
        <v>943</v>
      </c>
      <c r="AB373" s="1"/>
      <c r="AC373" s="69"/>
      <c r="AD373" s="69"/>
      <c r="AE373" s="69"/>
      <c r="AF373" s="69"/>
      <c r="AG373" s="75"/>
      <c r="AH373" s="69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  <c r="IV373" s="3"/>
    </row>
    <row r="374" spans="1:256" s="27" customFormat="1" x14ac:dyDescent="0.2">
      <c r="A374" s="68">
        <v>44418</v>
      </c>
      <c r="B374" s="69" t="s">
        <v>221</v>
      </c>
      <c r="C374" s="69">
        <v>2021</v>
      </c>
      <c r="D374" s="69" t="s">
        <v>1</v>
      </c>
      <c r="E374" s="114">
        <v>-1.476</v>
      </c>
      <c r="F374" s="71" t="s">
        <v>19</v>
      </c>
      <c r="G374" s="15">
        <f>-(E374*95000)</f>
        <v>140220</v>
      </c>
      <c r="H374" s="114">
        <v>233</v>
      </c>
      <c r="I374" s="71" t="s">
        <v>52</v>
      </c>
      <c r="J374" s="71" t="s">
        <v>23</v>
      </c>
      <c r="K374" s="114">
        <v>25.08</v>
      </c>
      <c r="L374" s="113" t="s">
        <v>380</v>
      </c>
      <c r="M374" s="114" t="s">
        <v>790</v>
      </c>
      <c r="N374" s="113" t="s">
        <v>791</v>
      </c>
      <c r="O374" s="115"/>
      <c r="P374" s="115" t="s">
        <v>792</v>
      </c>
      <c r="Q374" s="73">
        <v>41.58399</v>
      </c>
      <c r="R374" s="125">
        <v>-87.299000000000007</v>
      </c>
      <c r="S374" s="69" t="s">
        <v>958</v>
      </c>
      <c r="T374" s="69"/>
      <c r="U374" s="69" t="s">
        <v>32</v>
      </c>
      <c r="V374" s="68"/>
      <c r="W374" s="1" t="e">
        <f>IF(AC374="Intr",0,G374*#REF!)</f>
        <v>#REF!</v>
      </c>
      <c r="X374" s="1" t="e">
        <f>IF(AC374="Intr",0,G374*#REF!)</f>
        <v>#REF!</v>
      </c>
      <c r="Y374" s="1" t="e">
        <f>IF(AC374="Intr",G374,G374*#REF!)</f>
        <v>#REF!</v>
      </c>
      <c r="Z374" s="1" t="s">
        <v>945</v>
      </c>
      <c r="AA374" s="1" t="s">
        <v>943</v>
      </c>
      <c r="AB374" s="1"/>
      <c r="AC374" s="69"/>
      <c r="AD374" s="69"/>
      <c r="AE374" s="69"/>
      <c r="AF374" s="69"/>
      <c r="AG374" s="75"/>
      <c r="AH374" s="69" t="s">
        <v>793</v>
      </c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  <c r="IV374" s="3"/>
    </row>
    <row r="375" spans="1:256" s="17" customFormat="1" x14ac:dyDescent="0.2">
      <c r="A375" s="68">
        <v>44418</v>
      </c>
      <c r="B375" s="69" t="s">
        <v>221</v>
      </c>
      <c r="C375" s="69">
        <v>2021</v>
      </c>
      <c r="D375" s="126" t="s">
        <v>1</v>
      </c>
      <c r="E375" s="114">
        <v>-0.216</v>
      </c>
      <c r="F375" s="71" t="s">
        <v>19</v>
      </c>
      <c r="G375" s="15">
        <f>-(E375*95000)</f>
        <v>20520</v>
      </c>
      <c r="H375" s="114">
        <v>233</v>
      </c>
      <c r="I375" s="71" t="s">
        <v>52</v>
      </c>
      <c r="J375" s="71" t="s">
        <v>24</v>
      </c>
      <c r="K375" s="114">
        <v>0.73</v>
      </c>
      <c r="L375" s="113" t="s">
        <v>380</v>
      </c>
      <c r="M375" s="114" t="s">
        <v>790</v>
      </c>
      <c r="N375" s="113" t="s">
        <v>791</v>
      </c>
      <c r="O375" s="115"/>
      <c r="P375" s="115" t="s">
        <v>792</v>
      </c>
      <c r="Q375" s="73">
        <v>41.58399</v>
      </c>
      <c r="R375" s="127">
        <v>-87.299000000000007</v>
      </c>
      <c r="S375" s="69" t="s">
        <v>958</v>
      </c>
      <c r="T375" s="69"/>
      <c r="U375" s="69" t="s">
        <v>32</v>
      </c>
      <c r="V375" s="68"/>
      <c r="W375" s="1" t="e">
        <f>IF(AC375="Intr",0,G375*#REF!)</f>
        <v>#REF!</v>
      </c>
      <c r="X375" s="1" t="e">
        <f>IF(AC375="Intr",0,G375*#REF!)</f>
        <v>#REF!</v>
      </c>
      <c r="Y375" s="1" t="e">
        <f>IF(AC375="Intr",G375,G375*#REF!)</f>
        <v>#REF!</v>
      </c>
      <c r="Z375" s="1" t="s">
        <v>945</v>
      </c>
      <c r="AA375" s="1" t="s">
        <v>943</v>
      </c>
      <c r="AB375" s="1"/>
      <c r="AC375" s="69"/>
      <c r="AD375" s="69"/>
      <c r="AE375" s="69"/>
      <c r="AF375" s="69"/>
      <c r="AG375" s="75"/>
      <c r="AH375" s="69" t="s">
        <v>793</v>
      </c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  <c r="IV375" s="3"/>
    </row>
    <row r="376" spans="1:256" s="17" customFormat="1" x14ac:dyDescent="0.2">
      <c r="A376" s="68">
        <v>44418</v>
      </c>
      <c r="B376" s="69" t="s">
        <v>221</v>
      </c>
      <c r="C376" s="69">
        <v>2021</v>
      </c>
      <c r="D376" s="69" t="s">
        <v>1</v>
      </c>
      <c r="E376" s="114">
        <v>-0.13800000000000001</v>
      </c>
      <c r="F376" s="71" t="s">
        <v>19</v>
      </c>
      <c r="G376" s="15">
        <f>-(E376*95000)</f>
        <v>13110.000000000002</v>
      </c>
      <c r="H376" s="114">
        <v>233</v>
      </c>
      <c r="I376" s="71" t="s">
        <v>52</v>
      </c>
      <c r="J376" s="71" t="s">
        <v>25</v>
      </c>
      <c r="K376" s="114">
        <v>0.23</v>
      </c>
      <c r="L376" s="113" t="s">
        <v>380</v>
      </c>
      <c r="M376" s="114" t="s">
        <v>790</v>
      </c>
      <c r="N376" s="113" t="s">
        <v>791</v>
      </c>
      <c r="O376" s="115"/>
      <c r="P376" s="115" t="s">
        <v>792</v>
      </c>
      <c r="Q376" s="73">
        <v>41.58399</v>
      </c>
      <c r="R376" s="127">
        <v>-87.299000000000007</v>
      </c>
      <c r="S376" s="69" t="s">
        <v>958</v>
      </c>
      <c r="T376" s="69"/>
      <c r="U376" s="69" t="s">
        <v>32</v>
      </c>
      <c r="V376" s="68"/>
      <c r="W376" s="1" t="e">
        <f>IF(AC376="Intr",0,G376*#REF!)</f>
        <v>#REF!</v>
      </c>
      <c r="X376" s="1" t="e">
        <f>IF(AC376="Intr",0,G376*#REF!)</f>
        <v>#REF!</v>
      </c>
      <c r="Y376" s="1" t="e">
        <f>IF(AC376="Intr",G376,G376*#REF!)</f>
        <v>#REF!</v>
      </c>
      <c r="Z376" s="1" t="s">
        <v>945</v>
      </c>
      <c r="AA376" s="1" t="s">
        <v>943</v>
      </c>
      <c r="AB376" s="1"/>
      <c r="AC376" s="69"/>
      <c r="AD376" s="69"/>
      <c r="AE376" s="69"/>
      <c r="AF376" s="69"/>
      <c r="AG376" s="75"/>
      <c r="AH376" s="69" t="s">
        <v>793</v>
      </c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  <c r="IV376" s="3"/>
    </row>
    <row r="377" spans="1:256" x14ac:dyDescent="0.2">
      <c r="A377" s="68">
        <v>44432</v>
      </c>
      <c r="B377" s="69" t="s">
        <v>221</v>
      </c>
      <c r="C377" s="69">
        <v>2021</v>
      </c>
      <c r="D377" s="69" t="s">
        <v>4</v>
      </c>
      <c r="E377" s="71">
        <v>-0.96</v>
      </c>
      <c r="F377" s="71" t="s">
        <v>19</v>
      </c>
      <c r="G377" s="13">
        <f>-(E377*80000)</f>
        <v>76800</v>
      </c>
      <c r="H377" s="71">
        <v>235</v>
      </c>
      <c r="I377" s="71" t="s">
        <v>52</v>
      </c>
      <c r="J377" s="71" t="s">
        <v>25</v>
      </c>
      <c r="K377" s="71">
        <v>0.24</v>
      </c>
      <c r="L377" s="72" t="s">
        <v>795</v>
      </c>
      <c r="M377" s="71" t="s">
        <v>796</v>
      </c>
      <c r="N377" s="72" t="s">
        <v>797</v>
      </c>
      <c r="O377" s="69"/>
      <c r="P377" s="69" t="s">
        <v>282</v>
      </c>
      <c r="Q377" s="80">
        <v>41.484231999999999</v>
      </c>
      <c r="R377" s="81">
        <v>-84.836512999999997</v>
      </c>
      <c r="S377" s="69" t="s">
        <v>958</v>
      </c>
      <c r="T377" s="69"/>
      <c r="U377" s="69" t="s">
        <v>32</v>
      </c>
      <c r="V377" s="68"/>
      <c r="W377" s="1" t="e">
        <f>IF(AC377="Intr",0,G377*#REF!)</f>
        <v>#REF!</v>
      </c>
      <c r="X377" s="1" t="e">
        <f>IF(AC377="Intr",0,G377*#REF!)</f>
        <v>#REF!</v>
      </c>
      <c r="Y377" s="1" t="e">
        <f>IF(AC377="Intr",G377,G377*#REF!)</f>
        <v>#REF!</v>
      </c>
      <c r="Z377" s="1" t="s">
        <v>942</v>
      </c>
      <c r="AA377" s="1" t="s">
        <v>943</v>
      </c>
      <c r="AB377" s="1"/>
      <c r="AC377" s="69"/>
      <c r="AD377" s="69"/>
      <c r="AE377" s="69"/>
      <c r="AF377" s="69"/>
      <c r="AG377" s="75"/>
      <c r="AH377" s="69"/>
    </row>
    <row r="378" spans="1:256" s="28" customFormat="1" ht="14.25" customHeight="1" x14ac:dyDescent="0.2">
      <c r="A378" s="117">
        <v>44432</v>
      </c>
      <c r="B378" s="115" t="s">
        <v>221</v>
      </c>
      <c r="C378" s="115">
        <v>2021</v>
      </c>
      <c r="D378" s="115" t="s">
        <v>7</v>
      </c>
      <c r="E378" s="114">
        <v>-7.4999999999999997E-2</v>
      </c>
      <c r="F378" s="114" t="s">
        <v>19</v>
      </c>
      <c r="G378" s="15">
        <f>-(E378*80000)</f>
        <v>6000</v>
      </c>
      <c r="H378" s="114">
        <v>236</v>
      </c>
      <c r="I378" s="114" t="s">
        <v>53</v>
      </c>
      <c r="J378" s="114" t="s">
        <v>25</v>
      </c>
      <c r="K378" s="114">
        <v>0.03</v>
      </c>
      <c r="L378" s="113" t="s">
        <v>769</v>
      </c>
      <c r="M378" s="114" t="s">
        <v>709</v>
      </c>
      <c r="N378" s="113" t="s">
        <v>794</v>
      </c>
      <c r="O378" s="115"/>
      <c r="P378" s="115" t="s">
        <v>114</v>
      </c>
      <c r="Q378" s="76">
        <v>39.894840000000002</v>
      </c>
      <c r="R378" s="77">
        <v>-86.266040000000004</v>
      </c>
      <c r="S378" s="69" t="s">
        <v>41</v>
      </c>
      <c r="T378" s="115"/>
      <c r="U378" s="115" t="s">
        <v>32</v>
      </c>
      <c r="V378" s="117"/>
      <c r="W378" s="121" t="e">
        <f>IF(AC378="Intr",0,G378*#REF!)</f>
        <v>#REF!</v>
      </c>
      <c r="X378" s="121" t="e">
        <f>IF(AC378="Intr",0,G378*#REF!)</f>
        <v>#REF!</v>
      </c>
      <c r="Y378" s="121" t="e">
        <f>IF(AC378="Intr",G378,G378*#REF!)</f>
        <v>#REF!</v>
      </c>
      <c r="Z378" s="121" t="s">
        <v>944</v>
      </c>
      <c r="AA378" s="121" t="s">
        <v>946</v>
      </c>
      <c r="AB378" s="121" t="s">
        <v>949</v>
      </c>
      <c r="AC378" s="115"/>
      <c r="AD378" s="115"/>
      <c r="AE378" s="115"/>
      <c r="AF378" s="115"/>
      <c r="AG378" s="122"/>
      <c r="AH378" s="116" t="s">
        <v>1107</v>
      </c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  <c r="IV378" s="3"/>
    </row>
    <row r="379" spans="1:256" s="28" customFormat="1" x14ac:dyDescent="0.2">
      <c r="A379" s="68">
        <v>44446</v>
      </c>
      <c r="B379" s="69" t="s">
        <v>67</v>
      </c>
      <c r="C379" s="69">
        <v>2021</v>
      </c>
      <c r="D379" s="69" t="s">
        <v>2</v>
      </c>
      <c r="E379" s="71">
        <v>-215</v>
      </c>
      <c r="F379" s="71" t="s">
        <v>20</v>
      </c>
      <c r="G379" s="13">
        <v>107500</v>
      </c>
      <c r="H379" s="71">
        <v>179</v>
      </c>
      <c r="I379" s="71" t="s">
        <v>52</v>
      </c>
      <c r="J379" s="71" t="s">
        <v>27</v>
      </c>
      <c r="K379" s="71">
        <v>289</v>
      </c>
      <c r="L379" s="72" t="s">
        <v>705</v>
      </c>
      <c r="M379" s="71" t="s">
        <v>799</v>
      </c>
      <c r="N379" s="72" t="s">
        <v>800</v>
      </c>
      <c r="O379" s="69"/>
      <c r="P379" s="69" t="s">
        <v>357</v>
      </c>
      <c r="Q379" s="80">
        <v>41.420140000000004</v>
      </c>
      <c r="R379" s="81">
        <v>-87.201599999999999</v>
      </c>
      <c r="S379" s="69" t="s">
        <v>43</v>
      </c>
      <c r="T379" s="69"/>
      <c r="U379" s="69" t="s">
        <v>32</v>
      </c>
      <c r="V379" s="68"/>
      <c r="W379" s="1" t="e">
        <f>IF(AC379="Intr",0,G379*#REF!)</f>
        <v>#REF!</v>
      </c>
      <c r="X379" s="1" t="e">
        <f>IF(AC379="Intr",0,G379*#REF!)</f>
        <v>#REF!</v>
      </c>
      <c r="Y379" s="1" t="e">
        <f>IF(AC379="Intr",G379,G379*#REF!)</f>
        <v>#REF!</v>
      </c>
      <c r="Z379" s="1" t="s">
        <v>945</v>
      </c>
      <c r="AA379" s="1" t="s">
        <v>943</v>
      </c>
      <c r="AB379" s="1"/>
      <c r="AC379" s="69"/>
      <c r="AD379" s="69"/>
      <c r="AE379" s="69"/>
      <c r="AF379" s="69"/>
      <c r="AG379" s="75"/>
      <c r="AH379" s="111" t="s">
        <v>801</v>
      </c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  <c r="IV379" s="3"/>
    </row>
    <row r="380" spans="1:256" s="28" customFormat="1" x14ac:dyDescent="0.2">
      <c r="A380" s="68">
        <v>44446</v>
      </c>
      <c r="B380" s="69" t="s">
        <v>67</v>
      </c>
      <c r="C380" s="69">
        <v>2021</v>
      </c>
      <c r="D380" s="69" t="s">
        <v>2</v>
      </c>
      <c r="E380" s="71">
        <v>-0.24640000000000001</v>
      </c>
      <c r="F380" s="71" t="s">
        <v>19</v>
      </c>
      <c r="G380" s="13">
        <v>23408</v>
      </c>
      <c r="H380" s="71">
        <v>179</v>
      </c>
      <c r="I380" s="71" t="s">
        <v>52</v>
      </c>
      <c r="J380" s="71" t="s">
        <v>24</v>
      </c>
      <c r="K380" s="71">
        <v>9.4E-2</v>
      </c>
      <c r="L380" s="72" t="s">
        <v>705</v>
      </c>
      <c r="M380" s="71" t="s">
        <v>799</v>
      </c>
      <c r="N380" s="72" t="s">
        <v>800</v>
      </c>
      <c r="O380" s="69"/>
      <c r="P380" s="69" t="s">
        <v>357</v>
      </c>
      <c r="Q380" s="80">
        <v>41.420140000000004</v>
      </c>
      <c r="R380" s="81">
        <v>-87.201599999999999</v>
      </c>
      <c r="S380" s="69" t="s">
        <v>43</v>
      </c>
      <c r="T380" s="69"/>
      <c r="U380" s="69" t="s">
        <v>32</v>
      </c>
      <c r="V380" s="68"/>
      <c r="W380" s="1" t="e">
        <f>IF(AC380="Intr",0,G380*#REF!)</f>
        <v>#REF!</v>
      </c>
      <c r="X380" s="1" t="e">
        <f>IF(AC380="Intr",0,G380*#REF!)</f>
        <v>#REF!</v>
      </c>
      <c r="Y380" s="1" t="e">
        <f>IF(AC380="Intr",G380,G380*#REF!)</f>
        <v>#REF!</v>
      </c>
      <c r="Z380" s="1" t="s">
        <v>945</v>
      </c>
      <c r="AA380" s="1" t="s">
        <v>943</v>
      </c>
      <c r="AB380" s="1"/>
      <c r="AC380" s="69"/>
      <c r="AD380" s="69"/>
      <c r="AE380" s="69"/>
      <c r="AF380" s="69"/>
      <c r="AG380" s="75"/>
      <c r="AH380" s="111" t="s">
        <v>801</v>
      </c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  <c r="IV380" s="3"/>
    </row>
    <row r="381" spans="1:256" s="29" customFormat="1" x14ac:dyDescent="0.2">
      <c r="A381" s="68">
        <v>44446</v>
      </c>
      <c r="B381" s="69" t="s">
        <v>67</v>
      </c>
      <c r="C381" s="69">
        <v>2021</v>
      </c>
      <c r="D381" s="69" t="s">
        <v>2</v>
      </c>
      <c r="E381" s="71">
        <v>-0.10920000000000001</v>
      </c>
      <c r="F381" s="71" t="s">
        <v>19</v>
      </c>
      <c r="G381" s="13">
        <v>10374</v>
      </c>
      <c r="H381" s="71">
        <v>179</v>
      </c>
      <c r="I381" s="71" t="s">
        <v>52</v>
      </c>
      <c r="J381" s="71" t="s">
        <v>25</v>
      </c>
      <c r="K381" s="71">
        <v>2.5999999999999999E-2</v>
      </c>
      <c r="L381" s="72" t="s">
        <v>705</v>
      </c>
      <c r="M381" s="71" t="s">
        <v>799</v>
      </c>
      <c r="N381" s="72" t="s">
        <v>800</v>
      </c>
      <c r="O381" s="69"/>
      <c r="P381" s="69" t="s">
        <v>357</v>
      </c>
      <c r="Q381" s="80">
        <v>41.420140000000004</v>
      </c>
      <c r="R381" s="128">
        <v>-87.201599999999999</v>
      </c>
      <c r="S381" s="69" t="s">
        <v>43</v>
      </c>
      <c r="T381" s="69"/>
      <c r="U381" s="69" t="s">
        <v>32</v>
      </c>
      <c r="V381" s="68"/>
      <c r="W381" s="1" t="e">
        <f>IF(AC381="Intr",0,G381*#REF!)</f>
        <v>#REF!</v>
      </c>
      <c r="X381" s="1" t="e">
        <f>IF(AC381="Intr",0,G381*#REF!)</f>
        <v>#REF!</v>
      </c>
      <c r="Y381" s="1" t="e">
        <f>IF(AC381="Intr",G381,G381*#REF!)</f>
        <v>#REF!</v>
      </c>
      <c r="Z381" s="1" t="s">
        <v>945</v>
      </c>
      <c r="AA381" s="1" t="s">
        <v>943</v>
      </c>
      <c r="AB381" s="1"/>
      <c r="AC381" s="69"/>
      <c r="AD381" s="69"/>
      <c r="AE381" s="69"/>
      <c r="AF381" s="69"/>
      <c r="AG381" s="75"/>
      <c r="AH381" s="111" t="s">
        <v>801</v>
      </c>
      <c r="AI381" s="52"/>
      <c r="AJ381" s="52"/>
      <c r="AK381" s="52"/>
      <c r="AL381" s="52"/>
      <c r="AM381" s="52"/>
      <c r="AN381" s="52"/>
      <c r="AO381" s="52"/>
      <c r="AP381" s="52"/>
      <c r="AQ381" s="52"/>
      <c r="AR381" s="52"/>
      <c r="AS381" s="52"/>
      <c r="AT381" s="52"/>
      <c r="AU381" s="52"/>
      <c r="AV381" s="52"/>
      <c r="AW381" s="52"/>
      <c r="AX381" s="52"/>
      <c r="AY381" s="52"/>
      <c r="AZ381" s="52"/>
      <c r="BA381" s="52"/>
      <c r="BB381" s="52"/>
      <c r="BC381" s="52"/>
      <c r="BD381" s="52"/>
      <c r="BE381" s="52"/>
      <c r="BF381" s="52"/>
      <c r="BG381" s="52"/>
      <c r="BH381" s="52"/>
      <c r="BI381" s="52"/>
      <c r="BJ381" s="52"/>
      <c r="BK381" s="52"/>
      <c r="BL381" s="52"/>
      <c r="BM381" s="52"/>
      <c r="BN381" s="52"/>
      <c r="BO381" s="52"/>
      <c r="BP381" s="52"/>
      <c r="BQ381" s="52"/>
      <c r="BR381" s="52"/>
      <c r="BS381" s="52"/>
      <c r="BT381" s="52"/>
      <c r="BU381" s="52"/>
      <c r="BV381" s="52"/>
      <c r="BW381" s="52"/>
      <c r="BX381" s="52"/>
      <c r="BY381" s="52"/>
      <c r="BZ381" s="52"/>
      <c r="CA381" s="52"/>
      <c r="CB381" s="52"/>
      <c r="CC381" s="52"/>
      <c r="CD381" s="52"/>
      <c r="CE381" s="52"/>
      <c r="CF381" s="52"/>
      <c r="CG381" s="52"/>
      <c r="CH381" s="52"/>
      <c r="CI381" s="52"/>
      <c r="CJ381" s="52"/>
      <c r="CK381" s="52"/>
      <c r="CL381" s="52"/>
      <c r="CM381" s="52"/>
      <c r="CN381" s="52"/>
      <c r="CO381" s="52"/>
      <c r="CP381" s="52"/>
      <c r="CQ381" s="52"/>
      <c r="CR381" s="52"/>
      <c r="CS381" s="52"/>
      <c r="CT381" s="52"/>
      <c r="CU381" s="52"/>
      <c r="CV381" s="52"/>
      <c r="CW381" s="52"/>
      <c r="CX381" s="52"/>
      <c r="CY381" s="52"/>
      <c r="CZ381" s="52"/>
      <c r="DA381" s="52"/>
      <c r="DB381" s="52"/>
      <c r="DC381" s="52"/>
      <c r="DD381" s="52"/>
      <c r="DE381" s="52"/>
      <c r="DF381" s="52"/>
      <c r="DG381" s="52"/>
      <c r="DH381" s="52"/>
      <c r="DI381" s="52"/>
      <c r="DJ381" s="52"/>
      <c r="DK381" s="52"/>
      <c r="DL381" s="52"/>
      <c r="DM381" s="52"/>
      <c r="DN381" s="52"/>
      <c r="DO381" s="52"/>
      <c r="DP381" s="52"/>
      <c r="DQ381" s="52"/>
      <c r="DR381" s="52"/>
      <c r="DS381" s="52"/>
      <c r="DT381" s="52"/>
      <c r="DU381" s="52"/>
      <c r="DV381" s="52"/>
      <c r="DW381" s="52"/>
      <c r="DX381" s="52"/>
      <c r="DY381" s="52"/>
      <c r="DZ381" s="52"/>
      <c r="EA381" s="52"/>
      <c r="EB381" s="52"/>
      <c r="EC381" s="52"/>
      <c r="ED381" s="52"/>
      <c r="EE381" s="52"/>
      <c r="EF381" s="52"/>
      <c r="EG381" s="52"/>
      <c r="EH381" s="52"/>
      <c r="EI381" s="52"/>
      <c r="EJ381" s="52"/>
      <c r="EK381" s="52"/>
      <c r="EL381" s="52"/>
      <c r="EM381" s="52"/>
      <c r="EN381" s="52"/>
      <c r="EO381" s="52"/>
      <c r="EP381" s="52"/>
      <c r="EQ381" s="52"/>
      <c r="ER381" s="52"/>
      <c r="ES381" s="52"/>
      <c r="ET381" s="52"/>
      <c r="EU381" s="52"/>
      <c r="EV381" s="52"/>
      <c r="EW381" s="52"/>
      <c r="EX381" s="52"/>
      <c r="EY381" s="52"/>
      <c r="EZ381" s="52"/>
      <c r="FA381" s="52"/>
      <c r="FB381" s="52"/>
      <c r="FC381" s="52"/>
      <c r="FD381" s="52"/>
      <c r="FE381" s="52"/>
      <c r="FF381" s="52"/>
      <c r="FG381" s="52"/>
      <c r="FH381" s="52"/>
      <c r="FI381" s="52"/>
      <c r="FJ381" s="52"/>
      <c r="FK381" s="52"/>
      <c r="FL381" s="52"/>
      <c r="FM381" s="52"/>
      <c r="FN381" s="52"/>
      <c r="FO381" s="52"/>
      <c r="FP381" s="52"/>
      <c r="FQ381" s="52"/>
      <c r="FR381" s="52"/>
      <c r="FS381" s="52"/>
      <c r="FT381" s="52"/>
      <c r="FU381" s="52"/>
      <c r="FV381" s="52"/>
      <c r="FW381" s="52"/>
      <c r="FX381" s="52"/>
      <c r="FY381" s="52"/>
      <c r="FZ381" s="52"/>
      <c r="GA381" s="52"/>
      <c r="GB381" s="52"/>
      <c r="GC381" s="52"/>
      <c r="GD381" s="52"/>
      <c r="GE381" s="52"/>
      <c r="GF381" s="52"/>
      <c r="GG381" s="52"/>
      <c r="GH381" s="52"/>
      <c r="GI381" s="52"/>
      <c r="GJ381" s="52"/>
      <c r="GK381" s="52"/>
      <c r="GL381" s="52"/>
      <c r="GM381" s="52"/>
      <c r="GN381" s="52"/>
      <c r="GO381" s="52"/>
      <c r="GP381" s="52"/>
      <c r="GQ381" s="52"/>
      <c r="GR381" s="52"/>
      <c r="GS381" s="52"/>
      <c r="GT381" s="52"/>
      <c r="GU381" s="52"/>
      <c r="GV381" s="52"/>
      <c r="GW381" s="52"/>
      <c r="GX381" s="52"/>
      <c r="GY381" s="52"/>
      <c r="GZ381" s="52"/>
      <c r="HA381" s="52"/>
      <c r="HB381" s="52"/>
      <c r="HC381" s="52"/>
      <c r="HD381" s="52"/>
      <c r="HE381" s="52"/>
      <c r="HF381" s="52"/>
      <c r="HG381" s="52"/>
      <c r="HH381" s="52"/>
      <c r="HI381" s="52"/>
      <c r="HJ381" s="52"/>
      <c r="HK381" s="52"/>
      <c r="HL381" s="52"/>
      <c r="HM381" s="52"/>
      <c r="HN381" s="52"/>
      <c r="HO381" s="52"/>
      <c r="HP381" s="52"/>
      <c r="HQ381" s="52"/>
      <c r="HR381" s="52"/>
      <c r="HS381" s="52"/>
      <c r="HT381" s="52"/>
      <c r="HU381" s="52"/>
      <c r="HV381" s="52"/>
      <c r="HW381" s="52"/>
      <c r="HX381" s="52"/>
      <c r="HY381" s="52"/>
      <c r="HZ381" s="52"/>
      <c r="IA381" s="52"/>
      <c r="IB381" s="52"/>
      <c r="IC381" s="52"/>
      <c r="ID381" s="52"/>
      <c r="IE381" s="52"/>
      <c r="IF381" s="52"/>
      <c r="IG381" s="52"/>
      <c r="IH381" s="52"/>
      <c r="II381" s="52"/>
      <c r="IJ381" s="52"/>
      <c r="IK381" s="52"/>
      <c r="IL381" s="52"/>
      <c r="IM381" s="52"/>
      <c r="IN381" s="52"/>
      <c r="IO381" s="52"/>
      <c r="IP381" s="52"/>
      <c r="IQ381" s="52"/>
      <c r="IR381" s="52"/>
      <c r="IS381" s="52"/>
      <c r="IT381" s="52"/>
      <c r="IU381" s="52"/>
      <c r="IV381" s="52"/>
    </row>
    <row r="382" spans="1:256" x14ac:dyDescent="0.2">
      <c r="A382" s="68">
        <v>44454</v>
      </c>
      <c r="B382" s="69" t="s">
        <v>67</v>
      </c>
      <c r="C382" s="69">
        <v>2021</v>
      </c>
      <c r="D382" s="69" t="s">
        <v>1</v>
      </c>
      <c r="E382" s="71">
        <v>-0.7</v>
      </c>
      <c r="F382" s="71" t="s">
        <v>19</v>
      </c>
      <c r="G382" s="13">
        <f>-(E382*95000)</f>
        <v>66500</v>
      </c>
      <c r="H382" s="71">
        <v>247</v>
      </c>
      <c r="I382" s="71" t="s">
        <v>53</v>
      </c>
      <c r="J382" s="71" t="s">
        <v>25</v>
      </c>
      <c r="K382" s="71">
        <v>0.54</v>
      </c>
      <c r="L382" s="72" t="s">
        <v>465</v>
      </c>
      <c r="M382" s="71" t="s">
        <v>709</v>
      </c>
      <c r="N382" s="72" t="s">
        <v>802</v>
      </c>
      <c r="O382" s="69"/>
      <c r="P382" s="69" t="s">
        <v>199</v>
      </c>
      <c r="Q382" s="80">
        <v>41.412514999999999</v>
      </c>
      <c r="R382" s="128">
        <v>-87.261118999999994</v>
      </c>
      <c r="S382" s="69" t="s">
        <v>41</v>
      </c>
      <c r="T382" s="111"/>
      <c r="U382" s="69" t="s">
        <v>32</v>
      </c>
      <c r="V382" s="68"/>
      <c r="W382" s="1" t="e">
        <f>IF(AC382="Intr",0,G382*#REF!)</f>
        <v>#REF!</v>
      </c>
      <c r="X382" s="1" t="e">
        <f>IF(AC382="Intr",0,G382*#REF!)</f>
        <v>#REF!</v>
      </c>
      <c r="Y382" s="1" t="e">
        <f>IF(AC382="Intr",G382,G382*#REF!)</f>
        <v>#REF!</v>
      </c>
      <c r="Z382" s="1" t="s">
        <v>940</v>
      </c>
      <c r="AA382" s="1" t="s">
        <v>941</v>
      </c>
      <c r="AB382" s="1" t="s">
        <v>949</v>
      </c>
      <c r="AC382" s="69"/>
      <c r="AD382" s="69"/>
      <c r="AE382" s="69"/>
      <c r="AF382" s="69"/>
      <c r="AG382" s="75"/>
      <c r="AH382" s="111" t="s">
        <v>803</v>
      </c>
    </row>
    <row r="383" spans="1:256" s="30" customFormat="1" x14ac:dyDescent="0.2">
      <c r="A383" s="68">
        <v>44462</v>
      </c>
      <c r="B383" s="69" t="s">
        <v>67</v>
      </c>
      <c r="C383" s="69">
        <v>2021</v>
      </c>
      <c r="D383" s="69" t="s">
        <v>5</v>
      </c>
      <c r="E383" s="71">
        <v>-7.4999999999999997E-3</v>
      </c>
      <c r="F383" s="71" t="s">
        <v>19</v>
      </c>
      <c r="G383" s="13">
        <f>-(E383*80000)</f>
        <v>600</v>
      </c>
      <c r="H383" s="71">
        <v>250</v>
      </c>
      <c r="I383" s="71" t="s">
        <v>53</v>
      </c>
      <c r="J383" s="71" t="s">
        <v>25</v>
      </c>
      <c r="K383" s="71">
        <v>3.0000000000000001E-3</v>
      </c>
      <c r="L383" s="71" t="s">
        <v>647</v>
      </c>
      <c r="M383" s="71" t="s">
        <v>709</v>
      </c>
      <c r="N383" s="72" t="s">
        <v>804</v>
      </c>
      <c r="O383" s="69"/>
      <c r="P383" s="69" t="s">
        <v>227</v>
      </c>
      <c r="Q383" s="80">
        <v>41.08502</v>
      </c>
      <c r="R383" s="81">
        <v>-85.295559999999995</v>
      </c>
      <c r="S383" s="69" t="s">
        <v>41</v>
      </c>
      <c r="T383" s="69"/>
      <c r="U383" s="69" t="s">
        <v>32</v>
      </c>
      <c r="V383" s="68"/>
      <c r="W383" s="1" t="e">
        <f>IF(AC383="Intr",0,G383*#REF!)</f>
        <v>#REF!</v>
      </c>
      <c r="X383" s="1" t="e">
        <f>IF(AC383="Intr",0,G383*#REF!)</f>
        <v>#REF!</v>
      </c>
      <c r="Y383" s="1" t="e">
        <f>IF(AC383="Intr",G383,G383*#REF!)</f>
        <v>#REF!</v>
      </c>
      <c r="Z383" s="1" t="s">
        <v>940</v>
      </c>
      <c r="AA383" s="1" t="s">
        <v>941</v>
      </c>
      <c r="AB383" s="1" t="s">
        <v>949</v>
      </c>
      <c r="AC383" s="69"/>
      <c r="AD383" s="69"/>
      <c r="AE383" s="69"/>
      <c r="AF383" s="69"/>
      <c r="AG383" s="75"/>
      <c r="AH383" s="111" t="s">
        <v>805</v>
      </c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  <c r="IV383" s="3"/>
    </row>
    <row r="384" spans="1:256" s="30" customFormat="1" x14ac:dyDescent="0.2">
      <c r="A384" s="68">
        <v>44466</v>
      </c>
      <c r="B384" s="69" t="s">
        <v>67</v>
      </c>
      <c r="C384" s="69">
        <v>2021</v>
      </c>
      <c r="D384" s="69" t="s">
        <v>2</v>
      </c>
      <c r="E384" s="72">
        <v>-1.2E-2</v>
      </c>
      <c r="F384" s="71" t="s">
        <v>19</v>
      </c>
      <c r="G384" s="2">
        <f>-(E384*95000)</f>
        <v>1140</v>
      </c>
      <c r="H384" s="72">
        <v>251</v>
      </c>
      <c r="I384" s="72" t="s">
        <v>52</v>
      </c>
      <c r="J384" s="71" t="s">
        <v>23</v>
      </c>
      <c r="K384" s="72">
        <v>0.02</v>
      </c>
      <c r="L384" s="72" t="s">
        <v>920</v>
      </c>
      <c r="M384" s="72" t="s">
        <v>921</v>
      </c>
      <c r="N384" s="72" t="s">
        <v>922</v>
      </c>
      <c r="O384" s="72"/>
      <c r="P384" s="111" t="s">
        <v>199</v>
      </c>
      <c r="Q384" s="80">
        <v>41.315891999999998</v>
      </c>
      <c r="R384" s="81">
        <v>-87.387343000000001</v>
      </c>
      <c r="S384" s="111" t="s">
        <v>41</v>
      </c>
      <c r="T384" s="69"/>
      <c r="U384" s="69" t="s">
        <v>32</v>
      </c>
      <c r="V384" s="68"/>
      <c r="W384" s="1" t="e">
        <f>IF(AC384="Intr",0,G384*#REF!)</f>
        <v>#REF!</v>
      </c>
      <c r="X384" s="1" t="e">
        <f>IF(AC384="Intr",0,G384*#REF!)</f>
        <v>#REF!</v>
      </c>
      <c r="Y384" s="1" t="e">
        <f>IF(AC384="Intr",G384,G384*#REF!)</f>
        <v>#REF!</v>
      </c>
      <c r="Z384" s="1" t="s">
        <v>945</v>
      </c>
      <c r="AA384" s="1" t="s">
        <v>946</v>
      </c>
      <c r="AB384" s="1"/>
      <c r="AC384" s="69"/>
      <c r="AD384" s="69"/>
      <c r="AE384" s="69"/>
      <c r="AF384" s="69"/>
      <c r="AG384" s="75"/>
      <c r="AH384" s="111" t="s">
        <v>1109</v>
      </c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  <c r="IV384" s="3"/>
    </row>
    <row r="385" spans="1:256" s="30" customFormat="1" x14ac:dyDescent="0.2">
      <c r="A385" s="68">
        <v>44466</v>
      </c>
      <c r="B385" s="69" t="s">
        <v>67</v>
      </c>
      <c r="C385" s="69">
        <v>2021</v>
      </c>
      <c r="D385" s="69" t="s">
        <v>2</v>
      </c>
      <c r="E385" s="72">
        <v>-0.3</v>
      </c>
      <c r="F385" s="71" t="s">
        <v>19</v>
      </c>
      <c r="G385" s="2">
        <f>-(E385*95000)</f>
        <v>28500</v>
      </c>
      <c r="H385" s="72">
        <v>251</v>
      </c>
      <c r="I385" s="72" t="s">
        <v>52</v>
      </c>
      <c r="J385" s="71" t="s">
        <v>25</v>
      </c>
      <c r="K385" s="72">
        <v>0.63</v>
      </c>
      <c r="L385" s="72" t="s">
        <v>920</v>
      </c>
      <c r="M385" s="72" t="s">
        <v>921</v>
      </c>
      <c r="N385" s="72" t="s">
        <v>922</v>
      </c>
      <c r="O385" s="72"/>
      <c r="P385" s="111" t="s">
        <v>199</v>
      </c>
      <c r="Q385" s="80">
        <v>41.315891999999998</v>
      </c>
      <c r="R385" s="81">
        <v>-87.387343000000001</v>
      </c>
      <c r="S385" s="111" t="s">
        <v>41</v>
      </c>
      <c r="T385" s="69"/>
      <c r="U385" s="69" t="s">
        <v>32</v>
      </c>
      <c r="V385" s="68"/>
      <c r="W385" s="1" t="e">
        <f>IF(AC385="Intr",0,G385*#REF!)</f>
        <v>#REF!</v>
      </c>
      <c r="X385" s="1" t="e">
        <f>IF(AC385="Intr",0,G385*#REF!)</f>
        <v>#REF!</v>
      </c>
      <c r="Y385" s="1" t="e">
        <f>IF(AC385="Intr",G385,G385*#REF!)</f>
        <v>#REF!</v>
      </c>
      <c r="Z385" s="1" t="s">
        <v>945</v>
      </c>
      <c r="AA385" s="1" t="s">
        <v>946</v>
      </c>
      <c r="AB385" s="1"/>
      <c r="AC385" s="69"/>
      <c r="AD385" s="69"/>
      <c r="AE385" s="69"/>
      <c r="AF385" s="69"/>
      <c r="AG385" s="75"/>
      <c r="AH385" s="111" t="s">
        <v>924</v>
      </c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  <c r="IV385" s="3"/>
    </row>
    <row r="386" spans="1:256" x14ac:dyDescent="0.2">
      <c r="A386" s="68">
        <v>44466</v>
      </c>
      <c r="B386" s="69" t="s">
        <v>67</v>
      </c>
      <c r="C386" s="69">
        <v>2021</v>
      </c>
      <c r="D386" s="69" t="s">
        <v>2</v>
      </c>
      <c r="E386" s="72">
        <v>-0.05</v>
      </c>
      <c r="F386" s="71" t="s">
        <v>19</v>
      </c>
      <c r="G386" s="2">
        <f>-(E386*95000)</f>
        <v>4750</v>
      </c>
      <c r="H386" s="72">
        <v>251</v>
      </c>
      <c r="I386" s="72" t="s">
        <v>53</v>
      </c>
      <c r="J386" s="71" t="s">
        <v>25</v>
      </c>
      <c r="K386" s="72">
        <v>0.14000000000000001</v>
      </c>
      <c r="L386" s="72" t="s">
        <v>920</v>
      </c>
      <c r="M386" s="72" t="s">
        <v>709</v>
      </c>
      <c r="N386" s="72" t="s">
        <v>923</v>
      </c>
      <c r="O386" s="72"/>
      <c r="P386" s="111" t="s">
        <v>199</v>
      </c>
      <c r="Q386" s="80">
        <v>41.315891999999998</v>
      </c>
      <c r="R386" s="81">
        <v>-87.387343000000001</v>
      </c>
      <c r="S386" s="111" t="s">
        <v>41</v>
      </c>
      <c r="T386" s="69"/>
      <c r="U386" s="69" t="s">
        <v>32</v>
      </c>
      <c r="V386" s="68"/>
      <c r="W386" s="1" t="e">
        <f>IF(AC386="Intr",0,G386*#REF!)</f>
        <v>#REF!</v>
      </c>
      <c r="X386" s="1" t="e">
        <f>IF(AC386="Intr",0,G386*#REF!)</f>
        <v>#REF!</v>
      </c>
      <c r="Y386" s="1" t="e">
        <f>IF(AC386="Intr",G386,G386*#REF!)</f>
        <v>#REF!</v>
      </c>
      <c r="Z386" s="1" t="s">
        <v>945</v>
      </c>
      <c r="AA386" s="1" t="s">
        <v>946</v>
      </c>
      <c r="AB386" s="1" t="s">
        <v>952</v>
      </c>
      <c r="AC386" s="69"/>
      <c r="AD386" s="69"/>
      <c r="AE386" s="69"/>
      <c r="AF386" s="69"/>
      <c r="AG386" s="75"/>
      <c r="AH386" s="111" t="s">
        <v>925</v>
      </c>
    </row>
    <row r="387" spans="1:256" s="5" customFormat="1" x14ac:dyDescent="0.2">
      <c r="A387" s="68">
        <v>44466</v>
      </c>
      <c r="B387" s="69" t="s">
        <v>67</v>
      </c>
      <c r="C387" s="69">
        <v>2021</v>
      </c>
      <c r="D387" s="69" t="s">
        <v>8</v>
      </c>
      <c r="E387" s="71">
        <v>-478</v>
      </c>
      <c r="F387" s="71" t="s">
        <v>20</v>
      </c>
      <c r="G387" s="13">
        <f>-(E387*400)</f>
        <v>191200</v>
      </c>
      <c r="H387" s="71">
        <v>237</v>
      </c>
      <c r="I387" s="71" t="s">
        <v>52</v>
      </c>
      <c r="J387" s="71" t="s">
        <v>26</v>
      </c>
      <c r="K387" s="71">
        <v>398</v>
      </c>
      <c r="L387" s="72" t="s">
        <v>806</v>
      </c>
      <c r="M387" s="71" t="s">
        <v>807</v>
      </c>
      <c r="N387" s="72" t="s">
        <v>808</v>
      </c>
      <c r="O387" s="69"/>
      <c r="P387" s="69" t="s">
        <v>96</v>
      </c>
      <c r="Q387" s="80">
        <v>39.144100000000002</v>
      </c>
      <c r="R387" s="81">
        <v>-85.944559999999996</v>
      </c>
      <c r="S387" s="69" t="s">
        <v>41</v>
      </c>
      <c r="T387" s="69"/>
      <c r="U387" s="69" t="s">
        <v>32</v>
      </c>
      <c r="V387" s="68"/>
      <c r="W387" s="1" t="e">
        <f>IF(AC387="Intr",0,G387*#REF!)</f>
        <v>#REF!</v>
      </c>
      <c r="X387" s="1" t="e">
        <f>IF(AC387="Intr",0,G387*#REF!)</f>
        <v>#REF!</v>
      </c>
      <c r="Y387" s="1" t="e">
        <f>IF(AC387="Intr",G387,G387*#REF!)</f>
        <v>#REF!</v>
      </c>
      <c r="Z387" s="1" t="s">
        <v>944</v>
      </c>
      <c r="AA387" s="1" t="s">
        <v>946</v>
      </c>
      <c r="AB387" s="1"/>
      <c r="AC387" s="69"/>
      <c r="AD387" s="69"/>
      <c r="AE387" s="69"/>
      <c r="AF387" s="69"/>
      <c r="AG387" s="75"/>
      <c r="AH387" s="111" t="s">
        <v>810</v>
      </c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  <c r="IV387" s="3"/>
    </row>
    <row r="388" spans="1:256" s="31" customFormat="1" x14ac:dyDescent="0.2">
      <c r="A388" s="68">
        <v>44466</v>
      </c>
      <c r="B388" s="69" t="s">
        <v>67</v>
      </c>
      <c r="C388" s="69">
        <v>2021</v>
      </c>
      <c r="D388" s="69" t="s">
        <v>8</v>
      </c>
      <c r="E388" s="71">
        <v>-1271</v>
      </c>
      <c r="F388" s="71" t="s">
        <v>20</v>
      </c>
      <c r="G388" s="13">
        <f>-(E388*400)</f>
        <v>508400</v>
      </c>
      <c r="H388" s="71">
        <v>237</v>
      </c>
      <c r="I388" s="71" t="s">
        <v>52</v>
      </c>
      <c r="J388" s="71" t="s">
        <v>27</v>
      </c>
      <c r="K388" s="71">
        <v>1059</v>
      </c>
      <c r="L388" s="72" t="s">
        <v>806</v>
      </c>
      <c r="M388" s="71" t="s">
        <v>807</v>
      </c>
      <c r="N388" s="72" t="s">
        <v>808</v>
      </c>
      <c r="O388" s="69"/>
      <c r="P388" s="69" t="s">
        <v>96</v>
      </c>
      <c r="Q388" s="80">
        <v>39.144100000000002</v>
      </c>
      <c r="R388" s="81">
        <v>-85.944559999999996</v>
      </c>
      <c r="S388" s="69" t="s">
        <v>41</v>
      </c>
      <c r="T388" s="69"/>
      <c r="U388" s="69" t="s">
        <v>32</v>
      </c>
      <c r="V388" s="68"/>
      <c r="W388" s="1" t="e">
        <f>IF(AC388="Intr",0,G388*#REF!)</f>
        <v>#REF!</v>
      </c>
      <c r="X388" s="1" t="e">
        <f>IF(AC388="Intr",0,G388*#REF!)</f>
        <v>#REF!</v>
      </c>
      <c r="Y388" s="1" t="e">
        <f>IF(AC388="Intr",G388,G388*#REF!)</f>
        <v>#REF!</v>
      </c>
      <c r="Z388" s="1" t="s">
        <v>944</v>
      </c>
      <c r="AA388" s="1" t="s">
        <v>946</v>
      </c>
      <c r="AB388" s="1"/>
      <c r="AC388" s="69"/>
      <c r="AD388" s="69"/>
      <c r="AE388" s="69"/>
      <c r="AF388" s="69"/>
      <c r="AG388" s="75"/>
      <c r="AH388" s="111" t="s">
        <v>811</v>
      </c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  <c r="IV388" s="3"/>
    </row>
    <row r="389" spans="1:256" s="31" customFormat="1" x14ac:dyDescent="0.2">
      <c r="A389" s="68">
        <v>44466</v>
      </c>
      <c r="B389" s="69" t="s">
        <v>67</v>
      </c>
      <c r="C389" s="69">
        <v>2021</v>
      </c>
      <c r="D389" s="69" t="s">
        <v>8</v>
      </c>
      <c r="E389" s="71">
        <v>-0.61719999999999997</v>
      </c>
      <c r="F389" s="71" t="s">
        <v>19</v>
      </c>
      <c r="G389" s="13">
        <f>-(E389*80000)</f>
        <v>49376</v>
      </c>
      <c r="H389" s="71">
        <v>237</v>
      </c>
      <c r="I389" s="71" t="s">
        <v>52</v>
      </c>
      <c r="J389" s="71" t="s">
        <v>25</v>
      </c>
      <c r="K389" s="71">
        <v>0.15429999999999999</v>
      </c>
      <c r="L389" s="72" t="s">
        <v>806</v>
      </c>
      <c r="M389" s="71" t="s">
        <v>807</v>
      </c>
      <c r="N389" s="72" t="s">
        <v>808</v>
      </c>
      <c r="O389" s="69"/>
      <c r="P389" s="69" t="s">
        <v>96</v>
      </c>
      <c r="Q389" s="80">
        <v>39.144100000000002</v>
      </c>
      <c r="R389" s="81">
        <v>-85.944559999999996</v>
      </c>
      <c r="S389" s="69" t="s">
        <v>41</v>
      </c>
      <c r="T389" s="69"/>
      <c r="U389" s="69" t="s">
        <v>32</v>
      </c>
      <c r="V389" s="68"/>
      <c r="W389" s="1" t="e">
        <f>IF(AC389="Intr",0,G389*#REF!)</f>
        <v>#REF!</v>
      </c>
      <c r="X389" s="1" t="e">
        <f>IF(AC389="Intr",0,G389*#REF!)</f>
        <v>#REF!</v>
      </c>
      <c r="Y389" s="1" t="e">
        <f>IF(AC389="Intr",G389,G389*#REF!)</f>
        <v>#REF!</v>
      </c>
      <c r="Z389" s="1" t="s">
        <v>944</v>
      </c>
      <c r="AA389" s="1" t="s">
        <v>946</v>
      </c>
      <c r="AB389" s="1"/>
      <c r="AC389" s="69"/>
      <c r="AD389" s="69"/>
      <c r="AE389" s="69"/>
      <c r="AF389" s="69"/>
      <c r="AG389" s="75"/>
      <c r="AH389" s="111" t="s">
        <v>812</v>
      </c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  <c r="IV389" s="3"/>
    </row>
    <row r="390" spans="1:256" s="31" customFormat="1" x14ac:dyDescent="0.2">
      <c r="A390" s="68">
        <v>44466</v>
      </c>
      <c r="B390" s="69" t="s">
        <v>67</v>
      </c>
      <c r="C390" s="69">
        <v>2021</v>
      </c>
      <c r="D390" s="69" t="s">
        <v>8</v>
      </c>
      <c r="E390" s="71">
        <v>-0.30549999999999999</v>
      </c>
      <c r="F390" s="71" t="s">
        <v>19</v>
      </c>
      <c r="G390" s="13">
        <f>-(E390*80000)</f>
        <v>24440</v>
      </c>
      <c r="H390" s="71">
        <v>237</v>
      </c>
      <c r="I390" s="71" t="s">
        <v>53</v>
      </c>
      <c r="J390" s="71" t="s">
        <v>25</v>
      </c>
      <c r="K390" s="71">
        <v>0.1222</v>
      </c>
      <c r="L390" s="72" t="s">
        <v>806</v>
      </c>
      <c r="M390" s="71" t="s">
        <v>807</v>
      </c>
      <c r="N390" s="72" t="s">
        <v>809</v>
      </c>
      <c r="O390" s="69"/>
      <c r="P390" s="69" t="s">
        <v>96</v>
      </c>
      <c r="Q390" s="80">
        <v>39.144100000000002</v>
      </c>
      <c r="R390" s="81">
        <v>-85.944559999999996</v>
      </c>
      <c r="S390" s="69" t="s">
        <v>41</v>
      </c>
      <c r="T390" s="69"/>
      <c r="U390" s="69" t="s">
        <v>32</v>
      </c>
      <c r="V390" s="68"/>
      <c r="W390" s="1" t="e">
        <f>IF(AC390="Intr",0,G390*#REF!)</f>
        <v>#REF!</v>
      </c>
      <c r="X390" s="1" t="e">
        <f>IF(AC390="Intr",0,G390*#REF!)</f>
        <v>#REF!</v>
      </c>
      <c r="Y390" s="1" t="e">
        <f>IF(AC390="Intr",G390,G390*#REF!)</f>
        <v>#REF!</v>
      </c>
      <c r="Z390" s="1" t="s">
        <v>944</v>
      </c>
      <c r="AA390" s="1" t="s">
        <v>946</v>
      </c>
      <c r="AB390" s="1" t="s">
        <v>952</v>
      </c>
      <c r="AC390" s="69"/>
      <c r="AD390" s="69"/>
      <c r="AE390" s="69"/>
      <c r="AF390" s="69"/>
      <c r="AG390" s="75"/>
      <c r="AH390" s="111" t="s">
        <v>813</v>
      </c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  <c r="IV390" s="3"/>
    </row>
    <row r="391" spans="1:256" s="31" customFormat="1" x14ac:dyDescent="0.2">
      <c r="A391" s="68">
        <v>44469</v>
      </c>
      <c r="B391" s="69" t="s">
        <v>67</v>
      </c>
      <c r="C391" s="69">
        <v>2021</v>
      </c>
      <c r="D391" s="69" t="s">
        <v>10</v>
      </c>
      <c r="E391" s="71">
        <v>-0.29799999999999999</v>
      </c>
      <c r="F391" s="71" t="s">
        <v>19</v>
      </c>
      <c r="G391" s="13">
        <f>-(E391*80000)</f>
        <v>23840</v>
      </c>
      <c r="H391" s="71">
        <v>252</v>
      </c>
      <c r="I391" s="71" t="s">
        <v>52</v>
      </c>
      <c r="J391" s="71" t="s">
        <v>23</v>
      </c>
      <c r="K391" s="71">
        <v>0.10100000000000001</v>
      </c>
      <c r="L391" s="71" t="s">
        <v>817</v>
      </c>
      <c r="M391" s="71" t="s">
        <v>818</v>
      </c>
      <c r="N391" s="72" t="s">
        <v>819</v>
      </c>
      <c r="O391" s="69"/>
      <c r="P391" s="69" t="s">
        <v>100</v>
      </c>
      <c r="Q391" s="80">
        <v>38.355286</v>
      </c>
      <c r="R391" s="81" t="s">
        <v>821</v>
      </c>
      <c r="S391" s="69" t="s">
        <v>41</v>
      </c>
      <c r="T391" s="69"/>
      <c r="U391" s="69" t="s">
        <v>32</v>
      </c>
      <c r="V391" s="68"/>
      <c r="W391" s="1" t="e">
        <f>IF(AC391="Intr",0,G391*#REF!)</f>
        <v>#REF!</v>
      </c>
      <c r="X391" s="1" t="e">
        <f>IF(AC391="Intr",0,G391*#REF!)</f>
        <v>#REF!</v>
      </c>
      <c r="Y391" s="1" t="e">
        <f>IF(AC391="Intr",G391,G391*#REF!)</f>
        <v>#REF!</v>
      </c>
      <c r="Z391" s="1" t="s">
        <v>944</v>
      </c>
      <c r="AA391" s="1" t="s">
        <v>943</v>
      </c>
      <c r="AB391" s="1"/>
      <c r="AC391" s="69"/>
      <c r="AD391" s="69"/>
      <c r="AE391" s="69"/>
      <c r="AF391" s="69"/>
      <c r="AG391" s="75"/>
      <c r="AH391" s="111" t="s">
        <v>820</v>
      </c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  <c r="IV391" s="3"/>
    </row>
    <row r="392" spans="1:256" x14ac:dyDescent="0.2">
      <c r="A392" s="68">
        <v>44469</v>
      </c>
      <c r="B392" s="69" t="s">
        <v>67</v>
      </c>
      <c r="C392" s="69">
        <v>2021</v>
      </c>
      <c r="D392" s="69" t="s">
        <v>10</v>
      </c>
      <c r="E392" s="71">
        <v>-0.38400000000000001</v>
      </c>
      <c r="F392" s="71" t="s">
        <v>19</v>
      </c>
      <c r="G392" s="13">
        <f>-(E392*80000)</f>
        <v>30720</v>
      </c>
      <c r="H392" s="71">
        <v>252</v>
      </c>
      <c r="I392" s="71" t="s">
        <v>52</v>
      </c>
      <c r="J392" s="71" t="s">
        <v>24</v>
      </c>
      <c r="K392" s="71">
        <v>0.10100000000000001</v>
      </c>
      <c r="L392" s="71" t="s">
        <v>817</v>
      </c>
      <c r="M392" s="71" t="s">
        <v>818</v>
      </c>
      <c r="N392" s="72" t="s">
        <v>819</v>
      </c>
      <c r="O392" s="69"/>
      <c r="P392" s="69" t="s">
        <v>100</v>
      </c>
      <c r="Q392" s="80">
        <v>38.355286</v>
      </c>
      <c r="R392" s="128" t="s">
        <v>821</v>
      </c>
      <c r="S392" s="69" t="s">
        <v>41</v>
      </c>
      <c r="T392" s="69"/>
      <c r="U392" s="69" t="s">
        <v>32</v>
      </c>
      <c r="V392" s="68"/>
      <c r="W392" s="1" t="e">
        <f>IF(AC392="Intr",0,G392*#REF!)</f>
        <v>#REF!</v>
      </c>
      <c r="X392" s="1" t="e">
        <f>IF(AC392="Intr",0,G392*#REF!)</f>
        <v>#REF!</v>
      </c>
      <c r="Y392" s="1" t="e">
        <f>IF(AC392="Intr",G392,G392*#REF!)</f>
        <v>#REF!</v>
      </c>
      <c r="Z392" s="1" t="s">
        <v>944</v>
      </c>
      <c r="AA392" s="1" t="s">
        <v>943</v>
      </c>
      <c r="AB392" s="1"/>
      <c r="AC392" s="69"/>
      <c r="AD392" s="69"/>
      <c r="AE392" s="69"/>
      <c r="AF392" s="69"/>
      <c r="AG392" s="75"/>
      <c r="AH392" s="111" t="s">
        <v>822</v>
      </c>
    </row>
    <row r="393" spans="1:256" s="19" customFormat="1" x14ac:dyDescent="0.2">
      <c r="A393" s="68">
        <v>44469</v>
      </c>
      <c r="B393" s="69" t="s">
        <v>67</v>
      </c>
      <c r="C393" s="69">
        <v>2021</v>
      </c>
      <c r="D393" s="69" t="s">
        <v>10</v>
      </c>
      <c r="E393" s="71">
        <v>-0.22800000000000001</v>
      </c>
      <c r="F393" s="71" t="s">
        <v>19</v>
      </c>
      <c r="G393" s="13">
        <f>-(E393*80000)</f>
        <v>18240</v>
      </c>
      <c r="H393" s="71">
        <v>252</v>
      </c>
      <c r="I393" s="71" t="s">
        <v>52</v>
      </c>
      <c r="J393" s="71" t="s">
        <v>25</v>
      </c>
      <c r="K393" s="71">
        <v>0.10100000000000001</v>
      </c>
      <c r="L393" s="71" t="s">
        <v>817</v>
      </c>
      <c r="M393" s="71" t="s">
        <v>818</v>
      </c>
      <c r="N393" s="72" t="s">
        <v>819</v>
      </c>
      <c r="O393" s="69"/>
      <c r="P393" s="69" t="s">
        <v>100</v>
      </c>
      <c r="Q393" s="80">
        <v>38.355286</v>
      </c>
      <c r="R393" s="81" t="s">
        <v>821</v>
      </c>
      <c r="S393" s="69" t="s">
        <v>41</v>
      </c>
      <c r="T393" s="69"/>
      <c r="U393" s="69" t="s">
        <v>32</v>
      </c>
      <c r="V393" s="68"/>
      <c r="W393" s="1" t="e">
        <f>IF(AC393="Intr",0,G393*#REF!)</f>
        <v>#REF!</v>
      </c>
      <c r="X393" s="1" t="e">
        <f>IF(AC393="Intr",0,G393*#REF!)</f>
        <v>#REF!</v>
      </c>
      <c r="Y393" s="1" t="e">
        <f>IF(AC393="Intr",G393,G393*#REF!)</f>
        <v>#REF!</v>
      </c>
      <c r="Z393" s="1" t="s">
        <v>944</v>
      </c>
      <c r="AA393" s="1" t="s">
        <v>943</v>
      </c>
      <c r="AB393" s="1"/>
      <c r="AC393" s="69"/>
      <c r="AD393" s="69"/>
      <c r="AE393" s="69"/>
      <c r="AF393" s="69"/>
      <c r="AG393" s="75"/>
      <c r="AH393" s="111" t="s">
        <v>823</v>
      </c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  <c r="IV393" s="3"/>
    </row>
    <row r="394" spans="1:256" s="19" customFormat="1" x14ac:dyDescent="0.2">
      <c r="A394" s="68">
        <v>44469</v>
      </c>
      <c r="B394" s="69" t="s">
        <v>67</v>
      </c>
      <c r="C394" s="69">
        <v>2021</v>
      </c>
      <c r="D394" s="69" t="s">
        <v>7</v>
      </c>
      <c r="E394" s="71">
        <v>-0.34</v>
      </c>
      <c r="F394" s="71" t="s">
        <v>19</v>
      </c>
      <c r="G394" s="13">
        <v>27200</v>
      </c>
      <c r="H394" s="14">
        <v>204</v>
      </c>
      <c r="I394" s="71" t="s">
        <v>53</v>
      </c>
      <c r="J394" s="71" t="s">
        <v>23</v>
      </c>
      <c r="K394" s="71">
        <v>0.34</v>
      </c>
      <c r="L394" s="71" t="s">
        <v>705</v>
      </c>
      <c r="M394" s="71" t="s">
        <v>709</v>
      </c>
      <c r="N394" s="72" t="s">
        <v>814</v>
      </c>
      <c r="O394" s="69"/>
      <c r="P394" s="69" t="s">
        <v>815</v>
      </c>
      <c r="Q394" s="80">
        <v>40.289437</v>
      </c>
      <c r="R394" s="81">
        <v>-86.127049</v>
      </c>
      <c r="S394" s="69" t="s">
        <v>43</v>
      </c>
      <c r="T394" s="69"/>
      <c r="U394" s="69" t="s">
        <v>32</v>
      </c>
      <c r="V394" s="68"/>
      <c r="W394" s="1" t="e">
        <f>IF(AC394="Intr",0,G394*#REF!)</f>
        <v>#REF!</v>
      </c>
      <c r="X394" s="1" t="e">
        <f>IF(AC394="Intr",0,G394*#REF!)</f>
        <v>#REF!</v>
      </c>
      <c r="Y394" s="1" t="e">
        <f>IF(AC394="Intr",G394,G394*#REF!)</f>
        <v>#REF!</v>
      </c>
      <c r="Z394" s="1" t="s">
        <v>940</v>
      </c>
      <c r="AA394" s="1" t="s">
        <v>941</v>
      </c>
      <c r="AB394" s="1" t="s">
        <v>953</v>
      </c>
      <c r="AC394" s="69"/>
      <c r="AD394" s="69"/>
      <c r="AE394" s="69"/>
      <c r="AF394" s="69"/>
      <c r="AG394" s="75"/>
      <c r="AH394" s="111" t="s">
        <v>816</v>
      </c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  <c r="IV394" s="3"/>
    </row>
    <row r="395" spans="1:256" s="19" customFormat="1" x14ac:dyDescent="0.2">
      <c r="A395" s="68">
        <v>44475</v>
      </c>
      <c r="B395" s="69" t="s">
        <v>68</v>
      </c>
      <c r="C395" s="69">
        <v>2021</v>
      </c>
      <c r="D395" s="69" t="s">
        <v>2</v>
      </c>
      <c r="E395" s="71">
        <v>-0.99</v>
      </c>
      <c r="F395" s="71" t="s">
        <v>19</v>
      </c>
      <c r="G395" s="13">
        <f>-(E395*95000)</f>
        <v>94050</v>
      </c>
      <c r="H395" s="71">
        <v>239</v>
      </c>
      <c r="I395" s="71" t="s">
        <v>52</v>
      </c>
      <c r="J395" s="71" t="s">
        <v>25</v>
      </c>
      <c r="K395" s="71">
        <v>0.34100000000000003</v>
      </c>
      <c r="L395" s="72" t="s">
        <v>705</v>
      </c>
      <c r="M395" s="71" t="s">
        <v>832</v>
      </c>
      <c r="N395" s="72" t="s">
        <v>833</v>
      </c>
      <c r="O395" s="69"/>
      <c r="P395" s="69" t="s">
        <v>231</v>
      </c>
      <c r="Q395" s="80">
        <v>40.907580000000003</v>
      </c>
      <c r="R395" s="81">
        <v>-87.210695999999999</v>
      </c>
      <c r="S395" s="69" t="s">
        <v>43</v>
      </c>
      <c r="T395" s="69"/>
      <c r="U395" s="69" t="s">
        <v>32</v>
      </c>
      <c r="V395" s="68"/>
      <c r="W395" s="1" t="e">
        <f>IF(AC395="Intr",0,G395*#REF!)</f>
        <v>#REF!</v>
      </c>
      <c r="X395" s="1" t="e">
        <f>IF(AC395="Intr",0,G395*#REF!)</f>
        <v>#REF!</v>
      </c>
      <c r="Y395" s="1" t="e">
        <f>IF(AC395="Intr",G395,G395*#REF!)</f>
        <v>#REF!</v>
      </c>
      <c r="Z395" s="1" t="s">
        <v>944</v>
      </c>
      <c r="AA395" s="1" t="s">
        <v>943</v>
      </c>
      <c r="AB395" s="1"/>
      <c r="AC395" s="69"/>
      <c r="AD395" s="69"/>
      <c r="AE395" s="69"/>
      <c r="AF395" s="69"/>
      <c r="AG395" s="75"/>
      <c r="AH395" s="111" t="s">
        <v>834</v>
      </c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  <c r="IV395" s="3"/>
    </row>
    <row r="396" spans="1:256" s="25" customFormat="1" x14ac:dyDescent="0.2">
      <c r="A396" s="68">
        <v>44475</v>
      </c>
      <c r="B396" s="69" t="s">
        <v>68</v>
      </c>
      <c r="C396" s="69">
        <v>2021</v>
      </c>
      <c r="D396" s="69" t="s">
        <v>9</v>
      </c>
      <c r="E396" s="71">
        <v>-449.5</v>
      </c>
      <c r="F396" s="71" t="s">
        <v>20</v>
      </c>
      <c r="G396" s="13">
        <f>-(E396*400)</f>
        <v>179800</v>
      </c>
      <c r="H396" s="71">
        <v>241</v>
      </c>
      <c r="I396" s="71" t="s">
        <v>52</v>
      </c>
      <c r="J396" s="71" t="s">
        <v>27</v>
      </c>
      <c r="K396" s="71">
        <v>516.5</v>
      </c>
      <c r="L396" s="72" t="s">
        <v>705</v>
      </c>
      <c r="M396" s="71" t="s">
        <v>829</v>
      </c>
      <c r="N396" s="107" t="s">
        <v>830</v>
      </c>
      <c r="O396" s="69"/>
      <c r="P396" s="69" t="s">
        <v>172</v>
      </c>
      <c r="Q396" s="80">
        <v>38.867088000000003</v>
      </c>
      <c r="R396" s="81">
        <v>-87.250826000000004</v>
      </c>
      <c r="S396" s="69" t="s">
        <v>43</v>
      </c>
      <c r="T396" s="69"/>
      <c r="U396" s="69" t="s">
        <v>32</v>
      </c>
      <c r="V396" s="68"/>
      <c r="W396" s="1" t="e">
        <f>IF(AC396="Intr",0,G396*#REF!)</f>
        <v>#REF!</v>
      </c>
      <c r="X396" s="1" t="e">
        <f>IF(AC396="Intr",0,G396*#REF!)</f>
        <v>#REF!</v>
      </c>
      <c r="Y396" s="1" t="e">
        <f>IF(AC396="Intr",G396,G396*#REF!)</f>
        <v>#REF!</v>
      </c>
      <c r="Z396" s="1" t="s">
        <v>944</v>
      </c>
      <c r="AA396" s="1" t="s">
        <v>943</v>
      </c>
      <c r="AB396" s="1"/>
      <c r="AC396" s="69"/>
      <c r="AD396" s="69"/>
      <c r="AE396" s="69"/>
      <c r="AF396" s="69"/>
      <c r="AG396" s="75"/>
      <c r="AH396" s="111" t="s">
        <v>831</v>
      </c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  <c r="IV396" s="3"/>
    </row>
    <row r="397" spans="1:256" s="25" customFormat="1" x14ac:dyDescent="0.2">
      <c r="A397" s="68">
        <v>44475</v>
      </c>
      <c r="B397" s="69" t="s">
        <v>68</v>
      </c>
      <c r="C397" s="69">
        <v>2021</v>
      </c>
      <c r="D397" s="69" t="s">
        <v>9</v>
      </c>
      <c r="E397" s="71">
        <v>-89.5</v>
      </c>
      <c r="F397" s="71" t="s">
        <v>20</v>
      </c>
      <c r="G397" s="13">
        <f>-(E397*400)</f>
        <v>35800</v>
      </c>
      <c r="H397" s="71">
        <v>241</v>
      </c>
      <c r="I397" s="71" t="s">
        <v>52</v>
      </c>
      <c r="J397" s="71" t="s">
        <v>26</v>
      </c>
      <c r="K397" s="71">
        <v>33</v>
      </c>
      <c r="L397" s="72" t="s">
        <v>965</v>
      </c>
      <c r="M397" s="71" t="s">
        <v>829</v>
      </c>
      <c r="N397" s="107" t="s">
        <v>830</v>
      </c>
      <c r="O397" s="69"/>
      <c r="P397" s="69" t="s">
        <v>172</v>
      </c>
      <c r="Q397" s="80">
        <v>38.867088000000003</v>
      </c>
      <c r="R397" s="81">
        <v>-87.250826000000004</v>
      </c>
      <c r="S397" s="69" t="s">
        <v>43</v>
      </c>
      <c r="T397" s="69"/>
      <c r="U397" s="69" t="s">
        <v>32</v>
      </c>
      <c r="V397" s="68"/>
      <c r="W397" s="1" t="e">
        <f>IF(AC397="Intr",0,G397*#REF!)</f>
        <v>#REF!</v>
      </c>
      <c r="X397" s="1" t="e">
        <f>IF(AC397="Intr",0,G397*#REF!)</f>
        <v>#REF!</v>
      </c>
      <c r="Y397" s="1" t="e">
        <f>IF(AC397="Intr",G397,G397*#REF!)</f>
        <v>#REF!</v>
      </c>
      <c r="Z397" s="1" t="s">
        <v>944</v>
      </c>
      <c r="AA397" s="1" t="s">
        <v>943</v>
      </c>
      <c r="AB397" s="1"/>
      <c r="AC397" s="69"/>
      <c r="AD397" s="69"/>
      <c r="AE397" s="69"/>
      <c r="AF397" s="69"/>
      <c r="AG397" s="75"/>
      <c r="AH397" s="111" t="s">
        <v>831</v>
      </c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  <c r="IV397" s="3"/>
    </row>
    <row r="398" spans="1:256" s="32" customFormat="1" x14ac:dyDescent="0.2">
      <c r="A398" s="68">
        <v>44475</v>
      </c>
      <c r="B398" s="69" t="s">
        <v>68</v>
      </c>
      <c r="C398" s="69">
        <v>2021</v>
      </c>
      <c r="D398" s="69" t="s">
        <v>8</v>
      </c>
      <c r="E398" s="71">
        <v>-1.36</v>
      </c>
      <c r="F398" s="71" t="s">
        <v>19</v>
      </c>
      <c r="G398" s="13">
        <f>-(E398*80000)</f>
        <v>108800.00000000001</v>
      </c>
      <c r="H398" s="14">
        <v>244</v>
      </c>
      <c r="I398" s="71" t="s">
        <v>52</v>
      </c>
      <c r="J398" s="71" t="s">
        <v>23</v>
      </c>
      <c r="K398" s="71">
        <v>0.56569999999999998</v>
      </c>
      <c r="L398" s="72" t="s">
        <v>705</v>
      </c>
      <c r="M398" s="71" t="s">
        <v>824</v>
      </c>
      <c r="N398" s="72" t="s">
        <v>825</v>
      </c>
      <c r="O398" s="69"/>
      <c r="P398" s="69" t="s">
        <v>77</v>
      </c>
      <c r="Q398" s="80">
        <v>39.588799999999999</v>
      </c>
      <c r="R398" s="81">
        <v>-85.828999999999994</v>
      </c>
      <c r="S398" s="69" t="s">
        <v>43</v>
      </c>
      <c r="T398" s="69"/>
      <c r="U398" s="69" t="s">
        <v>32</v>
      </c>
      <c r="V398" s="68"/>
      <c r="W398" s="1" t="e">
        <f>IF(AC398="Intr",0,G398*#REF!)</f>
        <v>#REF!</v>
      </c>
      <c r="X398" s="1" t="e">
        <f>IF(AC398="Intr",0,G398*#REF!)</f>
        <v>#REF!</v>
      </c>
      <c r="Y398" s="1" t="e">
        <f>IF(AC398="Intr",G398,G398*#REF!)</f>
        <v>#REF!</v>
      </c>
      <c r="Z398" s="1" t="s">
        <v>944</v>
      </c>
      <c r="AA398" s="1" t="s">
        <v>946</v>
      </c>
      <c r="AB398" s="1"/>
      <c r="AC398" s="69"/>
      <c r="AD398" s="69"/>
      <c r="AE398" s="69"/>
      <c r="AF398" s="69"/>
      <c r="AG398" s="75"/>
      <c r="AH398" s="108" t="s">
        <v>827</v>
      </c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  <c r="IV398" s="3"/>
    </row>
    <row r="399" spans="1:256" s="32" customFormat="1" x14ac:dyDescent="0.2">
      <c r="A399" s="68">
        <v>44475</v>
      </c>
      <c r="B399" s="69" t="s">
        <v>68</v>
      </c>
      <c r="C399" s="69">
        <v>2021</v>
      </c>
      <c r="D399" s="69" t="s">
        <v>8</v>
      </c>
      <c r="E399" s="71">
        <v>-0.29799999999999999</v>
      </c>
      <c r="F399" s="71" t="s">
        <v>19</v>
      </c>
      <c r="G399" s="13">
        <f>-(E399*80000)</f>
        <v>23840</v>
      </c>
      <c r="H399" s="14">
        <v>244</v>
      </c>
      <c r="I399" s="71" t="s">
        <v>53</v>
      </c>
      <c r="J399" s="71" t="s">
        <v>23</v>
      </c>
      <c r="K399" s="71">
        <v>0.29799999999999999</v>
      </c>
      <c r="L399" s="72" t="s">
        <v>705</v>
      </c>
      <c r="M399" s="71" t="s">
        <v>824</v>
      </c>
      <c r="N399" s="72" t="s">
        <v>826</v>
      </c>
      <c r="O399" s="69"/>
      <c r="P399" s="69" t="s">
        <v>77</v>
      </c>
      <c r="Q399" s="80">
        <v>39.588799999999999</v>
      </c>
      <c r="R399" s="81">
        <v>-85.828999999999994</v>
      </c>
      <c r="S399" s="69" t="s">
        <v>43</v>
      </c>
      <c r="T399" s="69"/>
      <c r="U399" s="69" t="s">
        <v>32</v>
      </c>
      <c r="V399" s="68"/>
      <c r="W399" s="1" t="e">
        <f>IF(AC399="Intr",0,G399*#REF!)</f>
        <v>#REF!</v>
      </c>
      <c r="X399" s="1" t="e">
        <f>IF(AC399="Intr",0,G399*#REF!)</f>
        <v>#REF!</v>
      </c>
      <c r="Y399" s="1" t="e">
        <f>IF(AC399="Intr",G399,G399*#REF!)</f>
        <v>#REF!</v>
      </c>
      <c r="Z399" s="1" t="s">
        <v>944</v>
      </c>
      <c r="AA399" s="1" t="s">
        <v>946</v>
      </c>
      <c r="AB399" s="1" t="s">
        <v>947</v>
      </c>
      <c r="AC399" s="69"/>
      <c r="AD399" s="69"/>
      <c r="AE399" s="69"/>
      <c r="AF399" s="69"/>
      <c r="AG399" s="75"/>
      <c r="AH399" s="108" t="s">
        <v>827</v>
      </c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  <c r="IV399" s="3"/>
    </row>
    <row r="400" spans="1:256" s="33" customFormat="1" x14ac:dyDescent="0.2">
      <c r="A400" s="68">
        <v>44475</v>
      </c>
      <c r="B400" s="69" t="s">
        <v>68</v>
      </c>
      <c r="C400" s="69">
        <v>2021</v>
      </c>
      <c r="D400" s="69" t="s">
        <v>8</v>
      </c>
      <c r="E400" s="71">
        <v>-4</v>
      </c>
      <c r="F400" s="71" t="s">
        <v>20</v>
      </c>
      <c r="G400" s="13">
        <f>-(E400*400)</f>
        <v>1600</v>
      </c>
      <c r="H400" s="14">
        <v>242</v>
      </c>
      <c r="I400" s="71" t="s">
        <v>52</v>
      </c>
      <c r="J400" s="71" t="s">
        <v>26</v>
      </c>
      <c r="K400" s="71">
        <v>300.3</v>
      </c>
      <c r="L400" s="72" t="s">
        <v>705</v>
      </c>
      <c r="M400" s="71" t="s">
        <v>783</v>
      </c>
      <c r="N400" s="72" t="s">
        <v>784</v>
      </c>
      <c r="O400" s="69"/>
      <c r="P400" s="69" t="s">
        <v>96</v>
      </c>
      <c r="Q400" s="80">
        <v>39.141649999999998</v>
      </c>
      <c r="R400" s="81">
        <v>-85.957999999999998</v>
      </c>
      <c r="S400" s="69" t="s">
        <v>43</v>
      </c>
      <c r="T400" s="69"/>
      <c r="U400" s="69" t="s">
        <v>32</v>
      </c>
      <c r="V400" s="68"/>
      <c r="W400" s="1" t="e">
        <f>IF(AC400="Intr",0,G400*#REF!)</f>
        <v>#REF!</v>
      </c>
      <c r="X400" s="1" t="e">
        <f>IF(AC400="Intr",0,G400*#REF!)</f>
        <v>#REF!</v>
      </c>
      <c r="Y400" s="1" t="e">
        <f>IF(AC400="Intr",G400,G400*#REF!)</f>
        <v>#REF!</v>
      </c>
      <c r="Z400" s="1" t="s">
        <v>944</v>
      </c>
      <c r="AA400" s="1" t="s">
        <v>946</v>
      </c>
      <c r="AB400" s="1"/>
      <c r="AC400" s="69"/>
      <c r="AD400" s="69"/>
      <c r="AE400" s="69"/>
      <c r="AF400" s="69"/>
      <c r="AG400" s="75"/>
      <c r="AH400" s="129" t="s">
        <v>1613</v>
      </c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  <c r="IV400" s="3"/>
    </row>
    <row r="401" spans="1:256" s="33" customFormat="1" x14ac:dyDescent="0.2">
      <c r="A401" s="68">
        <v>44475</v>
      </c>
      <c r="B401" s="69" t="s">
        <v>68</v>
      </c>
      <c r="C401" s="69">
        <v>2021</v>
      </c>
      <c r="D401" s="69" t="s">
        <v>8</v>
      </c>
      <c r="E401" s="71">
        <v>-0.98</v>
      </c>
      <c r="F401" s="71" t="s">
        <v>19</v>
      </c>
      <c r="G401" s="13">
        <f>-(E401*80000)</f>
        <v>78400</v>
      </c>
      <c r="H401" s="14">
        <v>242</v>
      </c>
      <c r="I401" s="71" t="s">
        <v>53</v>
      </c>
      <c r="J401" s="71" t="s">
        <v>23</v>
      </c>
      <c r="K401" s="71">
        <v>0.06</v>
      </c>
      <c r="L401" s="72" t="s">
        <v>965</v>
      </c>
      <c r="M401" s="71" t="s">
        <v>783</v>
      </c>
      <c r="N401" s="72" t="s">
        <v>828</v>
      </c>
      <c r="O401" s="69"/>
      <c r="P401" s="69" t="s">
        <v>96</v>
      </c>
      <c r="Q401" s="80">
        <v>39.141649999999998</v>
      </c>
      <c r="R401" s="81">
        <v>-85.957999999999998</v>
      </c>
      <c r="S401" s="69" t="s">
        <v>43</v>
      </c>
      <c r="T401" s="69"/>
      <c r="U401" s="69" t="s">
        <v>32</v>
      </c>
      <c r="V401" s="68"/>
      <c r="W401" s="1" t="e">
        <f>IF(AC401="Intr",0,G401*#REF!)</f>
        <v>#REF!</v>
      </c>
      <c r="X401" s="1" t="e">
        <f>IF(AC401="Intr",0,G401*#REF!)</f>
        <v>#REF!</v>
      </c>
      <c r="Y401" s="1" t="e">
        <f>IF(AC401="Intr",G401,G401*#REF!)</f>
        <v>#REF!</v>
      </c>
      <c r="Z401" s="1" t="s">
        <v>944</v>
      </c>
      <c r="AA401" s="1" t="s">
        <v>946</v>
      </c>
      <c r="AB401" s="1" t="s">
        <v>947</v>
      </c>
      <c r="AC401" s="69"/>
      <c r="AD401" s="69"/>
      <c r="AE401" s="69"/>
      <c r="AF401" s="69"/>
      <c r="AG401" s="75"/>
      <c r="AH401" s="129" t="s">
        <v>1613</v>
      </c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  <c r="IV401" s="3"/>
    </row>
    <row r="402" spans="1:256" s="17" customFormat="1" x14ac:dyDescent="0.2">
      <c r="A402" s="68">
        <v>44487</v>
      </c>
      <c r="B402" s="69" t="s">
        <v>68</v>
      </c>
      <c r="C402" s="69">
        <v>2021</v>
      </c>
      <c r="D402" s="69" t="s">
        <v>9</v>
      </c>
      <c r="E402" s="71">
        <v>-114</v>
      </c>
      <c r="F402" s="71" t="s">
        <v>20</v>
      </c>
      <c r="G402" s="13">
        <v>45600</v>
      </c>
      <c r="H402" s="14">
        <v>215</v>
      </c>
      <c r="I402" s="71" t="s">
        <v>52</v>
      </c>
      <c r="J402" s="71" t="s">
        <v>26</v>
      </c>
      <c r="K402" s="71">
        <v>95</v>
      </c>
      <c r="L402" s="71" t="s">
        <v>705</v>
      </c>
      <c r="M402" s="72" t="s">
        <v>835</v>
      </c>
      <c r="N402" s="72" t="s">
        <v>836</v>
      </c>
      <c r="O402" s="111"/>
      <c r="P402" s="111" t="s">
        <v>293</v>
      </c>
      <c r="Q402" s="80" t="s">
        <v>837</v>
      </c>
      <c r="R402" s="81" t="s">
        <v>838</v>
      </c>
      <c r="S402" s="69" t="s">
        <v>43</v>
      </c>
      <c r="T402" s="69"/>
      <c r="U402" s="69" t="s">
        <v>32</v>
      </c>
      <c r="V402" s="68"/>
      <c r="W402" s="1" t="e">
        <f>IF(AC402="Intr",0,G402*#REF!)</f>
        <v>#REF!</v>
      </c>
      <c r="X402" s="1" t="e">
        <f>IF(AC402="Intr",0,G402*#REF!)</f>
        <v>#REF!</v>
      </c>
      <c r="Y402" s="1" t="e">
        <f>IF(AC402="Intr",G402,G402*#REF!)</f>
        <v>#REF!</v>
      </c>
      <c r="Z402" s="1" t="s">
        <v>944</v>
      </c>
      <c r="AA402" s="1" t="s">
        <v>943</v>
      </c>
      <c r="AB402" s="1"/>
      <c r="AC402" s="69"/>
      <c r="AD402" s="69"/>
      <c r="AE402" s="69"/>
      <c r="AF402" s="69"/>
      <c r="AG402" s="75"/>
      <c r="AH402" s="69" t="s">
        <v>839</v>
      </c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  <c r="IV402" s="3"/>
    </row>
    <row r="403" spans="1:256" ht="14.25" customHeight="1" x14ac:dyDescent="0.2">
      <c r="A403" s="68">
        <v>44488</v>
      </c>
      <c r="B403" s="69" t="s">
        <v>68</v>
      </c>
      <c r="C403" s="69">
        <v>2021</v>
      </c>
      <c r="D403" s="69" t="s">
        <v>7</v>
      </c>
      <c r="E403" s="72">
        <v>-3.6669999999999998</v>
      </c>
      <c r="F403" s="71" t="s">
        <v>19</v>
      </c>
      <c r="G403" s="2">
        <f>-(E403*80000)</f>
        <v>293360</v>
      </c>
      <c r="H403" s="72">
        <v>256</v>
      </c>
      <c r="I403" s="71" t="s">
        <v>53</v>
      </c>
      <c r="J403" s="71" t="s">
        <v>25</v>
      </c>
      <c r="K403" s="72">
        <v>1.837</v>
      </c>
      <c r="L403" s="71" t="s">
        <v>840</v>
      </c>
      <c r="M403" s="72" t="s">
        <v>709</v>
      </c>
      <c r="N403" s="72" t="s">
        <v>841</v>
      </c>
      <c r="O403" s="111"/>
      <c r="P403" s="111" t="s">
        <v>842</v>
      </c>
      <c r="Q403" s="80">
        <v>39.623800000000003</v>
      </c>
      <c r="R403" s="81">
        <v>-86.468000000000004</v>
      </c>
      <c r="S403" s="69" t="s">
        <v>41</v>
      </c>
      <c r="T403" s="69"/>
      <c r="U403" s="69" t="s">
        <v>32</v>
      </c>
      <c r="V403" s="68"/>
      <c r="W403" s="1" t="e">
        <f>IF(AC403="Intr",0,G403*#REF!)</f>
        <v>#REF!</v>
      </c>
      <c r="X403" s="1" t="e">
        <f>IF(AC403="Intr",0,G403*#REF!)</f>
        <v>#REF!</v>
      </c>
      <c r="Y403" s="1" t="e">
        <f>IF(AC403="Intr",G403,G403*#REF!)</f>
        <v>#REF!</v>
      </c>
      <c r="Z403" s="1" t="s">
        <v>940</v>
      </c>
      <c r="AA403" s="1" t="s">
        <v>941</v>
      </c>
      <c r="AB403" s="1" t="s">
        <v>949</v>
      </c>
      <c r="AC403" s="69"/>
      <c r="AD403" s="69"/>
      <c r="AE403" s="69"/>
      <c r="AF403" s="69"/>
      <c r="AG403" s="75"/>
      <c r="AH403" s="111" t="s">
        <v>843</v>
      </c>
    </row>
    <row r="404" spans="1:256" s="34" customFormat="1" ht="12.75" customHeight="1" x14ac:dyDescent="0.2">
      <c r="A404" s="68">
        <v>44488</v>
      </c>
      <c r="B404" s="69" t="s">
        <v>68</v>
      </c>
      <c r="C404" s="69">
        <v>2021</v>
      </c>
      <c r="D404" s="69" t="s">
        <v>7</v>
      </c>
      <c r="E404" s="72">
        <v>-1.115</v>
      </c>
      <c r="F404" s="71" t="s">
        <v>19</v>
      </c>
      <c r="G404" s="2">
        <f>-(E404*80000)</f>
        <v>89200</v>
      </c>
      <c r="H404" s="72">
        <v>256</v>
      </c>
      <c r="I404" s="71" t="s">
        <v>53</v>
      </c>
      <c r="J404" s="71" t="s">
        <v>24</v>
      </c>
      <c r="K404" s="72">
        <v>0.82699999999999996</v>
      </c>
      <c r="L404" s="71" t="s">
        <v>840</v>
      </c>
      <c r="M404" s="72" t="s">
        <v>709</v>
      </c>
      <c r="N404" s="72" t="s">
        <v>841</v>
      </c>
      <c r="O404" s="111"/>
      <c r="P404" s="111" t="s">
        <v>842</v>
      </c>
      <c r="Q404" s="80">
        <v>39.623800000000003</v>
      </c>
      <c r="R404" s="81">
        <v>-86.468000000000004</v>
      </c>
      <c r="S404" s="69" t="s">
        <v>41</v>
      </c>
      <c r="T404" s="69"/>
      <c r="U404" s="69" t="s">
        <v>32</v>
      </c>
      <c r="V404" s="68"/>
      <c r="W404" s="1" t="e">
        <f>IF(AC404="Intr",0,G404*#REF!)</f>
        <v>#REF!</v>
      </c>
      <c r="X404" s="1" t="e">
        <f>IF(AC404="Intr",0,G404*#REF!)</f>
        <v>#REF!</v>
      </c>
      <c r="Y404" s="1" t="e">
        <f>IF(AC404="Intr",G404,G404*#REF!)</f>
        <v>#REF!</v>
      </c>
      <c r="Z404" s="1" t="s">
        <v>940</v>
      </c>
      <c r="AA404" s="1" t="s">
        <v>941</v>
      </c>
      <c r="AB404" s="1" t="s">
        <v>954</v>
      </c>
      <c r="AC404" s="69"/>
      <c r="AD404" s="69"/>
      <c r="AE404" s="69"/>
      <c r="AF404" s="69"/>
      <c r="AG404" s="75"/>
      <c r="AH404" s="111" t="s">
        <v>843</v>
      </c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  <c r="IV404" s="3"/>
    </row>
    <row r="405" spans="1:256" s="34" customFormat="1" x14ac:dyDescent="0.2">
      <c r="A405" s="68">
        <v>44488</v>
      </c>
      <c r="B405" s="69" t="s">
        <v>68</v>
      </c>
      <c r="C405" s="69">
        <v>2021</v>
      </c>
      <c r="D405" s="69" t="s">
        <v>7</v>
      </c>
      <c r="E405" s="72">
        <v>-0.83</v>
      </c>
      <c r="F405" s="71" t="s">
        <v>19</v>
      </c>
      <c r="G405" s="2">
        <f>-(E405*80000)</f>
        <v>66400</v>
      </c>
      <c r="H405" s="72">
        <v>249</v>
      </c>
      <c r="I405" s="71" t="s">
        <v>52</v>
      </c>
      <c r="J405" s="71" t="s">
        <v>25</v>
      </c>
      <c r="K405" s="72">
        <v>0.23</v>
      </c>
      <c r="L405" s="72" t="s">
        <v>846</v>
      </c>
      <c r="M405" s="72" t="s">
        <v>844</v>
      </c>
      <c r="N405" s="72" t="s">
        <v>845</v>
      </c>
      <c r="O405" s="111"/>
      <c r="P405" s="111" t="s">
        <v>114</v>
      </c>
      <c r="Q405" s="80">
        <v>39.887799999999999</v>
      </c>
      <c r="R405" s="81">
        <v>86.300210000000007</v>
      </c>
      <c r="S405" s="69" t="s">
        <v>40</v>
      </c>
      <c r="T405" s="69"/>
      <c r="U405" s="69" t="s">
        <v>32</v>
      </c>
      <c r="V405" s="68"/>
      <c r="W405" s="1" t="e">
        <f>IF(AC405="Intr",0,G405*#REF!)</f>
        <v>#REF!</v>
      </c>
      <c r="X405" s="1" t="e">
        <f>IF(AC405="Intr",0,G405*#REF!)</f>
        <v>#REF!</v>
      </c>
      <c r="Y405" s="1" t="e">
        <f>IF(AC405="Intr",G405,G405*#REF!)</f>
        <v>#REF!</v>
      </c>
      <c r="Z405" s="1" t="s">
        <v>944</v>
      </c>
      <c r="AA405" s="1" t="s">
        <v>943</v>
      </c>
      <c r="AB405" s="1"/>
      <c r="AC405" s="69"/>
      <c r="AD405" s="69"/>
      <c r="AE405" s="69"/>
      <c r="AF405" s="69"/>
      <c r="AG405" s="75"/>
      <c r="AH405" s="111" t="s">
        <v>847</v>
      </c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  <c r="IV405" s="3"/>
    </row>
    <row r="406" spans="1:256" s="20" customFormat="1" x14ac:dyDescent="0.2">
      <c r="A406" s="68">
        <v>44488</v>
      </c>
      <c r="B406" s="69" t="s">
        <v>68</v>
      </c>
      <c r="C406" s="69">
        <v>2021</v>
      </c>
      <c r="D406" s="69" t="s">
        <v>7</v>
      </c>
      <c r="E406" s="72">
        <v>-0.98</v>
      </c>
      <c r="F406" s="71" t="s">
        <v>19</v>
      </c>
      <c r="G406" s="2">
        <f>-(E406*80000)</f>
        <v>78400</v>
      </c>
      <c r="H406" s="72">
        <v>249</v>
      </c>
      <c r="I406" s="71" t="s">
        <v>52</v>
      </c>
      <c r="J406" s="71" t="s">
        <v>23</v>
      </c>
      <c r="K406" s="72">
        <v>0.41</v>
      </c>
      <c r="L406" s="72" t="s">
        <v>846</v>
      </c>
      <c r="M406" s="72" t="s">
        <v>844</v>
      </c>
      <c r="N406" s="72" t="s">
        <v>845</v>
      </c>
      <c r="O406" s="111"/>
      <c r="P406" s="111" t="s">
        <v>114</v>
      </c>
      <c r="Q406" s="80">
        <v>39.887799999999999</v>
      </c>
      <c r="R406" s="81">
        <v>86.300210000000007</v>
      </c>
      <c r="S406" s="69" t="s">
        <v>40</v>
      </c>
      <c r="T406" s="69"/>
      <c r="U406" s="69" t="s">
        <v>32</v>
      </c>
      <c r="V406" s="68"/>
      <c r="W406" s="1" t="e">
        <f>IF(AC406="Intr",0,G406*#REF!)</f>
        <v>#REF!</v>
      </c>
      <c r="X406" s="1" t="e">
        <f>IF(AC406="Intr",0,G406*#REF!)</f>
        <v>#REF!</v>
      </c>
      <c r="Y406" s="1" t="e">
        <f>IF(AC406="Intr",G406,G406*#REF!)</f>
        <v>#REF!</v>
      </c>
      <c r="Z406" s="1" t="s">
        <v>944</v>
      </c>
      <c r="AA406" s="1" t="s">
        <v>943</v>
      </c>
      <c r="AB406" s="1"/>
      <c r="AC406" s="69"/>
      <c r="AD406" s="69"/>
      <c r="AE406" s="69"/>
      <c r="AF406" s="69"/>
      <c r="AG406" s="75"/>
      <c r="AH406" s="111" t="s">
        <v>847</v>
      </c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  <c r="IV406" s="3"/>
    </row>
    <row r="407" spans="1:256" s="20" customFormat="1" x14ac:dyDescent="0.2">
      <c r="A407" s="68">
        <v>44491</v>
      </c>
      <c r="B407" s="69" t="s">
        <v>68</v>
      </c>
      <c r="C407" s="69">
        <v>2021</v>
      </c>
      <c r="D407" s="69" t="s">
        <v>3</v>
      </c>
      <c r="E407" s="71">
        <v>-0.84</v>
      </c>
      <c r="F407" s="71" t="s">
        <v>19</v>
      </c>
      <c r="G407" s="2">
        <v>100800</v>
      </c>
      <c r="H407" s="72">
        <v>218</v>
      </c>
      <c r="I407" s="71" t="s">
        <v>52</v>
      </c>
      <c r="J407" s="71" t="s">
        <v>23</v>
      </c>
      <c r="K407" s="71">
        <v>0.21</v>
      </c>
      <c r="L407" s="71" t="s">
        <v>705</v>
      </c>
      <c r="M407" s="72" t="s">
        <v>848</v>
      </c>
      <c r="N407" s="72" t="s">
        <v>849</v>
      </c>
      <c r="O407" s="111"/>
      <c r="P407" s="111" t="s">
        <v>440</v>
      </c>
      <c r="Q407" s="80">
        <v>41.697600000000001</v>
      </c>
      <c r="R407" s="81">
        <v>-85.581199999999995</v>
      </c>
      <c r="S407" s="69" t="s">
        <v>43</v>
      </c>
      <c r="T407" s="69"/>
      <c r="U407" s="69" t="s">
        <v>32</v>
      </c>
      <c r="V407" s="68"/>
      <c r="W407" s="1" t="e">
        <f>IF(AC407="Intr",0,G407*#REF!)</f>
        <v>#REF!</v>
      </c>
      <c r="X407" s="1" t="e">
        <f>IF(AC407="Intr",0,G407*#REF!)</f>
        <v>#REF!</v>
      </c>
      <c r="Y407" s="1" t="e">
        <f>IF(AC407="Intr",G407,G407*#REF!)</f>
        <v>#REF!</v>
      </c>
      <c r="Z407" s="1" t="s">
        <v>942</v>
      </c>
      <c r="AA407" s="1" t="s">
        <v>943</v>
      </c>
      <c r="AB407" s="1"/>
      <c r="AC407" s="69"/>
      <c r="AD407" s="69"/>
      <c r="AE407" s="69"/>
      <c r="AF407" s="69"/>
      <c r="AG407" s="75"/>
      <c r="AH407" s="69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  <c r="IV407" s="3"/>
    </row>
    <row r="408" spans="1:256" x14ac:dyDescent="0.2">
      <c r="A408" s="68">
        <v>44494</v>
      </c>
      <c r="B408" s="69" t="s">
        <v>68</v>
      </c>
      <c r="C408" s="69">
        <v>2021</v>
      </c>
      <c r="D408" s="69" t="s">
        <v>1</v>
      </c>
      <c r="E408" s="72">
        <v>-0.27600000000000002</v>
      </c>
      <c r="F408" s="71" t="s">
        <v>19</v>
      </c>
      <c r="G408" s="2">
        <f>-(E408*95000)</f>
        <v>26220.000000000004</v>
      </c>
      <c r="H408" s="72">
        <v>246</v>
      </c>
      <c r="I408" s="71" t="s">
        <v>52</v>
      </c>
      <c r="J408" s="71" t="s">
        <v>23</v>
      </c>
      <c r="K408" s="71">
        <v>0.15</v>
      </c>
      <c r="L408" s="130" t="s">
        <v>858</v>
      </c>
      <c r="M408" s="72" t="s">
        <v>859</v>
      </c>
      <c r="N408" s="72" t="s">
        <v>860</v>
      </c>
      <c r="O408" s="111"/>
      <c r="P408" s="111" t="s">
        <v>357</v>
      </c>
      <c r="Q408" s="80">
        <v>41.447586000000001</v>
      </c>
      <c r="R408" s="81">
        <v>-87.052993999999998</v>
      </c>
      <c r="S408" s="111" t="s">
        <v>41</v>
      </c>
      <c r="T408" s="69"/>
      <c r="U408" s="69" t="s">
        <v>32</v>
      </c>
      <c r="V408" s="68"/>
      <c r="W408" s="1" t="e">
        <f>IF(AC408="Intr",0,G408*#REF!)</f>
        <v>#REF!</v>
      </c>
      <c r="X408" s="1" t="e">
        <f>IF(AC408="Intr",0,G408*#REF!)</f>
        <v>#REF!</v>
      </c>
      <c r="Y408" s="1" t="e">
        <f>IF(AC408="Intr",G408,G408*#REF!)</f>
        <v>#REF!</v>
      </c>
      <c r="Z408" s="1" t="s">
        <v>945</v>
      </c>
      <c r="AA408" s="1" t="s">
        <v>943</v>
      </c>
      <c r="AB408" s="1"/>
      <c r="AC408" s="69"/>
      <c r="AD408" s="69"/>
      <c r="AE408" s="69"/>
      <c r="AF408" s="69"/>
      <c r="AG408" s="75"/>
      <c r="AH408" s="111" t="s">
        <v>861</v>
      </c>
    </row>
    <row r="409" spans="1:256" x14ac:dyDescent="0.2">
      <c r="A409" s="68">
        <v>44494</v>
      </c>
      <c r="B409" s="69" t="s">
        <v>68</v>
      </c>
      <c r="C409" s="69">
        <v>2021</v>
      </c>
      <c r="D409" s="69" t="s">
        <v>9</v>
      </c>
      <c r="E409" s="71">
        <v>-0.25</v>
      </c>
      <c r="F409" s="71" t="s">
        <v>19</v>
      </c>
      <c r="G409" s="2">
        <f>-(E409*80000)</f>
        <v>20000</v>
      </c>
      <c r="H409" s="72">
        <v>234</v>
      </c>
      <c r="I409" s="71" t="s">
        <v>52</v>
      </c>
      <c r="J409" s="71" t="s">
        <v>23</v>
      </c>
      <c r="K409" s="71">
        <v>0.25</v>
      </c>
      <c r="L409" s="72" t="s">
        <v>850</v>
      </c>
      <c r="M409" s="72" t="s">
        <v>709</v>
      </c>
      <c r="N409" s="72" t="s">
        <v>851</v>
      </c>
      <c r="O409" s="111"/>
      <c r="P409" s="111" t="s">
        <v>208</v>
      </c>
      <c r="Q409" s="80">
        <v>39.198</v>
      </c>
      <c r="R409" s="81">
        <v>-86.513000000000005</v>
      </c>
      <c r="S409" s="69" t="s">
        <v>43</v>
      </c>
      <c r="T409" s="69"/>
      <c r="U409" s="69" t="s">
        <v>32</v>
      </c>
      <c r="V409" s="68"/>
      <c r="W409" s="1" t="e">
        <f>IF(AC409="Intr",0,G409*#REF!)</f>
        <v>#REF!</v>
      </c>
      <c r="X409" s="1" t="e">
        <f>IF(AC409="Intr",0,G409*#REF!)</f>
        <v>#REF!</v>
      </c>
      <c r="Y409" s="1" t="e">
        <f>IF(AC409="Intr",G409,G409*#REF!)</f>
        <v>#REF!</v>
      </c>
      <c r="Z409" s="1" t="s">
        <v>944</v>
      </c>
      <c r="AA409" s="1" t="s">
        <v>943</v>
      </c>
      <c r="AB409" s="1"/>
      <c r="AC409" s="69"/>
      <c r="AD409" s="69"/>
      <c r="AE409" s="69"/>
      <c r="AF409" s="69"/>
      <c r="AG409" s="75"/>
      <c r="AH409" s="69" t="s">
        <v>852</v>
      </c>
    </row>
    <row r="410" spans="1:256" x14ac:dyDescent="0.2">
      <c r="A410" s="68">
        <v>44494</v>
      </c>
      <c r="B410" s="69" t="s">
        <v>68</v>
      </c>
      <c r="C410" s="69">
        <v>2021</v>
      </c>
      <c r="D410" s="69" t="s">
        <v>9</v>
      </c>
      <c r="E410" s="72">
        <v>-740</v>
      </c>
      <c r="F410" s="71" t="s">
        <v>20</v>
      </c>
      <c r="G410" s="2">
        <f>-(E410*400)</f>
        <v>296000</v>
      </c>
      <c r="H410" s="72">
        <v>259</v>
      </c>
      <c r="I410" s="71" t="s">
        <v>52</v>
      </c>
      <c r="J410" s="72" t="s">
        <v>718</v>
      </c>
      <c r="K410" s="72">
        <v>1369</v>
      </c>
      <c r="L410" s="72" t="s">
        <v>853</v>
      </c>
      <c r="M410" s="72" t="s">
        <v>854</v>
      </c>
      <c r="N410" s="72" t="s">
        <v>855</v>
      </c>
      <c r="O410" s="69"/>
      <c r="P410" s="111" t="s">
        <v>208</v>
      </c>
      <c r="Q410" s="80" t="s">
        <v>856</v>
      </c>
      <c r="R410" s="81">
        <v>-86.51088</v>
      </c>
      <c r="S410" s="111" t="s">
        <v>43</v>
      </c>
      <c r="T410" s="69"/>
      <c r="U410" s="69" t="s">
        <v>32</v>
      </c>
      <c r="V410" s="68"/>
      <c r="W410" s="1" t="e">
        <f>IF(AC410="Intr",0,G410*#REF!)</f>
        <v>#REF!</v>
      </c>
      <c r="X410" s="1" t="e">
        <f>IF(AC410="Intr",0,G410*#REF!)</f>
        <v>#REF!</v>
      </c>
      <c r="Y410" s="1" t="e">
        <f>IF(AC410="Intr",G410,G410*#REF!)</f>
        <v>#REF!</v>
      </c>
      <c r="Z410" s="1" t="s">
        <v>944</v>
      </c>
      <c r="AA410" s="1" t="s">
        <v>943</v>
      </c>
      <c r="AB410" s="1"/>
      <c r="AC410" s="69"/>
      <c r="AD410" s="69"/>
      <c r="AE410" s="69"/>
      <c r="AF410" s="69"/>
      <c r="AG410" s="75"/>
      <c r="AH410" s="69" t="s">
        <v>857</v>
      </c>
    </row>
    <row r="411" spans="1:256" x14ac:dyDescent="0.2">
      <c r="A411" s="68">
        <v>44517</v>
      </c>
      <c r="B411" s="69" t="s">
        <v>862</v>
      </c>
      <c r="C411" s="69">
        <v>2021</v>
      </c>
      <c r="D411" s="69" t="s">
        <v>1</v>
      </c>
      <c r="E411" s="72">
        <v>-0.11</v>
      </c>
      <c r="F411" s="71" t="s">
        <v>19</v>
      </c>
      <c r="G411" s="2">
        <f>-(E411*95000)</f>
        <v>10450</v>
      </c>
      <c r="H411" s="72">
        <v>189</v>
      </c>
      <c r="I411" s="71" t="s">
        <v>53</v>
      </c>
      <c r="J411" s="71" t="s">
        <v>23</v>
      </c>
      <c r="K411" s="72">
        <v>0.11</v>
      </c>
      <c r="L411" s="72" t="s">
        <v>880</v>
      </c>
      <c r="M411" s="72" t="s">
        <v>709</v>
      </c>
      <c r="N411" s="107" t="s">
        <v>936</v>
      </c>
      <c r="O411" s="72"/>
      <c r="P411" s="111" t="s">
        <v>199</v>
      </c>
      <c r="Q411" s="80">
        <v>41.47925</v>
      </c>
      <c r="R411" s="81">
        <v>-87.358260000000001</v>
      </c>
      <c r="S411" s="111" t="s">
        <v>41</v>
      </c>
      <c r="T411" s="69"/>
      <c r="U411" s="69" t="s">
        <v>32</v>
      </c>
      <c r="V411" s="68"/>
      <c r="W411" s="1" t="e">
        <f>IF(AC411="Intr",0,G411*#REF!)</f>
        <v>#REF!</v>
      </c>
      <c r="X411" s="1" t="e">
        <f>IF(AC411="Intr",0,G411*#REF!)</f>
        <v>#REF!</v>
      </c>
      <c r="Y411" s="1" t="e">
        <f>IF(AC411="Intr",G411,G411*#REF!)</f>
        <v>#REF!</v>
      </c>
      <c r="Z411" s="1" t="s">
        <v>940</v>
      </c>
      <c r="AA411" s="1" t="s">
        <v>941</v>
      </c>
      <c r="AB411" s="1" t="s">
        <v>947</v>
      </c>
      <c r="AC411" s="69"/>
      <c r="AD411" s="69"/>
      <c r="AE411" s="69"/>
      <c r="AF411" s="69"/>
      <c r="AG411" s="75"/>
      <c r="AH411" s="69" t="s">
        <v>1108</v>
      </c>
    </row>
    <row r="412" spans="1:256" s="35" customFormat="1" x14ac:dyDescent="0.2">
      <c r="A412" s="68">
        <v>44517</v>
      </c>
      <c r="B412" s="69" t="s">
        <v>862</v>
      </c>
      <c r="C412" s="69">
        <v>2021</v>
      </c>
      <c r="D412" s="69" t="s">
        <v>9</v>
      </c>
      <c r="E412" s="72">
        <v>-115.5</v>
      </c>
      <c r="F412" s="71" t="s">
        <v>20</v>
      </c>
      <c r="G412" s="2">
        <f>-(E412*400)</f>
        <v>46200</v>
      </c>
      <c r="H412" s="72">
        <v>255</v>
      </c>
      <c r="I412" s="71" t="s">
        <v>52</v>
      </c>
      <c r="J412" s="72" t="s">
        <v>718</v>
      </c>
      <c r="K412" s="72">
        <v>345</v>
      </c>
      <c r="L412" s="72" t="s">
        <v>705</v>
      </c>
      <c r="M412" s="72" t="s">
        <v>872</v>
      </c>
      <c r="N412" s="72" t="s">
        <v>873</v>
      </c>
      <c r="O412" s="72"/>
      <c r="P412" s="111" t="s">
        <v>874</v>
      </c>
      <c r="Q412" s="80">
        <v>39.015700000000002</v>
      </c>
      <c r="R412" s="128">
        <v>-87.213310000000007</v>
      </c>
      <c r="S412" s="111" t="s">
        <v>43</v>
      </c>
      <c r="T412" s="69"/>
      <c r="U412" s="68" t="s">
        <v>32</v>
      </c>
      <c r="V412" s="68"/>
      <c r="W412" s="1" t="e">
        <f>IF(AC412="Intr",0,G412*#REF!)</f>
        <v>#REF!</v>
      </c>
      <c r="X412" s="1" t="e">
        <f>IF(AC412="Intr",0,G412*#REF!)</f>
        <v>#REF!</v>
      </c>
      <c r="Y412" s="1" t="e">
        <f>IF(AC412="Intr",G412,G412*#REF!)</f>
        <v>#REF!</v>
      </c>
      <c r="Z412" s="1" t="s">
        <v>944</v>
      </c>
      <c r="AA412" s="1" t="s">
        <v>943</v>
      </c>
      <c r="AB412" s="1"/>
      <c r="AC412" s="69"/>
      <c r="AD412" s="69"/>
      <c r="AE412" s="69"/>
      <c r="AF412" s="69"/>
      <c r="AG412" s="75"/>
      <c r="AH412" s="111" t="s">
        <v>875</v>
      </c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  <c r="IV412" s="3"/>
    </row>
    <row r="413" spans="1:256" s="35" customFormat="1" x14ac:dyDescent="0.2">
      <c r="A413" s="68">
        <v>44517</v>
      </c>
      <c r="B413" s="69" t="s">
        <v>862</v>
      </c>
      <c r="C413" s="69">
        <v>2021</v>
      </c>
      <c r="D413" s="69" t="s">
        <v>9</v>
      </c>
      <c r="E413" s="72">
        <v>-71</v>
      </c>
      <c r="F413" s="71" t="s">
        <v>20</v>
      </c>
      <c r="G413" s="2">
        <f>-(E413*400)</f>
        <v>28400</v>
      </c>
      <c r="H413" s="72">
        <v>255</v>
      </c>
      <c r="I413" s="71" t="s">
        <v>52</v>
      </c>
      <c r="J413" s="72" t="s">
        <v>704</v>
      </c>
      <c r="K413" s="72">
        <v>209.5</v>
      </c>
      <c r="L413" s="72" t="s">
        <v>705</v>
      </c>
      <c r="M413" s="72" t="s">
        <v>872</v>
      </c>
      <c r="N413" s="72" t="s">
        <v>873</v>
      </c>
      <c r="O413" s="72"/>
      <c r="P413" s="111" t="s">
        <v>874</v>
      </c>
      <c r="Q413" s="80">
        <v>39.015700000000002</v>
      </c>
      <c r="R413" s="128">
        <v>-87.213310000000007</v>
      </c>
      <c r="S413" s="111" t="s">
        <v>43</v>
      </c>
      <c r="T413" s="69"/>
      <c r="U413" s="68" t="s">
        <v>32</v>
      </c>
      <c r="V413" s="68"/>
      <c r="W413" s="1" t="e">
        <f>IF(AC413="Intr",0,G413*#REF!)</f>
        <v>#REF!</v>
      </c>
      <c r="X413" s="1" t="e">
        <f>IF(AC413="Intr",0,G413*#REF!)</f>
        <v>#REF!</v>
      </c>
      <c r="Y413" s="1" t="e">
        <f>IF(AC413="Intr",G413,G413*#REF!)</f>
        <v>#REF!</v>
      </c>
      <c r="Z413" s="1" t="s">
        <v>944</v>
      </c>
      <c r="AA413" s="1" t="s">
        <v>943</v>
      </c>
      <c r="AB413" s="1"/>
      <c r="AC413" s="69"/>
      <c r="AD413" s="69"/>
      <c r="AE413" s="69"/>
      <c r="AF413" s="69"/>
      <c r="AG413" s="75"/>
      <c r="AH413" s="111" t="s">
        <v>875</v>
      </c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  <c r="IV413" s="3"/>
    </row>
    <row r="414" spans="1:256" s="35" customFormat="1" x14ac:dyDescent="0.2">
      <c r="A414" s="68">
        <v>44517</v>
      </c>
      <c r="B414" s="69" t="s">
        <v>862</v>
      </c>
      <c r="C414" s="69">
        <v>2021</v>
      </c>
      <c r="D414" s="69" t="s">
        <v>9</v>
      </c>
      <c r="E414" s="72">
        <v>-0.1</v>
      </c>
      <c r="F414" s="71" t="s">
        <v>19</v>
      </c>
      <c r="G414" s="2">
        <f>-(E414*80000)</f>
        <v>8000</v>
      </c>
      <c r="H414" s="72">
        <v>255</v>
      </c>
      <c r="I414" s="71" t="s">
        <v>52</v>
      </c>
      <c r="J414" s="72" t="s">
        <v>23</v>
      </c>
      <c r="K414" s="72">
        <v>0.05</v>
      </c>
      <c r="L414" s="72" t="s">
        <v>705</v>
      </c>
      <c r="M414" s="72" t="s">
        <v>872</v>
      </c>
      <c r="N414" s="72" t="s">
        <v>873</v>
      </c>
      <c r="O414" s="72"/>
      <c r="P414" s="111" t="s">
        <v>874</v>
      </c>
      <c r="Q414" s="80">
        <v>39.015700000000002</v>
      </c>
      <c r="R414" s="128">
        <v>-87.213310000000007</v>
      </c>
      <c r="S414" s="111" t="s">
        <v>43</v>
      </c>
      <c r="T414" s="69"/>
      <c r="U414" s="68" t="s">
        <v>32</v>
      </c>
      <c r="V414" s="68"/>
      <c r="W414" s="1" t="e">
        <f>IF(AC414="Intr",0,G414*#REF!)</f>
        <v>#REF!</v>
      </c>
      <c r="X414" s="1" t="e">
        <f>IF(AC414="Intr",0,G414*#REF!)</f>
        <v>#REF!</v>
      </c>
      <c r="Y414" s="1" t="e">
        <f>IF(AC414="Intr",G414,G414*#REF!)</f>
        <v>#REF!</v>
      </c>
      <c r="Z414" s="1" t="s">
        <v>944</v>
      </c>
      <c r="AA414" s="1" t="s">
        <v>943</v>
      </c>
      <c r="AB414" s="1"/>
      <c r="AC414" s="69"/>
      <c r="AD414" s="69"/>
      <c r="AE414" s="69"/>
      <c r="AF414" s="69"/>
      <c r="AG414" s="75"/>
      <c r="AH414" s="111" t="s">
        <v>875</v>
      </c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  <c r="IV414" s="3"/>
    </row>
    <row r="415" spans="1:256" s="35" customFormat="1" x14ac:dyDescent="0.2">
      <c r="A415" s="68">
        <v>44517</v>
      </c>
      <c r="B415" s="69" t="s">
        <v>862</v>
      </c>
      <c r="C415" s="69">
        <v>2021</v>
      </c>
      <c r="D415" s="69" t="s">
        <v>9</v>
      </c>
      <c r="E415" s="72">
        <v>-0.08</v>
      </c>
      <c r="F415" s="71" t="s">
        <v>19</v>
      </c>
      <c r="G415" s="2">
        <f>-(E415*80000)</f>
        <v>6400</v>
      </c>
      <c r="H415" s="72">
        <v>255</v>
      </c>
      <c r="I415" s="71" t="s">
        <v>52</v>
      </c>
      <c r="J415" s="72" t="s">
        <v>25</v>
      </c>
      <c r="K415" s="72">
        <v>0.02</v>
      </c>
      <c r="L415" s="72" t="s">
        <v>705</v>
      </c>
      <c r="M415" s="107" t="s">
        <v>872</v>
      </c>
      <c r="N415" s="72" t="s">
        <v>873</v>
      </c>
      <c r="O415" s="72"/>
      <c r="P415" s="111" t="s">
        <v>874</v>
      </c>
      <c r="Q415" s="80">
        <v>39.015700000000002</v>
      </c>
      <c r="R415" s="128">
        <v>-87.213310000000007</v>
      </c>
      <c r="S415" s="111" t="s">
        <v>43</v>
      </c>
      <c r="T415" s="69"/>
      <c r="U415" s="68" t="s">
        <v>32</v>
      </c>
      <c r="V415" s="68"/>
      <c r="W415" s="1" t="e">
        <f>IF(AC415="Intr",0,G415*#REF!)</f>
        <v>#REF!</v>
      </c>
      <c r="X415" s="1" t="e">
        <f>IF(AC415="Intr",0,G415*#REF!)</f>
        <v>#REF!</v>
      </c>
      <c r="Y415" s="1" t="e">
        <f>IF(AC415="Intr",G415,G415*#REF!)</f>
        <v>#REF!</v>
      </c>
      <c r="Z415" s="1" t="s">
        <v>944</v>
      </c>
      <c r="AA415" s="1" t="s">
        <v>943</v>
      </c>
      <c r="AB415" s="1"/>
      <c r="AC415" s="69"/>
      <c r="AD415" s="69"/>
      <c r="AE415" s="69"/>
      <c r="AF415" s="69"/>
      <c r="AG415" s="75"/>
      <c r="AH415" s="111" t="s">
        <v>875</v>
      </c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  <c r="IV415" s="3"/>
    </row>
    <row r="416" spans="1:256" s="36" customFormat="1" x14ac:dyDescent="0.2">
      <c r="A416" s="68">
        <v>44517</v>
      </c>
      <c r="B416" s="69" t="s">
        <v>862</v>
      </c>
      <c r="C416" s="69">
        <v>2021</v>
      </c>
      <c r="D416" s="69" t="s">
        <v>3</v>
      </c>
      <c r="E416" s="72">
        <v>-124</v>
      </c>
      <c r="F416" s="71" t="s">
        <v>20</v>
      </c>
      <c r="G416" s="2">
        <f>-(E416*600)</f>
        <v>74400</v>
      </c>
      <c r="H416" s="72">
        <v>253</v>
      </c>
      <c r="I416" s="71" t="s">
        <v>52</v>
      </c>
      <c r="J416" s="71" t="s">
        <v>26</v>
      </c>
      <c r="K416" s="72">
        <v>124</v>
      </c>
      <c r="L416" s="72" t="s">
        <v>705</v>
      </c>
      <c r="M416" s="72" t="s">
        <v>863</v>
      </c>
      <c r="N416" s="72" t="s">
        <v>864</v>
      </c>
      <c r="O416" s="69"/>
      <c r="P416" s="111" t="s">
        <v>242</v>
      </c>
      <c r="Q416" s="80">
        <v>41.654051000000003</v>
      </c>
      <c r="R416" s="81">
        <v>-85.670492999999993</v>
      </c>
      <c r="S416" s="111" t="s">
        <v>43</v>
      </c>
      <c r="T416" s="69"/>
      <c r="U416" s="69" t="s">
        <v>32</v>
      </c>
      <c r="V416" s="68"/>
      <c r="W416" s="1" t="e">
        <f>IF(AC416="Intr",0,G416*#REF!)</f>
        <v>#REF!</v>
      </c>
      <c r="X416" s="1" t="e">
        <f>IF(AC416="Intr",0,G416*#REF!)</f>
        <v>#REF!</v>
      </c>
      <c r="Y416" s="1" t="e">
        <f>IF(AC416="Intr",G416,G416*#REF!)</f>
        <v>#REF!</v>
      </c>
      <c r="Z416" s="1" t="s">
        <v>942</v>
      </c>
      <c r="AA416" s="1" t="s">
        <v>943</v>
      </c>
      <c r="AB416" s="1"/>
      <c r="AC416" s="69"/>
      <c r="AD416" s="69"/>
      <c r="AE416" s="69"/>
      <c r="AF416" s="69"/>
      <c r="AG416" s="75"/>
      <c r="AH416" s="111" t="s">
        <v>865</v>
      </c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  <c r="IV416" s="3"/>
    </row>
    <row r="417" spans="1:256" s="36" customFormat="1" x14ac:dyDescent="0.2">
      <c r="A417" s="68">
        <v>44517</v>
      </c>
      <c r="B417" s="69" t="s">
        <v>862</v>
      </c>
      <c r="C417" s="69">
        <v>2021</v>
      </c>
      <c r="D417" s="69" t="s">
        <v>3</v>
      </c>
      <c r="E417" s="72">
        <v>-8.9999999999999993E-3</v>
      </c>
      <c r="F417" s="71" t="s">
        <v>19</v>
      </c>
      <c r="G417" s="2">
        <f>-(E417*120000)</f>
        <v>1080</v>
      </c>
      <c r="H417" s="72">
        <v>253</v>
      </c>
      <c r="I417" s="71" t="s">
        <v>52</v>
      </c>
      <c r="J417" s="71" t="s">
        <v>23</v>
      </c>
      <c r="K417" s="72">
        <v>4.4999999999999997E-3</v>
      </c>
      <c r="L417" s="72" t="s">
        <v>705</v>
      </c>
      <c r="M417" s="72" t="s">
        <v>863</v>
      </c>
      <c r="N417" s="72" t="s">
        <v>864</v>
      </c>
      <c r="O417" s="69"/>
      <c r="P417" s="111" t="s">
        <v>242</v>
      </c>
      <c r="Q417" s="80">
        <v>41.654051000000003</v>
      </c>
      <c r="R417" s="81">
        <v>-85.670492999999993</v>
      </c>
      <c r="S417" s="111" t="s">
        <v>43</v>
      </c>
      <c r="T417" s="69"/>
      <c r="U417" s="69" t="s">
        <v>32</v>
      </c>
      <c r="V417" s="68"/>
      <c r="W417" s="1" t="e">
        <f>IF(AC417="Intr",0,G417*#REF!)</f>
        <v>#REF!</v>
      </c>
      <c r="X417" s="1" t="e">
        <f>IF(AC417="Intr",0,G417*#REF!)</f>
        <v>#REF!</v>
      </c>
      <c r="Y417" s="1" t="e">
        <f>IF(AC417="Intr",G417,G417*#REF!)</f>
        <v>#REF!</v>
      </c>
      <c r="Z417" s="1" t="s">
        <v>942</v>
      </c>
      <c r="AA417" s="1" t="s">
        <v>943</v>
      </c>
      <c r="AB417" s="1"/>
      <c r="AC417" s="69"/>
      <c r="AD417" s="69"/>
      <c r="AE417" s="69"/>
      <c r="AF417" s="69"/>
      <c r="AG417" s="75"/>
      <c r="AH417" s="111" t="s">
        <v>866</v>
      </c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  <c r="IV417" s="3"/>
    </row>
    <row r="418" spans="1:256" s="36" customFormat="1" x14ac:dyDescent="0.2">
      <c r="A418" s="68">
        <v>44517</v>
      </c>
      <c r="B418" s="69" t="s">
        <v>862</v>
      </c>
      <c r="C418" s="69">
        <v>2021</v>
      </c>
      <c r="D418" s="69" t="s">
        <v>3</v>
      </c>
      <c r="E418" s="72">
        <v>-6.6E-3</v>
      </c>
      <c r="F418" s="71" t="s">
        <v>19</v>
      </c>
      <c r="G418" s="2">
        <f>-(E418*120000)</f>
        <v>792</v>
      </c>
      <c r="H418" s="72">
        <v>253</v>
      </c>
      <c r="I418" s="71" t="s">
        <v>52</v>
      </c>
      <c r="J418" s="71" t="s">
        <v>24</v>
      </c>
      <c r="K418" s="72">
        <v>2.2000000000000001E-3</v>
      </c>
      <c r="L418" s="72" t="s">
        <v>705</v>
      </c>
      <c r="M418" s="72" t="s">
        <v>863</v>
      </c>
      <c r="N418" s="72" t="s">
        <v>864</v>
      </c>
      <c r="O418" s="69"/>
      <c r="P418" s="111" t="s">
        <v>242</v>
      </c>
      <c r="Q418" s="80">
        <v>41.654051000000003</v>
      </c>
      <c r="R418" s="81">
        <v>-85.670492999999993</v>
      </c>
      <c r="S418" s="111" t="s">
        <v>43</v>
      </c>
      <c r="T418" s="69"/>
      <c r="U418" s="69" t="s">
        <v>32</v>
      </c>
      <c r="V418" s="68"/>
      <c r="W418" s="1" t="e">
        <f>IF(AC418="Intr",0,G418*#REF!)</f>
        <v>#REF!</v>
      </c>
      <c r="X418" s="1" t="e">
        <f>IF(AC418="Intr",0,G418*#REF!)</f>
        <v>#REF!</v>
      </c>
      <c r="Y418" s="1" t="e">
        <f>IF(AC418="Intr",G418,G418*#REF!)</f>
        <v>#REF!</v>
      </c>
      <c r="Z418" s="1" t="s">
        <v>942</v>
      </c>
      <c r="AA418" s="1" t="s">
        <v>943</v>
      </c>
      <c r="AB418" s="1"/>
      <c r="AC418" s="69"/>
      <c r="AD418" s="69"/>
      <c r="AE418" s="69"/>
      <c r="AF418" s="69"/>
      <c r="AG418" s="75"/>
      <c r="AH418" s="111" t="s">
        <v>867</v>
      </c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  <c r="IV418" s="3"/>
    </row>
    <row r="419" spans="1:256" s="36" customFormat="1" x14ac:dyDescent="0.2">
      <c r="A419" s="68">
        <v>44517</v>
      </c>
      <c r="B419" s="69" t="s">
        <v>862</v>
      </c>
      <c r="C419" s="69">
        <v>2021</v>
      </c>
      <c r="D419" s="69" t="s">
        <v>3</v>
      </c>
      <c r="E419" s="72">
        <v>-0.2954</v>
      </c>
      <c r="F419" s="71" t="s">
        <v>19</v>
      </c>
      <c r="G419" s="2">
        <f>-(E419*120000)</f>
        <v>35448</v>
      </c>
      <c r="H419" s="72">
        <v>253</v>
      </c>
      <c r="I419" s="71" t="s">
        <v>52</v>
      </c>
      <c r="J419" s="71" t="s">
        <v>25</v>
      </c>
      <c r="K419" s="72">
        <v>7.2599999999999998E-2</v>
      </c>
      <c r="L419" s="72" t="s">
        <v>705</v>
      </c>
      <c r="M419" s="72" t="s">
        <v>863</v>
      </c>
      <c r="N419" s="72" t="s">
        <v>864</v>
      </c>
      <c r="O419" s="69"/>
      <c r="P419" s="111" t="s">
        <v>242</v>
      </c>
      <c r="Q419" s="80">
        <v>41.654051000000003</v>
      </c>
      <c r="R419" s="81">
        <v>-85.670492999999993</v>
      </c>
      <c r="S419" s="111" t="s">
        <v>43</v>
      </c>
      <c r="T419" s="69"/>
      <c r="U419" s="69" t="s">
        <v>32</v>
      </c>
      <c r="V419" s="68"/>
      <c r="W419" s="1" t="e">
        <f>IF(AC419="Intr",0,G419*#REF!)</f>
        <v>#REF!</v>
      </c>
      <c r="X419" s="1" t="e">
        <f>IF(AC419="Intr",0,G419*#REF!)</f>
        <v>#REF!</v>
      </c>
      <c r="Y419" s="1" t="e">
        <f>IF(AC419="Intr",G419,G419*#REF!)</f>
        <v>#REF!</v>
      </c>
      <c r="Z419" s="1" t="s">
        <v>942</v>
      </c>
      <c r="AA419" s="1" t="s">
        <v>943</v>
      </c>
      <c r="AB419" s="1"/>
      <c r="AC419" s="69"/>
      <c r="AD419" s="69"/>
      <c r="AE419" s="69"/>
      <c r="AF419" s="69"/>
      <c r="AG419" s="75"/>
      <c r="AH419" s="111" t="s">
        <v>868</v>
      </c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  <c r="IV419" s="3"/>
    </row>
    <row r="420" spans="1:256" s="28" customFormat="1" x14ac:dyDescent="0.2">
      <c r="A420" s="68">
        <v>44517</v>
      </c>
      <c r="B420" s="69" t="s">
        <v>862</v>
      </c>
      <c r="C420" s="69">
        <v>2021</v>
      </c>
      <c r="D420" s="69" t="s">
        <v>3</v>
      </c>
      <c r="E420" s="72">
        <v>-52</v>
      </c>
      <c r="F420" s="71" t="s">
        <v>20</v>
      </c>
      <c r="G420" s="2">
        <f>-(E420*600)</f>
        <v>31200</v>
      </c>
      <c r="H420" s="72">
        <v>254</v>
      </c>
      <c r="I420" s="71" t="s">
        <v>52</v>
      </c>
      <c r="J420" s="72" t="s">
        <v>711</v>
      </c>
      <c r="K420" s="72">
        <v>100</v>
      </c>
      <c r="L420" s="72" t="s">
        <v>705</v>
      </c>
      <c r="M420" s="72" t="s">
        <v>869</v>
      </c>
      <c r="N420" s="72" t="s">
        <v>870</v>
      </c>
      <c r="O420" s="72"/>
      <c r="P420" s="111" t="s">
        <v>871</v>
      </c>
      <c r="Q420" s="80">
        <v>41.667400000000001</v>
      </c>
      <c r="R420" s="81">
        <v>-85.821399999999997</v>
      </c>
      <c r="S420" s="111" t="s">
        <v>43</v>
      </c>
      <c r="T420" s="69"/>
      <c r="U420" s="68" t="s">
        <v>32</v>
      </c>
      <c r="V420" s="68"/>
      <c r="W420" s="1" t="e">
        <f>IF(AC420="Intr",0,G420*#REF!)</f>
        <v>#REF!</v>
      </c>
      <c r="X420" s="1" t="e">
        <f>IF(AC420="Intr",0,G420*#REF!)</f>
        <v>#REF!</v>
      </c>
      <c r="Y420" s="1" t="e">
        <f>IF(AC420="Intr",G420,G420*#REF!)</f>
        <v>#REF!</v>
      </c>
      <c r="Z420" s="1" t="s">
        <v>942</v>
      </c>
      <c r="AA420" s="1" t="s">
        <v>943</v>
      </c>
      <c r="AB420" s="1"/>
      <c r="AC420" s="69"/>
      <c r="AD420" s="69"/>
      <c r="AE420" s="69"/>
      <c r="AF420" s="69"/>
      <c r="AG420" s="75"/>
      <c r="AH420" s="111" t="s">
        <v>876</v>
      </c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  <c r="IV420" s="3"/>
    </row>
    <row r="421" spans="1:256" s="28" customFormat="1" x14ac:dyDescent="0.2">
      <c r="A421" s="68">
        <v>44517</v>
      </c>
      <c r="B421" s="69" t="s">
        <v>862</v>
      </c>
      <c r="C421" s="69">
        <v>2021</v>
      </c>
      <c r="D421" s="69" t="s">
        <v>3</v>
      </c>
      <c r="E421" s="72">
        <v>-7.1829999999999998</v>
      </c>
      <c r="F421" s="71" t="s">
        <v>19</v>
      </c>
      <c r="G421" s="2">
        <f>-(E421*120000)</f>
        <v>861960</v>
      </c>
      <c r="H421" s="72">
        <v>254</v>
      </c>
      <c r="I421" s="71" t="s">
        <v>52</v>
      </c>
      <c r="J421" s="72" t="s">
        <v>23</v>
      </c>
      <c r="K421" s="72">
        <v>3.831</v>
      </c>
      <c r="L421" s="72" t="s">
        <v>705</v>
      </c>
      <c r="M421" s="72" t="s">
        <v>869</v>
      </c>
      <c r="N421" s="72" t="s">
        <v>870</v>
      </c>
      <c r="O421" s="72"/>
      <c r="P421" s="111" t="s">
        <v>871</v>
      </c>
      <c r="Q421" s="80">
        <v>41.667400000000001</v>
      </c>
      <c r="R421" s="81">
        <v>-85.821399999999997</v>
      </c>
      <c r="S421" s="111" t="s">
        <v>43</v>
      </c>
      <c r="T421" s="69"/>
      <c r="U421" s="68" t="s">
        <v>32</v>
      </c>
      <c r="V421" s="68"/>
      <c r="W421" s="1" t="e">
        <f>IF(AC421="Intr",0,G421*#REF!)</f>
        <v>#REF!</v>
      </c>
      <c r="X421" s="1" t="e">
        <f>IF(AC421="Intr",0,G421*#REF!)</f>
        <v>#REF!</v>
      </c>
      <c r="Y421" s="1" t="e">
        <f>IF(AC421="Intr",G421,G421*#REF!)</f>
        <v>#REF!</v>
      </c>
      <c r="Z421" s="1" t="s">
        <v>942</v>
      </c>
      <c r="AA421" s="1" t="s">
        <v>943</v>
      </c>
      <c r="AB421" s="1"/>
      <c r="AC421" s="69"/>
      <c r="AD421" s="69"/>
      <c r="AE421" s="69"/>
      <c r="AF421" s="69"/>
      <c r="AG421" s="75"/>
      <c r="AH421" s="111" t="s">
        <v>877</v>
      </c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  <c r="IV421" s="3"/>
    </row>
    <row r="422" spans="1:256" s="28" customFormat="1" x14ac:dyDescent="0.2">
      <c r="A422" s="68">
        <v>44517</v>
      </c>
      <c r="B422" s="69" t="s">
        <v>862</v>
      </c>
      <c r="C422" s="69">
        <v>2021</v>
      </c>
      <c r="D422" s="69" t="s">
        <v>3</v>
      </c>
      <c r="E422" s="72">
        <v>-0.28199999999999997</v>
      </c>
      <c r="F422" s="71" t="s">
        <v>19</v>
      </c>
      <c r="G422" s="2">
        <f>-(E422*120000)</f>
        <v>33840</v>
      </c>
      <c r="H422" s="72">
        <v>254</v>
      </c>
      <c r="I422" s="71" t="s">
        <v>52</v>
      </c>
      <c r="J422" s="72" t="s">
        <v>24</v>
      </c>
      <c r="K422" s="72">
        <v>9.4E-2</v>
      </c>
      <c r="L422" s="72" t="s">
        <v>705</v>
      </c>
      <c r="M422" s="72" t="s">
        <v>869</v>
      </c>
      <c r="N422" s="72" t="s">
        <v>870</v>
      </c>
      <c r="O422" s="72"/>
      <c r="P422" s="111" t="s">
        <v>871</v>
      </c>
      <c r="Q422" s="80">
        <v>41.667400000000001</v>
      </c>
      <c r="R422" s="81">
        <v>-85.821399999999997</v>
      </c>
      <c r="S422" s="111" t="s">
        <v>43</v>
      </c>
      <c r="T422" s="69"/>
      <c r="U422" s="68" t="s">
        <v>32</v>
      </c>
      <c r="V422" s="68"/>
      <c r="W422" s="1" t="e">
        <f>IF(AC422="Intr",0,G422*#REF!)</f>
        <v>#REF!</v>
      </c>
      <c r="X422" s="1" t="e">
        <f>IF(AC422="Intr",0,G422*#REF!)</f>
        <v>#REF!</v>
      </c>
      <c r="Y422" s="1" t="e">
        <f>IF(AC422="Intr",G422,G422*#REF!)</f>
        <v>#REF!</v>
      </c>
      <c r="Z422" s="1" t="s">
        <v>942</v>
      </c>
      <c r="AA422" s="1" t="s">
        <v>943</v>
      </c>
      <c r="AB422" s="1"/>
      <c r="AC422" s="69"/>
      <c r="AD422" s="69"/>
      <c r="AE422" s="69"/>
      <c r="AF422" s="69"/>
      <c r="AG422" s="75"/>
      <c r="AH422" s="111" t="s">
        <v>878</v>
      </c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  <c r="IV422" s="3"/>
    </row>
    <row r="423" spans="1:256" s="28" customFormat="1" x14ac:dyDescent="0.2">
      <c r="A423" s="68">
        <v>44517</v>
      </c>
      <c r="B423" s="69" t="s">
        <v>862</v>
      </c>
      <c r="C423" s="69">
        <v>2021</v>
      </c>
      <c r="D423" s="69" t="s">
        <v>3</v>
      </c>
      <c r="E423" s="72">
        <v>-0.24</v>
      </c>
      <c r="F423" s="71" t="s">
        <v>19</v>
      </c>
      <c r="G423" s="2">
        <f>-(E423*120000)</f>
        <v>28800</v>
      </c>
      <c r="H423" s="72">
        <v>254</v>
      </c>
      <c r="I423" s="71" t="s">
        <v>52</v>
      </c>
      <c r="J423" s="72" t="s">
        <v>25</v>
      </c>
      <c r="K423" s="72">
        <v>5.3999999999999999E-2</v>
      </c>
      <c r="L423" s="72" t="s">
        <v>705</v>
      </c>
      <c r="M423" s="72" t="s">
        <v>869</v>
      </c>
      <c r="N423" s="72" t="s">
        <v>870</v>
      </c>
      <c r="O423" s="72"/>
      <c r="P423" s="111" t="s">
        <v>871</v>
      </c>
      <c r="Q423" s="80">
        <v>41.667400000000001</v>
      </c>
      <c r="R423" s="81">
        <v>-85.821399999999997</v>
      </c>
      <c r="S423" s="111" t="s">
        <v>43</v>
      </c>
      <c r="T423" s="69"/>
      <c r="U423" s="68" t="s">
        <v>32</v>
      </c>
      <c r="V423" s="68"/>
      <c r="W423" s="1" t="e">
        <f>IF(AC423="Intr",0,G423*#REF!)</f>
        <v>#REF!</v>
      </c>
      <c r="X423" s="1" t="e">
        <f>IF(AC423="Intr",0,G423*#REF!)</f>
        <v>#REF!</v>
      </c>
      <c r="Y423" s="1" t="e">
        <f>IF(AC423="Intr",G423,G423*#REF!)</f>
        <v>#REF!</v>
      </c>
      <c r="Z423" s="1" t="s">
        <v>942</v>
      </c>
      <c r="AA423" s="1" t="s">
        <v>943</v>
      </c>
      <c r="AB423" s="1"/>
      <c r="AC423" s="69"/>
      <c r="AD423" s="69"/>
      <c r="AE423" s="69"/>
      <c r="AF423" s="69"/>
      <c r="AG423" s="75"/>
      <c r="AH423" s="111" t="s">
        <v>879</v>
      </c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  <c r="IV423" s="3"/>
    </row>
    <row r="424" spans="1:256" s="33" customFormat="1" x14ac:dyDescent="0.2">
      <c r="A424" s="68">
        <v>44530</v>
      </c>
      <c r="B424" s="69" t="s">
        <v>862</v>
      </c>
      <c r="C424" s="69">
        <v>2021</v>
      </c>
      <c r="D424" s="69" t="s">
        <v>5</v>
      </c>
      <c r="E424" s="72">
        <v>-65</v>
      </c>
      <c r="F424" s="71" t="s">
        <v>20</v>
      </c>
      <c r="G424" s="2">
        <v>26000</v>
      </c>
      <c r="H424" s="72">
        <v>121</v>
      </c>
      <c r="I424" s="71" t="s">
        <v>52</v>
      </c>
      <c r="J424" s="71" t="s">
        <v>26</v>
      </c>
      <c r="K424" s="72">
        <v>65</v>
      </c>
      <c r="L424" s="72" t="s">
        <v>884</v>
      </c>
      <c r="M424" s="72" t="s">
        <v>885</v>
      </c>
      <c r="N424" s="107" t="s">
        <v>886</v>
      </c>
      <c r="O424" s="72"/>
      <c r="P424" s="111" t="s">
        <v>246</v>
      </c>
      <c r="Q424" s="80">
        <v>40.4529</v>
      </c>
      <c r="R424" s="81">
        <v>-86.850300000000004</v>
      </c>
      <c r="S424" s="111" t="s">
        <v>41</v>
      </c>
      <c r="T424" s="69"/>
      <c r="U424" s="69" t="s">
        <v>32</v>
      </c>
      <c r="V424" s="68"/>
      <c r="W424" s="1" t="e">
        <f>IF(AC424="Intr",0,G424*#REF!)</f>
        <v>#REF!</v>
      </c>
      <c r="X424" s="1" t="e">
        <f>IF(AC424="Intr",0,G424*#REF!)</f>
        <v>#REF!</v>
      </c>
      <c r="Y424" s="1" t="e">
        <f>IF(AC424="Intr",G424,G424*#REF!)</f>
        <v>#REF!</v>
      </c>
      <c r="Z424" s="1" t="s">
        <v>944</v>
      </c>
      <c r="AA424" s="1" t="s">
        <v>943</v>
      </c>
      <c r="AB424" s="1"/>
      <c r="AC424" s="69"/>
      <c r="AD424" s="69"/>
      <c r="AE424" s="69"/>
      <c r="AF424" s="69"/>
      <c r="AG424" s="75"/>
      <c r="AH424" s="111" t="s">
        <v>887</v>
      </c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  <c r="IV424" s="3"/>
    </row>
    <row r="425" spans="1:256" s="20" customFormat="1" x14ac:dyDescent="0.2">
      <c r="A425" s="68">
        <v>44530</v>
      </c>
      <c r="B425" s="69" t="s">
        <v>862</v>
      </c>
      <c r="C425" s="69">
        <v>2021</v>
      </c>
      <c r="D425" s="69" t="s">
        <v>5</v>
      </c>
      <c r="E425" s="72">
        <v>-1.54</v>
      </c>
      <c r="F425" s="71" t="s">
        <v>19</v>
      </c>
      <c r="G425" s="2">
        <v>123200</v>
      </c>
      <c r="H425" s="72">
        <v>121</v>
      </c>
      <c r="I425" s="71" t="s">
        <v>52</v>
      </c>
      <c r="J425" s="71" t="s">
        <v>23</v>
      </c>
      <c r="K425" s="72">
        <v>0.64</v>
      </c>
      <c r="L425" s="72" t="s">
        <v>884</v>
      </c>
      <c r="M425" s="72" t="s">
        <v>885</v>
      </c>
      <c r="N425" s="72" t="s">
        <v>886</v>
      </c>
      <c r="O425" s="72"/>
      <c r="P425" s="111" t="s">
        <v>246</v>
      </c>
      <c r="Q425" s="80">
        <v>40.4529</v>
      </c>
      <c r="R425" s="81">
        <v>-86.850300000000004</v>
      </c>
      <c r="S425" s="111" t="s">
        <v>41</v>
      </c>
      <c r="T425" s="69"/>
      <c r="U425" s="69" t="s">
        <v>32</v>
      </c>
      <c r="V425" s="68"/>
      <c r="W425" s="1" t="e">
        <f>IF(AC425="Intr",0,G425*#REF!)</f>
        <v>#REF!</v>
      </c>
      <c r="X425" s="1" t="e">
        <f>IF(AC425="Intr",0,G425*#REF!)</f>
        <v>#REF!</v>
      </c>
      <c r="Y425" s="1" t="e">
        <f>IF(AC425="Intr",G425,G425*#REF!)</f>
        <v>#REF!</v>
      </c>
      <c r="Z425" s="1" t="s">
        <v>944</v>
      </c>
      <c r="AA425" s="1" t="s">
        <v>943</v>
      </c>
      <c r="AB425" s="1"/>
      <c r="AC425" s="69"/>
      <c r="AD425" s="69"/>
      <c r="AE425" s="69"/>
      <c r="AF425" s="69"/>
      <c r="AG425" s="75"/>
      <c r="AH425" s="111" t="s">
        <v>888</v>
      </c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  <c r="IV425" s="3"/>
    </row>
    <row r="426" spans="1:256" s="20" customFormat="1" x14ac:dyDescent="0.2">
      <c r="A426" s="68">
        <v>44530</v>
      </c>
      <c r="B426" s="69" t="s">
        <v>862</v>
      </c>
      <c r="C426" s="69">
        <v>2021</v>
      </c>
      <c r="D426" s="69" t="s">
        <v>5</v>
      </c>
      <c r="E426" s="72">
        <v>-0.34</v>
      </c>
      <c r="F426" s="71" t="s">
        <v>19</v>
      </c>
      <c r="G426" s="2">
        <v>27200</v>
      </c>
      <c r="H426" s="72">
        <v>121</v>
      </c>
      <c r="I426" s="71" t="s">
        <v>52</v>
      </c>
      <c r="J426" s="71" t="s">
        <v>24</v>
      </c>
      <c r="K426" s="72">
        <v>0.14000000000000001</v>
      </c>
      <c r="L426" s="72" t="s">
        <v>884</v>
      </c>
      <c r="M426" s="72" t="s">
        <v>885</v>
      </c>
      <c r="N426" s="72" t="s">
        <v>886</v>
      </c>
      <c r="O426" s="72"/>
      <c r="P426" s="111" t="s">
        <v>246</v>
      </c>
      <c r="Q426" s="80">
        <v>40.4529</v>
      </c>
      <c r="R426" s="81">
        <v>-86.850300000000004</v>
      </c>
      <c r="S426" s="111" t="s">
        <v>41</v>
      </c>
      <c r="T426" s="69"/>
      <c r="U426" s="69" t="s">
        <v>32</v>
      </c>
      <c r="V426" s="68"/>
      <c r="W426" s="1" t="e">
        <f>IF(AC426="Intr",0,G426*#REF!)</f>
        <v>#REF!</v>
      </c>
      <c r="X426" s="1" t="e">
        <f>IF(AC426="Intr",0,G426*#REF!)</f>
        <v>#REF!</v>
      </c>
      <c r="Y426" s="1" t="e">
        <f>IF(AC426="Intr",G426,G426*#REF!)</f>
        <v>#REF!</v>
      </c>
      <c r="Z426" s="1" t="s">
        <v>944</v>
      </c>
      <c r="AA426" s="1" t="s">
        <v>943</v>
      </c>
      <c r="AB426" s="1"/>
      <c r="AC426" s="69"/>
      <c r="AD426" s="69"/>
      <c r="AE426" s="69"/>
      <c r="AF426" s="69"/>
      <c r="AG426" s="75"/>
      <c r="AH426" s="111" t="s">
        <v>889</v>
      </c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  <c r="IV426" s="3"/>
    </row>
    <row r="427" spans="1:256" s="27" customFormat="1" x14ac:dyDescent="0.2">
      <c r="A427" s="68">
        <v>44530</v>
      </c>
      <c r="B427" s="69" t="s">
        <v>862</v>
      </c>
      <c r="C427" s="69">
        <v>2021</v>
      </c>
      <c r="D427" s="69" t="s">
        <v>7</v>
      </c>
      <c r="E427" s="71">
        <v>-429</v>
      </c>
      <c r="F427" s="71" t="s">
        <v>20</v>
      </c>
      <c r="G427" s="2">
        <f>-(E427*450)</f>
        <v>193050</v>
      </c>
      <c r="H427" s="72">
        <v>257</v>
      </c>
      <c r="I427" s="71" t="s">
        <v>52</v>
      </c>
      <c r="J427" s="71" t="s">
        <v>26</v>
      </c>
      <c r="K427" s="71">
        <v>357</v>
      </c>
      <c r="L427" s="72" t="s">
        <v>881</v>
      </c>
      <c r="M427" s="72" t="s">
        <v>882</v>
      </c>
      <c r="N427" s="72" t="s">
        <v>883</v>
      </c>
      <c r="O427" s="72"/>
      <c r="P427" s="111" t="s">
        <v>71</v>
      </c>
      <c r="Q427" s="80">
        <v>39.628300000000003</v>
      </c>
      <c r="R427" s="81">
        <v>-86.090199999999996</v>
      </c>
      <c r="S427" s="111" t="s">
        <v>43</v>
      </c>
      <c r="T427" s="69"/>
      <c r="U427" s="69" t="s">
        <v>32</v>
      </c>
      <c r="V427" s="68"/>
      <c r="W427" s="1" t="e">
        <f>IF(AC427="Intr",0,G427*#REF!)</f>
        <v>#REF!</v>
      </c>
      <c r="X427" s="1" t="e">
        <f>IF(AC427="Intr",0,G427*#REF!)</f>
        <v>#REF!</v>
      </c>
      <c r="Y427" s="1" t="e">
        <f>IF(AC427="Intr",G427,G427*#REF!)</f>
        <v>#REF!</v>
      </c>
      <c r="Z427" s="1" t="s">
        <v>944</v>
      </c>
      <c r="AA427" s="1" t="s">
        <v>943</v>
      </c>
      <c r="AB427" s="1"/>
      <c r="AC427" s="69"/>
      <c r="AD427" s="69"/>
      <c r="AE427" s="69"/>
      <c r="AF427" s="69"/>
      <c r="AG427" s="75"/>
      <c r="AH427" s="69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  <c r="IV427" s="3"/>
    </row>
    <row r="428" spans="1:256" s="27" customFormat="1" x14ac:dyDescent="0.2">
      <c r="A428" s="68">
        <v>44530</v>
      </c>
      <c r="B428" s="69" t="s">
        <v>862</v>
      </c>
      <c r="C428" s="69">
        <v>2021</v>
      </c>
      <c r="D428" s="69" t="s">
        <v>7</v>
      </c>
      <c r="E428" s="71">
        <v>-0.43</v>
      </c>
      <c r="F428" s="71" t="s">
        <v>19</v>
      </c>
      <c r="G428" s="2">
        <f>-(E428*80000)</f>
        <v>34400</v>
      </c>
      <c r="H428" s="72">
        <v>257</v>
      </c>
      <c r="I428" s="71" t="s">
        <v>52</v>
      </c>
      <c r="J428" s="71" t="s">
        <v>23</v>
      </c>
      <c r="K428" s="71">
        <v>0.18</v>
      </c>
      <c r="L428" s="72" t="s">
        <v>881</v>
      </c>
      <c r="M428" s="72" t="s">
        <v>882</v>
      </c>
      <c r="N428" s="72" t="s">
        <v>883</v>
      </c>
      <c r="O428" s="72"/>
      <c r="P428" s="111" t="s">
        <v>71</v>
      </c>
      <c r="Q428" s="80">
        <v>39.628300000000003</v>
      </c>
      <c r="R428" s="81">
        <v>-86.090199999999996</v>
      </c>
      <c r="S428" s="111" t="s">
        <v>43</v>
      </c>
      <c r="T428" s="69"/>
      <c r="U428" s="69" t="s">
        <v>32</v>
      </c>
      <c r="V428" s="68"/>
      <c r="W428" s="1" t="e">
        <f>IF(AC428="Intr",0,G428*#REF!)</f>
        <v>#REF!</v>
      </c>
      <c r="X428" s="1" t="e">
        <f>IF(AC428="Intr",0,G428*#REF!)</f>
        <v>#REF!</v>
      </c>
      <c r="Y428" s="1" t="e">
        <f>IF(AC428="Intr",G428,G428*#REF!)</f>
        <v>#REF!</v>
      </c>
      <c r="Z428" s="1" t="s">
        <v>944</v>
      </c>
      <c r="AA428" s="1" t="s">
        <v>943</v>
      </c>
      <c r="AB428" s="1"/>
      <c r="AC428" s="69"/>
      <c r="AD428" s="69"/>
      <c r="AE428" s="69"/>
      <c r="AF428" s="69"/>
      <c r="AG428" s="75"/>
      <c r="AH428" s="69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  <c r="IV428" s="3"/>
    </row>
    <row r="429" spans="1:256" s="27" customFormat="1" x14ac:dyDescent="0.2">
      <c r="A429" s="68">
        <v>44537</v>
      </c>
      <c r="B429" s="69" t="s">
        <v>105</v>
      </c>
      <c r="C429" s="69">
        <v>2021</v>
      </c>
      <c r="D429" s="69" t="s">
        <v>1</v>
      </c>
      <c r="E429" s="72">
        <v>-232</v>
      </c>
      <c r="F429" s="71" t="s">
        <v>20</v>
      </c>
      <c r="G429" s="2">
        <f>-(E429*600)</f>
        <v>139200</v>
      </c>
      <c r="H429" s="14">
        <v>258</v>
      </c>
      <c r="I429" s="71" t="s">
        <v>52</v>
      </c>
      <c r="J429" s="71" t="s">
        <v>27</v>
      </c>
      <c r="K429" s="72">
        <v>1060</v>
      </c>
      <c r="L429" s="72" t="s">
        <v>890</v>
      </c>
      <c r="M429" s="72" t="s">
        <v>891</v>
      </c>
      <c r="N429" s="72" t="s">
        <v>892</v>
      </c>
      <c r="O429" s="72"/>
      <c r="P429" s="111" t="s">
        <v>199</v>
      </c>
      <c r="Q429" s="80">
        <v>41.53716</v>
      </c>
      <c r="R429" s="81">
        <v>-87.398420000000002</v>
      </c>
      <c r="S429" s="111" t="s">
        <v>43</v>
      </c>
      <c r="T429" s="69"/>
      <c r="U429" s="69" t="s">
        <v>32</v>
      </c>
      <c r="V429" s="68"/>
      <c r="W429" s="1" t="e">
        <f>IF(AC429="Intr",0,G429*#REF!)</f>
        <v>#REF!</v>
      </c>
      <c r="X429" s="1" t="e">
        <f>IF(AC429="Intr",0,G429*#REF!)</f>
        <v>#REF!</v>
      </c>
      <c r="Y429" s="1" t="e">
        <f>IF(AC429="Intr",G429,G429*#REF!)</f>
        <v>#REF!</v>
      </c>
      <c r="Z429" s="1" t="s">
        <v>945</v>
      </c>
      <c r="AA429" s="1" t="s">
        <v>943</v>
      </c>
      <c r="AB429" s="1"/>
      <c r="AC429" s="69"/>
      <c r="AD429" s="69"/>
      <c r="AE429" s="69"/>
      <c r="AF429" s="69"/>
      <c r="AG429" s="75"/>
      <c r="AH429" s="111" t="s">
        <v>893</v>
      </c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  <c r="IV429" s="3"/>
    </row>
    <row r="430" spans="1:256" s="37" customFormat="1" x14ac:dyDescent="0.2">
      <c r="A430" s="68">
        <v>44537</v>
      </c>
      <c r="B430" s="69" t="s">
        <v>105</v>
      </c>
      <c r="C430" s="69">
        <v>2021</v>
      </c>
      <c r="D430" s="69" t="s">
        <v>1</v>
      </c>
      <c r="E430" s="72">
        <v>-0.93400000000000005</v>
      </c>
      <c r="F430" s="71" t="s">
        <v>19</v>
      </c>
      <c r="G430" s="2">
        <f>-(E430*95000)</f>
        <v>88730</v>
      </c>
      <c r="H430" s="14">
        <v>258</v>
      </c>
      <c r="I430" s="71" t="s">
        <v>52</v>
      </c>
      <c r="J430" s="71" t="s">
        <v>23</v>
      </c>
      <c r="K430" s="72">
        <v>0.42499999999999999</v>
      </c>
      <c r="L430" s="72" t="s">
        <v>890</v>
      </c>
      <c r="M430" s="72" t="s">
        <v>891</v>
      </c>
      <c r="N430" s="72" t="s">
        <v>892</v>
      </c>
      <c r="O430" s="72"/>
      <c r="P430" s="111" t="s">
        <v>199</v>
      </c>
      <c r="Q430" s="80">
        <v>41.53716</v>
      </c>
      <c r="R430" s="128">
        <v>-87.398420000000002</v>
      </c>
      <c r="S430" s="111" t="s">
        <v>43</v>
      </c>
      <c r="T430" s="69"/>
      <c r="U430" s="69" t="s">
        <v>32</v>
      </c>
      <c r="V430" s="68"/>
      <c r="W430" s="1" t="e">
        <f>IF(AC430="Intr",0,G430*#REF!)</f>
        <v>#REF!</v>
      </c>
      <c r="X430" s="1" t="e">
        <f>IF(AC430="Intr",0,G430*#REF!)</f>
        <v>#REF!</v>
      </c>
      <c r="Y430" s="1" t="e">
        <f>IF(AC430="Intr",G430,G430*#REF!)</f>
        <v>#REF!</v>
      </c>
      <c r="Z430" s="1" t="s">
        <v>945</v>
      </c>
      <c r="AA430" s="1" t="s">
        <v>943</v>
      </c>
      <c r="AB430" s="1"/>
      <c r="AC430" s="69"/>
      <c r="AD430" s="69"/>
      <c r="AE430" s="69"/>
      <c r="AF430" s="69"/>
      <c r="AG430" s="75"/>
      <c r="AH430" s="111" t="s">
        <v>894</v>
      </c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  <c r="IV430" s="3"/>
    </row>
    <row r="431" spans="1:256" s="37" customFormat="1" x14ac:dyDescent="0.2">
      <c r="A431" s="68">
        <v>44537</v>
      </c>
      <c r="B431" s="69" t="s">
        <v>105</v>
      </c>
      <c r="C431" s="69">
        <v>2021</v>
      </c>
      <c r="D431" s="69" t="s">
        <v>1</v>
      </c>
      <c r="E431" s="72">
        <v>-0.01</v>
      </c>
      <c r="F431" s="71" t="s">
        <v>19</v>
      </c>
      <c r="G431" s="2">
        <f>-(E431*95000)</f>
        <v>950</v>
      </c>
      <c r="H431" s="14">
        <v>258</v>
      </c>
      <c r="I431" s="71" t="s">
        <v>52</v>
      </c>
      <c r="J431" s="71" t="s">
        <v>24</v>
      </c>
      <c r="K431" s="72">
        <v>3.0000000000000001E-3</v>
      </c>
      <c r="L431" s="72" t="s">
        <v>890</v>
      </c>
      <c r="M431" s="72" t="s">
        <v>891</v>
      </c>
      <c r="N431" s="72" t="s">
        <v>892</v>
      </c>
      <c r="O431" s="72"/>
      <c r="P431" s="111" t="s">
        <v>199</v>
      </c>
      <c r="Q431" s="80">
        <v>41.53716</v>
      </c>
      <c r="R431" s="81">
        <v>-87.398420000000002</v>
      </c>
      <c r="S431" s="111" t="s">
        <v>43</v>
      </c>
      <c r="T431" s="111"/>
      <c r="U431" s="69" t="s">
        <v>32</v>
      </c>
      <c r="V431" s="68"/>
      <c r="W431" s="1" t="e">
        <f>IF(AC431="Intr",0,G431*#REF!)</f>
        <v>#REF!</v>
      </c>
      <c r="X431" s="1" t="e">
        <f>IF(AC431="Intr",0,G431*#REF!)</f>
        <v>#REF!</v>
      </c>
      <c r="Y431" s="1" t="e">
        <f>IF(AC431="Intr",G431,G431*#REF!)</f>
        <v>#REF!</v>
      </c>
      <c r="Z431" s="1" t="s">
        <v>945</v>
      </c>
      <c r="AA431" s="1" t="s">
        <v>943</v>
      </c>
      <c r="AB431" s="1"/>
      <c r="AC431" s="69"/>
      <c r="AD431" s="69"/>
      <c r="AE431" s="69"/>
      <c r="AF431" s="69"/>
      <c r="AG431" s="75"/>
      <c r="AH431" s="111" t="s">
        <v>895</v>
      </c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  <c r="IV431" s="3"/>
    </row>
    <row r="432" spans="1:256" s="37" customFormat="1" x14ac:dyDescent="0.2">
      <c r="A432" s="68">
        <v>44537</v>
      </c>
      <c r="B432" s="69" t="s">
        <v>105</v>
      </c>
      <c r="C432" s="69">
        <v>2021</v>
      </c>
      <c r="D432" s="69" t="s">
        <v>1</v>
      </c>
      <c r="E432" s="72">
        <v>-0.185</v>
      </c>
      <c r="F432" s="71" t="s">
        <v>19</v>
      </c>
      <c r="G432" s="2">
        <f>-(E432*95000)</f>
        <v>17575</v>
      </c>
      <c r="H432" s="14">
        <v>258</v>
      </c>
      <c r="I432" s="71" t="s">
        <v>52</v>
      </c>
      <c r="J432" s="71" t="s">
        <v>25</v>
      </c>
      <c r="K432" s="72">
        <v>4.3999999999999997E-2</v>
      </c>
      <c r="L432" s="72" t="s">
        <v>890</v>
      </c>
      <c r="M432" s="72" t="s">
        <v>891</v>
      </c>
      <c r="N432" s="72" t="s">
        <v>892</v>
      </c>
      <c r="O432" s="72"/>
      <c r="P432" s="111" t="s">
        <v>199</v>
      </c>
      <c r="Q432" s="80">
        <v>41.53716</v>
      </c>
      <c r="R432" s="81">
        <v>-87.398420000000002</v>
      </c>
      <c r="S432" s="111" t="s">
        <v>43</v>
      </c>
      <c r="T432" s="111"/>
      <c r="U432" s="69" t="s">
        <v>32</v>
      </c>
      <c r="V432" s="68"/>
      <c r="W432" s="1" t="e">
        <f>IF(AC432="Intr",0,G432*#REF!)</f>
        <v>#REF!</v>
      </c>
      <c r="X432" s="1" t="e">
        <f>IF(AC432="Intr",0,G432*#REF!)</f>
        <v>#REF!</v>
      </c>
      <c r="Y432" s="1" t="e">
        <f>IF(AC432="Intr",G432,G432*#REF!)</f>
        <v>#REF!</v>
      </c>
      <c r="Z432" s="1" t="s">
        <v>945</v>
      </c>
      <c r="AA432" s="1" t="s">
        <v>943</v>
      </c>
      <c r="AB432" s="1"/>
      <c r="AC432" s="69"/>
      <c r="AD432" s="69"/>
      <c r="AE432" s="69"/>
      <c r="AF432" s="69"/>
      <c r="AG432" s="75"/>
      <c r="AH432" s="111" t="s">
        <v>896</v>
      </c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  <c r="IV432" s="3"/>
    </row>
    <row r="433" spans="1:256" s="37" customFormat="1" x14ac:dyDescent="0.2">
      <c r="A433" s="68">
        <v>44537</v>
      </c>
      <c r="B433" s="69" t="s">
        <v>105</v>
      </c>
      <c r="C433" s="69">
        <v>2021</v>
      </c>
      <c r="D433" s="69" t="s">
        <v>11</v>
      </c>
      <c r="E433" s="72">
        <v>-0.16</v>
      </c>
      <c r="F433" s="71" t="s">
        <v>19</v>
      </c>
      <c r="G433" s="2">
        <f>-(E433*80000)</f>
        <v>12800</v>
      </c>
      <c r="H433" s="72">
        <v>267</v>
      </c>
      <c r="I433" s="71" t="s">
        <v>52</v>
      </c>
      <c r="J433" s="71" t="s">
        <v>23</v>
      </c>
      <c r="K433" s="72">
        <v>0.16</v>
      </c>
      <c r="L433" s="72" t="s">
        <v>899</v>
      </c>
      <c r="M433" s="71" t="s">
        <v>900</v>
      </c>
      <c r="N433" s="113" t="s">
        <v>901</v>
      </c>
      <c r="O433" s="72"/>
      <c r="P433" s="111" t="s">
        <v>61</v>
      </c>
      <c r="Q433" s="80">
        <v>38.104962999999998</v>
      </c>
      <c r="R433" s="81">
        <v>-87.512309999999999</v>
      </c>
      <c r="S433" s="111" t="s">
        <v>41</v>
      </c>
      <c r="T433" s="111"/>
      <c r="U433" s="69" t="s">
        <v>32</v>
      </c>
      <c r="V433" s="68"/>
      <c r="W433" s="1" t="e">
        <f>IF(AC433="Intr",0,G433*#REF!)</f>
        <v>#REF!</v>
      </c>
      <c r="X433" s="1" t="e">
        <f>IF(AC433="Intr",0,G433*#REF!)</f>
        <v>#REF!</v>
      </c>
      <c r="Y433" s="1" t="e">
        <f>IF(AC433="Intr",G433,G433*#REF!)</f>
        <v>#REF!</v>
      </c>
      <c r="Z433" s="1" t="s">
        <v>944</v>
      </c>
      <c r="AA433" s="1" t="s">
        <v>943</v>
      </c>
      <c r="AB433" s="1"/>
      <c r="AC433" s="69"/>
      <c r="AD433" s="69"/>
      <c r="AE433" s="69"/>
      <c r="AF433" s="69"/>
      <c r="AG433" s="75"/>
      <c r="AH433" s="111" t="s">
        <v>902</v>
      </c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  <c r="IV433" s="3"/>
    </row>
    <row r="434" spans="1:256" s="33" customFormat="1" x14ac:dyDescent="0.2">
      <c r="A434" s="68">
        <v>44537</v>
      </c>
      <c r="B434" s="69" t="s">
        <v>105</v>
      </c>
      <c r="C434" s="69">
        <v>2021</v>
      </c>
      <c r="D434" s="69" t="s">
        <v>7</v>
      </c>
      <c r="E434" s="71">
        <v>-2.1749999999999998</v>
      </c>
      <c r="F434" s="71" t="s">
        <v>19</v>
      </c>
      <c r="G434" s="2">
        <f>-(E434*80000)</f>
        <v>174000</v>
      </c>
      <c r="H434" s="72">
        <v>266</v>
      </c>
      <c r="I434" s="71" t="s">
        <v>53</v>
      </c>
      <c r="J434" s="71" t="s">
        <v>25</v>
      </c>
      <c r="K434" s="72">
        <v>0.87</v>
      </c>
      <c r="L434" s="72" t="s">
        <v>897</v>
      </c>
      <c r="M434" s="72" t="s">
        <v>709</v>
      </c>
      <c r="N434" s="113" t="s">
        <v>898</v>
      </c>
      <c r="O434" s="72"/>
      <c r="P434" s="111" t="s">
        <v>92</v>
      </c>
      <c r="Q434" s="80">
        <v>39.869999999999997</v>
      </c>
      <c r="R434" s="81">
        <v>-85.91</v>
      </c>
      <c r="S434" s="111" t="s">
        <v>41</v>
      </c>
      <c r="T434" s="69"/>
      <c r="U434" s="69" t="s">
        <v>32</v>
      </c>
      <c r="V434" s="68"/>
      <c r="W434" s="1" t="e">
        <f>IF(AC434="Intr",0,G434*#REF!)</f>
        <v>#REF!</v>
      </c>
      <c r="X434" s="1" t="e">
        <f>IF(AC434="Intr",0,G434*#REF!)</f>
        <v>#REF!</v>
      </c>
      <c r="Y434" s="1" t="e">
        <f>IF(AC434="Intr",G434,G434*#REF!)</f>
        <v>#REF!</v>
      </c>
      <c r="Z434" s="1" t="s">
        <v>940</v>
      </c>
      <c r="AA434" s="1" t="s">
        <v>941</v>
      </c>
      <c r="AB434" s="1" t="s">
        <v>955</v>
      </c>
      <c r="AC434" s="69"/>
      <c r="AD434" s="69"/>
      <c r="AE434" s="69"/>
      <c r="AF434" s="69"/>
      <c r="AG434" s="75"/>
      <c r="AH434" s="69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  <c r="IV434" s="3"/>
    </row>
    <row r="435" spans="1:256" s="38" customFormat="1" x14ac:dyDescent="0.2">
      <c r="A435" s="68">
        <v>44545</v>
      </c>
      <c r="B435" s="69" t="s">
        <v>105</v>
      </c>
      <c r="C435" s="69">
        <v>2021</v>
      </c>
      <c r="D435" s="69" t="s">
        <v>7</v>
      </c>
      <c r="E435" s="72">
        <v>-230</v>
      </c>
      <c r="F435" s="71" t="s">
        <v>20</v>
      </c>
      <c r="G435" s="2">
        <v>103500</v>
      </c>
      <c r="H435" s="72">
        <v>194</v>
      </c>
      <c r="I435" s="71" t="s">
        <v>52</v>
      </c>
      <c r="J435" s="71" t="s">
        <v>27</v>
      </c>
      <c r="K435" s="72">
        <v>230</v>
      </c>
      <c r="L435" s="72" t="s">
        <v>265</v>
      </c>
      <c r="M435" s="107" t="s">
        <v>903</v>
      </c>
      <c r="N435" s="72" t="s">
        <v>904</v>
      </c>
      <c r="O435" s="72"/>
      <c r="P435" s="111" t="s">
        <v>71</v>
      </c>
      <c r="Q435" s="80">
        <v>39.581670000000003</v>
      </c>
      <c r="R435" s="81">
        <v>-86.139799999999994</v>
      </c>
      <c r="S435" s="69" t="s">
        <v>43</v>
      </c>
      <c r="T435" s="69"/>
      <c r="U435" s="69" t="s">
        <v>32</v>
      </c>
      <c r="V435" s="68"/>
      <c r="W435" s="1" t="e">
        <f>IF(AC435="Intr",0,G435*#REF!)</f>
        <v>#REF!</v>
      </c>
      <c r="X435" s="1" t="e">
        <f>IF(AC435="Intr",0,G435*#REF!)</f>
        <v>#REF!</v>
      </c>
      <c r="Y435" s="1" t="e">
        <f>IF(AC435="Intr",G435,G435*#REF!)</f>
        <v>#REF!</v>
      </c>
      <c r="Z435" s="1" t="s">
        <v>944</v>
      </c>
      <c r="AA435" s="1" t="s">
        <v>943</v>
      </c>
      <c r="AB435" s="1"/>
      <c r="AC435" s="69"/>
      <c r="AD435" s="69"/>
      <c r="AE435" s="69"/>
      <c r="AF435" s="69"/>
      <c r="AG435" s="75"/>
      <c r="AH435" s="111" t="s">
        <v>574</v>
      </c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  <c r="IV435" s="3"/>
    </row>
    <row r="436" spans="1:256" s="33" customFormat="1" x14ac:dyDescent="0.2">
      <c r="A436" s="68">
        <v>44545</v>
      </c>
      <c r="B436" s="69" t="s">
        <v>105</v>
      </c>
      <c r="C436" s="69">
        <v>2021</v>
      </c>
      <c r="D436" s="69" t="s">
        <v>7</v>
      </c>
      <c r="E436" s="72">
        <v>-4</v>
      </c>
      <c r="F436" s="71" t="s">
        <v>19</v>
      </c>
      <c r="G436" s="2">
        <f>-(E436*80000)</f>
        <v>320000</v>
      </c>
      <c r="H436" s="72">
        <v>248</v>
      </c>
      <c r="I436" s="71" t="s">
        <v>52</v>
      </c>
      <c r="J436" s="71" t="s">
        <v>25</v>
      </c>
      <c r="K436" s="72">
        <v>1</v>
      </c>
      <c r="L436" s="72" t="s">
        <v>908</v>
      </c>
      <c r="M436" s="72" t="s">
        <v>909</v>
      </c>
      <c r="N436" s="72" t="s">
        <v>910</v>
      </c>
      <c r="O436" s="72"/>
      <c r="P436" s="111" t="s">
        <v>114</v>
      </c>
      <c r="Q436" s="80">
        <v>39.865496</v>
      </c>
      <c r="R436" s="81">
        <v>-86.045828</v>
      </c>
      <c r="S436" s="111" t="s">
        <v>41</v>
      </c>
      <c r="T436" s="69"/>
      <c r="U436" s="69" t="s">
        <v>32</v>
      </c>
      <c r="V436" s="68"/>
      <c r="W436" s="1" t="e">
        <f>IF(AC436="Intr",0,G436*#REF!)</f>
        <v>#REF!</v>
      </c>
      <c r="X436" s="1" t="e">
        <f>IF(AC436="Intr",0,G436*#REF!)</f>
        <v>#REF!</v>
      </c>
      <c r="Y436" s="1" t="e">
        <f>IF(AC436="Intr",G436,G436*#REF!)</f>
        <v>#REF!</v>
      </c>
      <c r="Z436" s="1" t="s">
        <v>944</v>
      </c>
      <c r="AA436" s="1" t="s">
        <v>943</v>
      </c>
      <c r="AB436" s="1"/>
      <c r="AC436" s="69"/>
      <c r="AD436" s="69"/>
      <c r="AE436" s="69"/>
      <c r="AF436" s="69"/>
      <c r="AG436" s="75"/>
      <c r="AH436" s="111" t="s">
        <v>911</v>
      </c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  <c r="IV436" s="3"/>
    </row>
    <row r="437" spans="1:256" s="17" customFormat="1" x14ac:dyDescent="0.2">
      <c r="A437" s="68">
        <v>44545</v>
      </c>
      <c r="B437" s="69" t="s">
        <v>105</v>
      </c>
      <c r="C437" s="69">
        <v>2021</v>
      </c>
      <c r="D437" s="69" t="s">
        <v>5</v>
      </c>
      <c r="E437" s="72">
        <v>-0.35</v>
      </c>
      <c r="F437" s="71" t="s">
        <v>19</v>
      </c>
      <c r="G437" s="2">
        <f>-(E437*80000)</f>
        <v>28000</v>
      </c>
      <c r="H437" s="72">
        <v>263</v>
      </c>
      <c r="I437" s="71" t="s">
        <v>53</v>
      </c>
      <c r="J437" s="71" t="s">
        <v>23</v>
      </c>
      <c r="K437" s="72">
        <v>0.18</v>
      </c>
      <c r="L437" s="72" t="s">
        <v>905</v>
      </c>
      <c r="M437" s="113" t="s">
        <v>709</v>
      </c>
      <c r="N437" s="72" t="s">
        <v>906</v>
      </c>
      <c r="O437" s="72"/>
      <c r="P437" s="111" t="s">
        <v>907</v>
      </c>
      <c r="Q437" s="80">
        <v>40.406025</v>
      </c>
      <c r="R437" s="81">
        <v>-85.276526000000004</v>
      </c>
      <c r="S437" s="111" t="s">
        <v>43</v>
      </c>
      <c r="T437" s="69"/>
      <c r="U437" s="69" t="s">
        <v>32</v>
      </c>
      <c r="V437" s="68"/>
      <c r="W437" s="1" t="e">
        <f>IF(AC437="Intr",0,G437*#REF!)</f>
        <v>#REF!</v>
      </c>
      <c r="X437" s="1" t="e">
        <f>IF(AC437="Intr",0,G437*#REF!)</f>
        <v>#REF!</v>
      </c>
      <c r="Y437" s="1" t="e">
        <f>IF(AC437="Intr",G437,G437*#REF!)</f>
        <v>#REF!</v>
      </c>
      <c r="Z437" s="1" t="s">
        <v>940</v>
      </c>
      <c r="AA437" s="1" t="s">
        <v>941</v>
      </c>
      <c r="AB437" s="1" t="s">
        <v>949</v>
      </c>
      <c r="AC437" s="69"/>
      <c r="AD437" s="69"/>
      <c r="AE437" s="69"/>
      <c r="AF437" s="69"/>
      <c r="AG437" s="75"/>
      <c r="AH437" s="69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  <c r="IV437" s="3"/>
    </row>
    <row r="438" spans="1:256" x14ac:dyDescent="0.2">
      <c r="A438" s="131">
        <v>44558</v>
      </c>
      <c r="B438" s="69" t="s">
        <v>105</v>
      </c>
      <c r="C438" s="69">
        <v>2021</v>
      </c>
      <c r="D438" s="108" t="s">
        <v>1</v>
      </c>
      <c r="E438" s="132">
        <v>-126</v>
      </c>
      <c r="F438" s="132" t="s">
        <v>20</v>
      </c>
      <c r="G438" s="133">
        <f>-(E438*600)</f>
        <v>75600</v>
      </c>
      <c r="H438" s="134">
        <v>238</v>
      </c>
      <c r="I438" s="132" t="s">
        <v>52</v>
      </c>
      <c r="J438" s="132" t="s">
        <v>27</v>
      </c>
      <c r="K438" s="134">
        <v>101</v>
      </c>
      <c r="L438" s="134" t="s">
        <v>705</v>
      </c>
      <c r="M438" s="135" t="s">
        <v>912</v>
      </c>
      <c r="N438" s="72" t="s">
        <v>913</v>
      </c>
      <c r="O438" s="72"/>
      <c r="P438" s="111" t="s">
        <v>199</v>
      </c>
      <c r="Q438" s="80">
        <v>41.42</v>
      </c>
      <c r="R438" s="81">
        <v>-87.3215</v>
      </c>
      <c r="S438" s="69" t="s">
        <v>43</v>
      </c>
      <c r="T438" s="69"/>
      <c r="U438" s="69" t="s">
        <v>32</v>
      </c>
      <c r="V438" s="68"/>
      <c r="W438" s="1" t="e">
        <f>IF(AC438="Intr",0,G438*#REF!)</f>
        <v>#REF!</v>
      </c>
      <c r="X438" s="1" t="e">
        <f>IF(AC438="Intr",0,G438*#REF!)</f>
        <v>#REF!</v>
      </c>
      <c r="Y438" s="1" t="e">
        <f>IF(AC438="Intr",G438,G438*#REF!)</f>
        <v>#REF!</v>
      </c>
      <c r="Z438" s="1" t="s">
        <v>945</v>
      </c>
      <c r="AA438" s="1" t="s">
        <v>943</v>
      </c>
      <c r="AB438" s="1"/>
      <c r="AC438" s="69"/>
      <c r="AD438" s="69"/>
      <c r="AE438" s="69"/>
      <c r="AF438" s="69"/>
      <c r="AG438" s="75"/>
      <c r="AH438" s="111" t="s">
        <v>926</v>
      </c>
    </row>
    <row r="439" spans="1:256" s="39" customFormat="1" x14ac:dyDescent="0.2">
      <c r="A439" s="68">
        <v>44558</v>
      </c>
      <c r="B439" s="69" t="s">
        <v>105</v>
      </c>
      <c r="C439" s="69">
        <v>2021</v>
      </c>
      <c r="D439" s="69" t="s">
        <v>1</v>
      </c>
      <c r="E439" s="72">
        <v>-1.45</v>
      </c>
      <c r="F439" s="71" t="s">
        <v>19</v>
      </c>
      <c r="G439" s="2">
        <f>-(E439*95000)</f>
        <v>137750</v>
      </c>
      <c r="H439" s="72">
        <v>238</v>
      </c>
      <c r="I439" s="132" t="s">
        <v>52</v>
      </c>
      <c r="J439" s="132" t="s">
        <v>23</v>
      </c>
      <c r="K439" s="72">
        <v>0.66700000000000004</v>
      </c>
      <c r="L439" s="72" t="s">
        <v>705</v>
      </c>
      <c r="M439" s="72" t="s">
        <v>912</v>
      </c>
      <c r="N439" s="72" t="s">
        <v>913</v>
      </c>
      <c r="O439" s="72"/>
      <c r="P439" s="111" t="s">
        <v>199</v>
      </c>
      <c r="Q439" s="80">
        <v>41.42</v>
      </c>
      <c r="R439" s="81">
        <v>-87.3215</v>
      </c>
      <c r="S439" s="69" t="s">
        <v>43</v>
      </c>
      <c r="T439" s="69"/>
      <c r="U439" s="69" t="s">
        <v>32</v>
      </c>
      <c r="V439" s="68"/>
      <c r="W439" s="1" t="e">
        <f>IF(AC439="Intr",0,G439*#REF!)</f>
        <v>#REF!</v>
      </c>
      <c r="X439" s="1" t="e">
        <f>IF(AC439="Intr",0,G439*#REF!)</f>
        <v>#REF!</v>
      </c>
      <c r="Y439" s="1" t="e">
        <f>IF(AC439="Intr",G439,G439*#REF!)</f>
        <v>#REF!</v>
      </c>
      <c r="Z439" s="1" t="s">
        <v>945</v>
      </c>
      <c r="AA439" s="1" t="s">
        <v>943</v>
      </c>
      <c r="AB439" s="1"/>
      <c r="AC439" s="69"/>
      <c r="AD439" s="69"/>
      <c r="AE439" s="69"/>
      <c r="AF439" s="69"/>
      <c r="AG439" s="75"/>
      <c r="AH439" s="111" t="s">
        <v>927</v>
      </c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  <c r="IV439" s="3"/>
    </row>
    <row r="440" spans="1:256" s="39" customFormat="1" x14ac:dyDescent="0.2">
      <c r="A440" s="68"/>
      <c r="B440" s="69"/>
      <c r="C440" s="69"/>
      <c r="D440" s="69"/>
      <c r="E440" s="72"/>
      <c r="F440" s="71"/>
      <c r="G440" s="2"/>
      <c r="H440" s="72"/>
      <c r="I440" s="132"/>
      <c r="J440" s="132"/>
      <c r="K440" s="72"/>
      <c r="L440" s="72"/>
      <c r="M440" s="72"/>
      <c r="N440" s="72"/>
      <c r="O440" s="72"/>
      <c r="P440" s="111"/>
      <c r="Q440" s="80"/>
      <c r="R440" s="81"/>
      <c r="S440" s="69"/>
      <c r="T440" s="69"/>
      <c r="U440" s="69"/>
      <c r="V440" s="68"/>
      <c r="W440" s="1"/>
      <c r="X440" s="1"/>
      <c r="Y440" s="1"/>
      <c r="Z440" s="1"/>
      <c r="AA440" s="1"/>
      <c r="AB440" s="1"/>
      <c r="AC440" s="69"/>
      <c r="AD440" s="69"/>
      <c r="AE440" s="69"/>
      <c r="AF440" s="69"/>
      <c r="AG440" s="75"/>
      <c r="AH440" s="111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  <c r="IV440" s="3"/>
    </row>
    <row r="441" spans="1:256" s="39" customFormat="1" x14ac:dyDescent="0.2">
      <c r="A441" s="68">
        <v>44565</v>
      </c>
      <c r="B441" s="69" t="s">
        <v>613</v>
      </c>
      <c r="C441" s="69">
        <v>2022</v>
      </c>
      <c r="D441" s="69" t="s">
        <v>7</v>
      </c>
      <c r="E441" s="72">
        <v>-0.5</v>
      </c>
      <c r="F441" s="72" t="s">
        <v>19</v>
      </c>
      <c r="G441" s="2">
        <v>40000</v>
      </c>
      <c r="H441" s="72">
        <v>262</v>
      </c>
      <c r="I441" s="132" t="s">
        <v>53</v>
      </c>
      <c r="J441" s="132" t="s">
        <v>25</v>
      </c>
      <c r="K441" s="72">
        <v>0.2</v>
      </c>
      <c r="L441" s="72" t="s">
        <v>705</v>
      </c>
      <c r="M441" s="72" t="s">
        <v>915</v>
      </c>
      <c r="N441" s="72" t="s">
        <v>914</v>
      </c>
      <c r="O441" s="72"/>
      <c r="P441" s="111" t="s">
        <v>108</v>
      </c>
      <c r="Q441" s="80">
        <v>40.131169999999997</v>
      </c>
      <c r="R441" s="81">
        <v>86.128159999999994</v>
      </c>
      <c r="S441" s="111" t="s">
        <v>43</v>
      </c>
      <c r="T441" s="68"/>
      <c r="U441" s="68" t="s">
        <v>32</v>
      </c>
      <c r="V441" s="68"/>
      <c r="W441" s="1" t="e">
        <f>IF(AC441="Intr",0,G441*#REF!)</f>
        <v>#REF!</v>
      </c>
      <c r="X441" s="1" t="e">
        <f>IF(AC441="Intr",0,G441*#REF!)</f>
        <v>#REF!</v>
      </c>
      <c r="Y441" s="1" t="e">
        <f>IF(AC441="Intr",G441,G441*#REF!)</f>
        <v>#REF!</v>
      </c>
      <c r="Z441" s="1" t="s">
        <v>940</v>
      </c>
      <c r="AA441" s="1" t="s">
        <v>941</v>
      </c>
      <c r="AB441" s="1" t="s">
        <v>1223</v>
      </c>
      <c r="AC441" s="69"/>
      <c r="AD441" s="69"/>
      <c r="AE441" s="69"/>
      <c r="AF441" s="69"/>
      <c r="AG441" s="75"/>
      <c r="AH441" s="111" t="s">
        <v>928</v>
      </c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  <c r="IV441" s="3"/>
    </row>
    <row r="442" spans="1:256" s="28" customFormat="1" ht="13.5" customHeight="1" x14ac:dyDescent="0.2">
      <c r="A442" s="68">
        <v>44565</v>
      </c>
      <c r="B442" s="69" t="s">
        <v>613</v>
      </c>
      <c r="C442" s="69">
        <v>2022</v>
      </c>
      <c r="D442" s="69" t="s">
        <v>7</v>
      </c>
      <c r="E442" s="72">
        <v>-1654</v>
      </c>
      <c r="F442" s="72" t="s">
        <v>20</v>
      </c>
      <c r="G442" s="2">
        <v>744300</v>
      </c>
      <c r="H442" s="72">
        <v>262</v>
      </c>
      <c r="I442" s="71" t="s">
        <v>52</v>
      </c>
      <c r="J442" s="132" t="s">
        <v>27</v>
      </c>
      <c r="K442" s="72">
        <v>1654</v>
      </c>
      <c r="L442" s="72" t="s">
        <v>705</v>
      </c>
      <c r="M442" s="72" t="s">
        <v>915</v>
      </c>
      <c r="N442" s="72" t="s">
        <v>916</v>
      </c>
      <c r="O442" s="72"/>
      <c r="P442" s="111" t="s">
        <v>108</v>
      </c>
      <c r="Q442" s="80">
        <v>40.131169999999997</v>
      </c>
      <c r="R442" s="81">
        <v>86.128159999999994</v>
      </c>
      <c r="S442" s="111" t="s">
        <v>43</v>
      </c>
      <c r="T442" s="68"/>
      <c r="U442" s="68" t="s">
        <v>32</v>
      </c>
      <c r="V442" s="68"/>
      <c r="W442" s="1" t="e">
        <f>IF(AC442="Intr",0,G442*#REF!)</f>
        <v>#REF!</v>
      </c>
      <c r="X442" s="1" t="e">
        <f>IF(AC442="Intr",0,G442*#REF!)</f>
        <v>#REF!</v>
      </c>
      <c r="Y442" s="1" t="e">
        <f>IF(AC442="Intr",G442,G442*#REF!)</f>
        <v>#REF!</v>
      </c>
      <c r="Z442" s="1" t="s">
        <v>944</v>
      </c>
      <c r="AA442" s="1" t="s">
        <v>946</v>
      </c>
      <c r="AB442" s="1"/>
      <c r="AC442" s="69"/>
      <c r="AD442" s="69"/>
      <c r="AE442" s="69"/>
      <c r="AF442" s="69"/>
      <c r="AG442" s="75"/>
      <c r="AH442" s="111" t="s">
        <v>929</v>
      </c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  <c r="IV442" s="3"/>
    </row>
    <row r="443" spans="1:256" s="28" customFormat="1" x14ac:dyDescent="0.2">
      <c r="A443" s="68">
        <v>44565</v>
      </c>
      <c r="B443" s="69" t="s">
        <v>613</v>
      </c>
      <c r="C443" s="69">
        <v>2022</v>
      </c>
      <c r="D443" s="69" t="s">
        <v>7</v>
      </c>
      <c r="E443" s="72">
        <v>-2.68</v>
      </c>
      <c r="F443" s="72" t="s">
        <v>19</v>
      </c>
      <c r="G443" s="2">
        <f>-(E443*80000)</f>
        <v>214400</v>
      </c>
      <c r="H443" s="72">
        <v>260</v>
      </c>
      <c r="I443" s="71" t="s">
        <v>52</v>
      </c>
      <c r="J443" s="132" t="s">
        <v>25</v>
      </c>
      <c r="K443" s="72">
        <v>1.8</v>
      </c>
      <c r="L443" s="72" t="s">
        <v>917</v>
      </c>
      <c r="M443" s="72" t="s">
        <v>918</v>
      </c>
      <c r="N443" s="72" t="s">
        <v>919</v>
      </c>
      <c r="O443" s="72"/>
      <c r="P443" s="111" t="s">
        <v>133</v>
      </c>
      <c r="Q443" s="80">
        <v>39.832799999999999</v>
      </c>
      <c r="R443" s="81">
        <v>-86.349500000000006</v>
      </c>
      <c r="S443" s="111" t="s">
        <v>41</v>
      </c>
      <c r="T443" s="69"/>
      <c r="U443" s="69" t="s">
        <v>32</v>
      </c>
      <c r="V443" s="68"/>
      <c r="W443" s="1" t="e">
        <f>IF(AC443="Intr",0,G443*#REF!)</f>
        <v>#REF!</v>
      </c>
      <c r="X443" s="1" t="e">
        <f>IF(AC443="Intr",0,G443*#REF!)</f>
        <v>#REF!</v>
      </c>
      <c r="Y443" s="1" t="e">
        <f>IF(AC443="Intr",G443,G443*#REF!)</f>
        <v>#REF!</v>
      </c>
      <c r="Z443" s="1" t="s">
        <v>944</v>
      </c>
      <c r="AA443" s="1" t="s">
        <v>943</v>
      </c>
      <c r="AB443" s="1"/>
      <c r="AC443" s="69"/>
      <c r="AD443" s="69"/>
      <c r="AE443" s="69"/>
      <c r="AF443" s="69"/>
      <c r="AG443" s="75"/>
      <c r="AH443" s="111" t="s">
        <v>930</v>
      </c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  <c r="IV443" s="3"/>
    </row>
    <row r="444" spans="1:256" s="28" customFormat="1" x14ac:dyDescent="0.2">
      <c r="A444" s="68">
        <v>44566</v>
      </c>
      <c r="B444" s="69" t="s">
        <v>613</v>
      </c>
      <c r="C444" s="69">
        <v>2022</v>
      </c>
      <c r="D444" s="69" t="s">
        <v>11</v>
      </c>
      <c r="E444" s="71">
        <v>-0.86</v>
      </c>
      <c r="F444" s="71" t="s">
        <v>19</v>
      </c>
      <c r="G444" s="2">
        <f>-(E444*80000)</f>
        <v>68800</v>
      </c>
      <c r="H444" s="14">
        <v>230</v>
      </c>
      <c r="I444" s="71" t="s">
        <v>52</v>
      </c>
      <c r="J444" s="132" t="s">
        <v>23</v>
      </c>
      <c r="K444" s="72">
        <v>0.35589999999999999</v>
      </c>
      <c r="L444" s="72" t="s">
        <v>705</v>
      </c>
      <c r="M444" s="72" t="s">
        <v>931</v>
      </c>
      <c r="N444" s="72" t="s">
        <v>932</v>
      </c>
      <c r="O444" s="72"/>
      <c r="P444" s="111" t="s">
        <v>61</v>
      </c>
      <c r="Q444" s="80" t="s">
        <v>933</v>
      </c>
      <c r="R444" s="128">
        <v>-87.538600000000002</v>
      </c>
      <c r="S444" s="111" t="s">
        <v>43</v>
      </c>
      <c r="T444" s="1"/>
      <c r="U444" s="1" t="s">
        <v>32</v>
      </c>
      <c r="V444" s="69"/>
      <c r="W444" s="1" t="e">
        <f>IF(AC444="Intr",0,G444*#REF!)</f>
        <v>#REF!</v>
      </c>
      <c r="X444" s="1" t="e">
        <f>IF(AC444="Intr",0,G444*#REF!)</f>
        <v>#REF!</v>
      </c>
      <c r="Y444" s="1" t="e">
        <f>IF(AC444="Intr",G444,G444*#REF!)</f>
        <v>#REF!</v>
      </c>
      <c r="Z444" s="1" t="s">
        <v>944</v>
      </c>
      <c r="AA444" s="1" t="s">
        <v>943</v>
      </c>
      <c r="AB444" s="1"/>
      <c r="AC444" s="75"/>
      <c r="AD444" s="69"/>
      <c r="AE444" s="136"/>
      <c r="AF444" s="136"/>
      <c r="AG444" s="136"/>
      <c r="AH444" s="111" t="s">
        <v>934</v>
      </c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  <c r="IV444" s="3"/>
    </row>
    <row r="445" spans="1:256" s="40" customFormat="1" x14ac:dyDescent="0.2">
      <c r="A445" s="68">
        <v>44566</v>
      </c>
      <c r="B445" s="69" t="s">
        <v>613</v>
      </c>
      <c r="C445" s="69">
        <v>2022</v>
      </c>
      <c r="D445" s="69" t="s">
        <v>11</v>
      </c>
      <c r="E445" s="71">
        <v>-0.11</v>
      </c>
      <c r="F445" s="71" t="s">
        <v>19</v>
      </c>
      <c r="G445" s="2">
        <f>-(E445*80000)</f>
        <v>8800</v>
      </c>
      <c r="H445" s="14">
        <v>230</v>
      </c>
      <c r="I445" s="132" t="s">
        <v>52</v>
      </c>
      <c r="J445" s="132" t="s">
        <v>25</v>
      </c>
      <c r="K445" s="72">
        <v>2.9000000000000001E-2</v>
      </c>
      <c r="L445" s="72" t="s">
        <v>705</v>
      </c>
      <c r="M445" s="72" t="s">
        <v>931</v>
      </c>
      <c r="N445" s="72" t="s">
        <v>932</v>
      </c>
      <c r="O445" s="72"/>
      <c r="P445" s="111" t="s">
        <v>61</v>
      </c>
      <c r="Q445" s="80" t="s">
        <v>933</v>
      </c>
      <c r="R445" s="81">
        <v>-87.538600000000002</v>
      </c>
      <c r="S445" s="111" t="s">
        <v>43</v>
      </c>
      <c r="T445" s="1"/>
      <c r="U445" s="1" t="s">
        <v>32</v>
      </c>
      <c r="V445" s="69"/>
      <c r="W445" s="1" t="e">
        <f>IF(AC445="Intr",0,G445*#REF!)</f>
        <v>#REF!</v>
      </c>
      <c r="X445" s="1" t="e">
        <f>IF(AC445="Intr",0,G445*#REF!)</f>
        <v>#REF!</v>
      </c>
      <c r="Y445" s="1" t="e">
        <f>IF(AC445="Intr",G445,G445*#REF!)</f>
        <v>#REF!</v>
      </c>
      <c r="Z445" s="1" t="s">
        <v>944</v>
      </c>
      <c r="AA445" s="1" t="s">
        <v>943</v>
      </c>
      <c r="AB445" s="1"/>
      <c r="AC445" s="75"/>
      <c r="AD445" s="69"/>
      <c r="AE445" s="136"/>
      <c r="AF445" s="136"/>
      <c r="AG445" s="136"/>
      <c r="AH445" s="111" t="s">
        <v>935</v>
      </c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  <c r="IV445" s="3"/>
    </row>
    <row r="446" spans="1:256" s="31" customFormat="1" x14ac:dyDescent="0.2">
      <c r="A446" s="68">
        <v>44573</v>
      </c>
      <c r="B446" s="69" t="s">
        <v>613</v>
      </c>
      <c r="C446" s="69">
        <v>2022</v>
      </c>
      <c r="D446" s="69" t="s">
        <v>2</v>
      </c>
      <c r="E446" s="71">
        <v>-0.46</v>
      </c>
      <c r="F446" s="71" t="s">
        <v>19</v>
      </c>
      <c r="G446" s="13">
        <v>43700</v>
      </c>
      <c r="H446" s="14">
        <v>281</v>
      </c>
      <c r="I446" s="132" t="s">
        <v>52</v>
      </c>
      <c r="J446" s="132" t="s">
        <v>23</v>
      </c>
      <c r="K446" s="71">
        <v>0.19</v>
      </c>
      <c r="L446" s="71" t="s">
        <v>380</v>
      </c>
      <c r="M446" s="71" t="s">
        <v>956</v>
      </c>
      <c r="N446" s="72" t="s">
        <v>957</v>
      </c>
      <c r="O446" s="69"/>
      <c r="P446" s="69" t="s">
        <v>199</v>
      </c>
      <c r="Q446" s="73">
        <v>41.443241700000002</v>
      </c>
      <c r="R446" s="74">
        <v>-87.488253999999998</v>
      </c>
      <c r="S446" s="69" t="s">
        <v>958</v>
      </c>
      <c r="T446" s="69"/>
      <c r="U446" s="69" t="s">
        <v>32</v>
      </c>
      <c r="V446" s="68"/>
      <c r="W446" s="1" t="e">
        <f>IF(AC446="Intr",0,G446*#REF!)</f>
        <v>#REF!</v>
      </c>
      <c r="X446" s="1" t="e">
        <f>IF(AC446="Intr",0,G446*#REF!)</f>
        <v>#REF!</v>
      </c>
      <c r="Y446" s="1" t="e">
        <f>IF(AC446="Intr",G446,G446*#REF!)</f>
        <v>#REF!</v>
      </c>
      <c r="Z446" s="1" t="s">
        <v>945</v>
      </c>
      <c r="AA446" s="1" t="s">
        <v>943</v>
      </c>
      <c r="AB446" s="1"/>
      <c r="AC446" s="69"/>
      <c r="AD446" s="69"/>
      <c r="AE446" s="69"/>
      <c r="AF446" s="69"/>
      <c r="AG446" s="75"/>
      <c r="AH446" s="69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  <c r="IV446" s="3"/>
    </row>
    <row r="447" spans="1:256" s="31" customFormat="1" x14ac:dyDescent="0.2">
      <c r="A447" s="68">
        <v>44579</v>
      </c>
      <c r="B447" s="69" t="s">
        <v>613</v>
      </c>
      <c r="C447" s="69">
        <v>2022</v>
      </c>
      <c r="D447" s="69" t="s">
        <v>7</v>
      </c>
      <c r="E447" s="71">
        <v>-1.8</v>
      </c>
      <c r="F447" s="71" t="s">
        <v>19</v>
      </c>
      <c r="G447" s="13">
        <v>144000</v>
      </c>
      <c r="H447" s="14">
        <v>268</v>
      </c>
      <c r="I447" s="132" t="s">
        <v>53</v>
      </c>
      <c r="J447" s="132" t="s">
        <v>25</v>
      </c>
      <c r="K447" s="71">
        <v>0.7</v>
      </c>
      <c r="L447" s="71" t="s">
        <v>959</v>
      </c>
      <c r="M447" s="71" t="s">
        <v>73</v>
      </c>
      <c r="N447" s="72" t="s">
        <v>960</v>
      </c>
      <c r="O447" s="69"/>
      <c r="P447" s="69" t="s">
        <v>92</v>
      </c>
      <c r="Q447" s="118">
        <v>39.820034999999997</v>
      </c>
      <c r="R447" s="74">
        <v>-85.927935000000005</v>
      </c>
      <c r="S447" s="69" t="s">
        <v>41</v>
      </c>
      <c r="T447" s="69"/>
      <c r="U447" s="69" t="s">
        <v>32</v>
      </c>
      <c r="V447" s="68"/>
      <c r="W447" s="1" t="e">
        <f>IF(AC447="Intr",0,G447*#REF!)</f>
        <v>#REF!</v>
      </c>
      <c r="X447" s="1" t="e">
        <f>IF(AC447="Intr",0,G447*#REF!)</f>
        <v>#REF!</v>
      </c>
      <c r="Y447" s="1" t="e">
        <f>IF(AC447="Intr",G447,G447*#REF!)</f>
        <v>#REF!</v>
      </c>
      <c r="Z447" s="1" t="s">
        <v>940</v>
      </c>
      <c r="AA447" s="1" t="s">
        <v>941</v>
      </c>
      <c r="AB447" s="1" t="s">
        <v>1223</v>
      </c>
      <c r="AC447" s="69"/>
      <c r="AD447" s="69"/>
      <c r="AE447" s="69"/>
      <c r="AF447" s="69"/>
      <c r="AG447" s="75"/>
      <c r="AH447" s="69" t="s">
        <v>961</v>
      </c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  <c r="IV447" s="3"/>
    </row>
    <row r="448" spans="1:256" s="36" customFormat="1" x14ac:dyDescent="0.2">
      <c r="A448" s="68">
        <v>44579</v>
      </c>
      <c r="B448" s="69" t="s">
        <v>613</v>
      </c>
      <c r="C448" s="69">
        <v>2022</v>
      </c>
      <c r="D448" s="69" t="s">
        <v>8</v>
      </c>
      <c r="E448" s="71">
        <v>-3.0000000000000001E-3</v>
      </c>
      <c r="F448" s="71" t="s">
        <v>19</v>
      </c>
      <c r="G448" s="13">
        <v>240</v>
      </c>
      <c r="H448" s="14">
        <v>273</v>
      </c>
      <c r="I448" s="132" t="s">
        <v>53</v>
      </c>
      <c r="J448" s="132" t="s">
        <v>23</v>
      </c>
      <c r="K448" s="71">
        <v>2E-3</v>
      </c>
      <c r="L448" s="71" t="s">
        <v>705</v>
      </c>
      <c r="M448" s="71" t="s">
        <v>73</v>
      </c>
      <c r="N448" s="72" t="s">
        <v>962</v>
      </c>
      <c r="O448" s="69"/>
      <c r="P448" s="69" t="s">
        <v>963</v>
      </c>
      <c r="Q448" s="73">
        <v>39.8416</v>
      </c>
      <c r="R448" s="74">
        <v>-85.551199999999994</v>
      </c>
      <c r="S448" s="69" t="s">
        <v>43</v>
      </c>
      <c r="T448" s="69"/>
      <c r="U448" s="69" t="s">
        <v>32</v>
      </c>
      <c r="V448" s="68"/>
      <c r="W448" s="1" t="e">
        <f>IF(AC448="Intr",0,G448*#REF!)</f>
        <v>#REF!</v>
      </c>
      <c r="X448" s="1" t="e">
        <f>IF(AC448="Intr",0,G448*#REF!)</f>
        <v>#REF!</v>
      </c>
      <c r="Y448" s="1" t="e">
        <f>IF(AC448="Intr",G448,G448*#REF!)</f>
        <v>#REF!</v>
      </c>
      <c r="Z448" s="1" t="s">
        <v>940</v>
      </c>
      <c r="AA448" s="1" t="s">
        <v>941</v>
      </c>
      <c r="AB448" s="1" t="s">
        <v>948</v>
      </c>
      <c r="AC448" s="69"/>
      <c r="AD448" s="69"/>
      <c r="AE448" s="69"/>
      <c r="AF448" s="69"/>
      <c r="AG448" s="75"/>
      <c r="AH448" s="111" t="s">
        <v>964</v>
      </c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  <c r="IV448" s="3"/>
    </row>
    <row r="449" spans="1:256" x14ac:dyDescent="0.2">
      <c r="A449" s="68">
        <v>44585</v>
      </c>
      <c r="B449" s="69" t="s">
        <v>613</v>
      </c>
      <c r="C449" s="69">
        <v>2022</v>
      </c>
      <c r="D449" s="69" t="s">
        <v>6</v>
      </c>
      <c r="E449" s="71">
        <v>-52</v>
      </c>
      <c r="F449" s="71" t="s">
        <v>20</v>
      </c>
      <c r="G449" s="13">
        <v>20800</v>
      </c>
      <c r="H449" s="14">
        <v>271</v>
      </c>
      <c r="I449" s="71" t="s">
        <v>52</v>
      </c>
      <c r="J449" s="71" t="s">
        <v>711</v>
      </c>
      <c r="K449" s="71">
        <v>184.2</v>
      </c>
      <c r="L449" s="71" t="s">
        <v>965</v>
      </c>
      <c r="M449" s="71" t="s">
        <v>966</v>
      </c>
      <c r="N449" s="72" t="s">
        <v>967</v>
      </c>
      <c r="O449" s="69"/>
      <c r="P449" s="69" t="s">
        <v>293</v>
      </c>
      <c r="Q449" s="73">
        <v>39.353000000000002</v>
      </c>
      <c r="R449" s="74">
        <v>-86.930999999999997</v>
      </c>
      <c r="S449" s="69" t="s">
        <v>43</v>
      </c>
      <c r="T449" s="69"/>
      <c r="U449" s="69" t="s">
        <v>32</v>
      </c>
      <c r="V449" s="68"/>
      <c r="W449" s="1" t="e">
        <f>IF(AC449="Intr",0,G449*#REF!)</f>
        <v>#REF!</v>
      </c>
      <c r="X449" s="1" t="e">
        <f>IF(AC449="Intr",0,G449*#REF!)</f>
        <v>#REF!</v>
      </c>
      <c r="Y449" s="1" t="e">
        <f>IF(AC449="Intr",G449,G449*#REF!)</f>
        <v>#REF!</v>
      </c>
      <c r="Z449" s="1" t="s">
        <v>944</v>
      </c>
      <c r="AA449" s="1" t="s">
        <v>943</v>
      </c>
      <c r="AB449" s="1"/>
      <c r="AC449" s="69"/>
      <c r="AD449" s="69"/>
      <c r="AE449" s="108"/>
      <c r="AF449" s="108"/>
      <c r="AG449" s="137"/>
      <c r="AH449" s="111" t="s">
        <v>968</v>
      </c>
    </row>
    <row r="450" spans="1:256" x14ac:dyDescent="0.2">
      <c r="A450" s="68">
        <v>44585</v>
      </c>
      <c r="B450" s="69" t="s">
        <v>613</v>
      </c>
      <c r="C450" s="69">
        <v>2022</v>
      </c>
      <c r="D450" s="69" t="s">
        <v>6</v>
      </c>
      <c r="E450" s="71">
        <v>-0.755</v>
      </c>
      <c r="F450" s="71" t="s">
        <v>19</v>
      </c>
      <c r="G450" s="13">
        <v>60400</v>
      </c>
      <c r="H450" s="14">
        <v>271</v>
      </c>
      <c r="I450" s="71" t="s">
        <v>52</v>
      </c>
      <c r="J450" s="71" t="s">
        <v>25</v>
      </c>
      <c r="K450" s="71">
        <v>0.19</v>
      </c>
      <c r="L450" s="71" t="s">
        <v>965</v>
      </c>
      <c r="M450" s="71" t="s">
        <v>966</v>
      </c>
      <c r="N450" s="72" t="s">
        <v>967</v>
      </c>
      <c r="O450" s="69"/>
      <c r="P450" s="69" t="s">
        <v>293</v>
      </c>
      <c r="Q450" s="73">
        <v>39.353000000000002</v>
      </c>
      <c r="R450" s="74">
        <v>-86.930999999999997</v>
      </c>
      <c r="S450" s="69" t="s">
        <v>43</v>
      </c>
      <c r="T450" s="69"/>
      <c r="U450" s="69" t="s">
        <v>32</v>
      </c>
      <c r="V450" s="68"/>
      <c r="W450" s="1" t="e">
        <f>IF(AC450="Intr",0,G450*#REF!)</f>
        <v>#REF!</v>
      </c>
      <c r="X450" s="1" t="e">
        <f>IF(AC450="Intr",0,G450*#REF!)</f>
        <v>#REF!</v>
      </c>
      <c r="Y450" s="1" t="e">
        <f>IF(AC450="Intr",G450,G450*#REF!)</f>
        <v>#REF!</v>
      </c>
      <c r="Z450" s="1" t="s">
        <v>944</v>
      </c>
      <c r="AA450" s="1" t="s">
        <v>943</v>
      </c>
      <c r="AB450" s="1"/>
      <c r="AC450" s="69"/>
      <c r="AD450" s="69"/>
      <c r="AE450" s="108"/>
      <c r="AF450" s="108"/>
      <c r="AG450" s="137"/>
      <c r="AH450" s="111" t="s">
        <v>969</v>
      </c>
    </row>
    <row r="451" spans="1:256" s="35" customFormat="1" x14ac:dyDescent="0.2">
      <c r="A451" s="68">
        <v>44586</v>
      </c>
      <c r="B451" s="69" t="s">
        <v>613</v>
      </c>
      <c r="C451" s="69">
        <v>2022</v>
      </c>
      <c r="D451" s="69" t="s">
        <v>7</v>
      </c>
      <c r="E451" s="71">
        <v>1.85</v>
      </c>
      <c r="F451" s="71" t="s">
        <v>19</v>
      </c>
      <c r="G451" s="13">
        <v>-125800</v>
      </c>
      <c r="H451" s="14">
        <v>80</v>
      </c>
      <c r="I451" s="71" t="s">
        <v>53</v>
      </c>
      <c r="J451" s="71" t="s">
        <v>23</v>
      </c>
      <c r="K451" s="71">
        <v>1.85</v>
      </c>
      <c r="L451" s="71" t="s">
        <v>309</v>
      </c>
      <c r="M451" s="71" t="s">
        <v>73</v>
      </c>
      <c r="N451" s="72" t="s">
        <v>312</v>
      </c>
      <c r="O451" s="69"/>
      <c r="P451" s="69" t="s">
        <v>133</v>
      </c>
      <c r="Q451" s="73">
        <v>39.624200000000002</v>
      </c>
      <c r="R451" s="74">
        <v>-86.468299999999999</v>
      </c>
      <c r="S451" s="69" t="s">
        <v>41</v>
      </c>
      <c r="T451" s="69"/>
      <c r="U451" s="69" t="s">
        <v>32</v>
      </c>
      <c r="V451" s="68"/>
      <c r="W451" s="1">
        <v>0</v>
      </c>
      <c r="X451" s="1">
        <f>-(148000*0.7)</f>
        <v>-103600</v>
      </c>
      <c r="Y451" s="1">
        <f>-(148000*0.15)</f>
        <v>-22200</v>
      </c>
      <c r="Z451" s="1" t="s">
        <v>940</v>
      </c>
      <c r="AA451" s="1" t="s">
        <v>941</v>
      </c>
      <c r="AB451" s="1" t="s">
        <v>947</v>
      </c>
      <c r="AC451" s="69"/>
      <c r="AD451" s="69"/>
      <c r="AE451" s="69"/>
      <c r="AF451" s="69"/>
      <c r="AG451" s="75"/>
      <c r="AH451" s="69" t="s">
        <v>974</v>
      </c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  <c r="IV451" s="3"/>
    </row>
    <row r="452" spans="1:256" s="33" customFormat="1" x14ac:dyDescent="0.2">
      <c r="A452" s="68">
        <v>44587</v>
      </c>
      <c r="B452" s="69" t="s">
        <v>613</v>
      </c>
      <c r="C452" s="69">
        <v>2022</v>
      </c>
      <c r="D452" s="69" t="s">
        <v>7</v>
      </c>
      <c r="E452" s="71">
        <v>-231</v>
      </c>
      <c r="F452" s="71" t="s">
        <v>20</v>
      </c>
      <c r="G452" s="13">
        <v>103950</v>
      </c>
      <c r="H452" s="14">
        <v>275</v>
      </c>
      <c r="I452" s="71" t="s">
        <v>52</v>
      </c>
      <c r="J452" s="71" t="s">
        <v>704</v>
      </c>
      <c r="K452" s="71">
        <v>231</v>
      </c>
      <c r="L452" s="71" t="s">
        <v>106</v>
      </c>
      <c r="M452" s="71" t="s">
        <v>970</v>
      </c>
      <c r="N452" s="72" t="s">
        <v>971</v>
      </c>
      <c r="O452" s="69"/>
      <c r="P452" s="69" t="s">
        <v>108</v>
      </c>
      <c r="Q452" s="88">
        <v>39.972700000000003</v>
      </c>
      <c r="R452" s="74">
        <v>-85.908000000000001</v>
      </c>
      <c r="S452" s="69" t="s">
        <v>41</v>
      </c>
      <c r="T452" s="69"/>
      <c r="U452" s="69" t="s">
        <v>32</v>
      </c>
      <c r="V452" s="68"/>
      <c r="W452" s="1" t="e">
        <f>IF(AC452="Intr",0,G452*#REF!)</f>
        <v>#REF!</v>
      </c>
      <c r="X452" s="1" t="e">
        <f>IF(AC452="Intr",0,G452*#REF!)</f>
        <v>#REF!</v>
      </c>
      <c r="Y452" s="1" t="e">
        <f>IF(AC452="Intr",G452,G452*#REF!)</f>
        <v>#REF!</v>
      </c>
      <c r="Z452" s="1" t="s">
        <v>944</v>
      </c>
      <c r="AA452" s="1" t="s">
        <v>943</v>
      </c>
      <c r="AB452" s="1"/>
      <c r="AC452" s="69"/>
      <c r="AD452" s="69"/>
      <c r="AE452" s="69"/>
      <c r="AF452" s="69"/>
      <c r="AG452" s="75"/>
      <c r="AH452" s="69" t="s">
        <v>972</v>
      </c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  <c r="IV452" s="3"/>
    </row>
    <row r="453" spans="1:256" x14ac:dyDescent="0.2">
      <c r="A453" s="68">
        <v>44587</v>
      </c>
      <c r="B453" s="69" t="s">
        <v>613</v>
      </c>
      <c r="C453" s="69">
        <v>2022</v>
      </c>
      <c r="D453" s="69" t="s">
        <v>7</v>
      </c>
      <c r="E453" s="71">
        <v>-2.14</v>
      </c>
      <c r="F453" s="71" t="s">
        <v>19</v>
      </c>
      <c r="G453" s="13">
        <v>171200</v>
      </c>
      <c r="H453" s="14">
        <v>275</v>
      </c>
      <c r="I453" s="71" t="s">
        <v>52</v>
      </c>
      <c r="J453" s="71" t="s">
        <v>25</v>
      </c>
      <c r="K453" s="71">
        <v>0.53500000000000003</v>
      </c>
      <c r="L453" s="71" t="s">
        <v>106</v>
      </c>
      <c r="M453" s="71" t="s">
        <v>970</v>
      </c>
      <c r="N453" s="72" t="s">
        <v>971</v>
      </c>
      <c r="O453" s="69"/>
      <c r="P453" s="69" t="s">
        <v>108</v>
      </c>
      <c r="Q453" s="73">
        <v>39.972700000000003</v>
      </c>
      <c r="R453" s="74">
        <v>-85.908000000000001</v>
      </c>
      <c r="S453" s="69" t="s">
        <v>41</v>
      </c>
      <c r="T453" s="69"/>
      <c r="U453" s="69" t="s">
        <v>32</v>
      </c>
      <c r="V453" s="68"/>
      <c r="W453" s="1" t="e">
        <f>IF(AC453="Intr",0,G453*#REF!)</f>
        <v>#REF!</v>
      </c>
      <c r="X453" s="1" t="e">
        <f>IF(AC453="Intr",0,G453*#REF!)</f>
        <v>#REF!</v>
      </c>
      <c r="Y453" s="1" t="e">
        <f>IF(AC453="Intr",G453,G453*#REF!)</f>
        <v>#REF!</v>
      </c>
      <c r="Z453" s="1" t="s">
        <v>944</v>
      </c>
      <c r="AA453" s="1" t="s">
        <v>943</v>
      </c>
      <c r="AB453" s="1"/>
      <c r="AC453" s="69"/>
      <c r="AD453" s="69"/>
      <c r="AE453" s="69"/>
      <c r="AF453" s="69"/>
      <c r="AG453" s="75"/>
      <c r="AH453" s="69" t="s">
        <v>973</v>
      </c>
    </row>
    <row r="454" spans="1:256" s="20" customFormat="1" x14ac:dyDescent="0.2">
      <c r="A454" s="68">
        <v>44600</v>
      </c>
      <c r="B454" s="69" t="s">
        <v>134</v>
      </c>
      <c r="C454" s="69">
        <v>2022</v>
      </c>
      <c r="D454" s="69" t="s">
        <v>1</v>
      </c>
      <c r="E454" s="72">
        <v>-3.0000000000000001E-3</v>
      </c>
      <c r="F454" s="72" t="s">
        <v>19</v>
      </c>
      <c r="G454" s="2">
        <f>-(E454*95000)</f>
        <v>285</v>
      </c>
      <c r="H454" s="72">
        <v>274</v>
      </c>
      <c r="I454" s="71" t="s">
        <v>52</v>
      </c>
      <c r="J454" s="72" t="s">
        <v>23</v>
      </c>
      <c r="K454" s="72">
        <v>1.4E-3</v>
      </c>
      <c r="L454" s="72" t="s">
        <v>965</v>
      </c>
      <c r="M454" s="72" t="s">
        <v>981</v>
      </c>
      <c r="N454" s="72" t="s">
        <v>982</v>
      </c>
      <c r="O454" s="72"/>
      <c r="P454" s="111" t="s">
        <v>199</v>
      </c>
      <c r="Q454" s="80">
        <v>41.519300000000001</v>
      </c>
      <c r="R454" s="81">
        <v>-87.259100000000004</v>
      </c>
      <c r="S454" s="111" t="s">
        <v>43</v>
      </c>
      <c r="T454" s="69"/>
      <c r="U454" s="69" t="s">
        <v>32</v>
      </c>
      <c r="V454" s="68"/>
      <c r="W454" s="1" t="e">
        <f>IF(AC454="Intr",0,G454*#REF!)</f>
        <v>#REF!</v>
      </c>
      <c r="X454" s="1" t="e">
        <f>IF(AC454="Intr",0,G454*#REF!)</f>
        <v>#REF!</v>
      </c>
      <c r="Y454" s="1" t="e">
        <f>IF(AC454="Intr",G454,G454*#REF!)</f>
        <v>#REF!</v>
      </c>
      <c r="Z454" s="1" t="s">
        <v>945</v>
      </c>
      <c r="AA454" s="1" t="s">
        <v>943</v>
      </c>
      <c r="AB454" s="1"/>
      <c r="AC454" s="69"/>
      <c r="AD454" s="69"/>
      <c r="AE454" s="69"/>
      <c r="AF454" s="69"/>
      <c r="AG454" s="75"/>
      <c r="AH454" s="111" t="s">
        <v>984</v>
      </c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  <c r="IV454" s="3"/>
    </row>
    <row r="455" spans="1:256" s="20" customFormat="1" x14ac:dyDescent="0.2">
      <c r="A455" s="68">
        <v>44600</v>
      </c>
      <c r="B455" s="69" t="s">
        <v>134</v>
      </c>
      <c r="C455" s="69">
        <v>2022</v>
      </c>
      <c r="D455" s="69" t="s">
        <v>6</v>
      </c>
      <c r="E455" s="71">
        <v>-6.8000000000000005E-2</v>
      </c>
      <c r="F455" s="71" t="s">
        <v>19</v>
      </c>
      <c r="G455" s="13">
        <v>5440</v>
      </c>
      <c r="H455" s="14">
        <v>276</v>
      </c>
      <c r="I455" s="71" t="s">
        <v>53</v>
      </c>
      <c r="J455" s="71" t="s">
        <v>23</v>
      </c>
      <c r="K455" s="71">
        <v>4.4999999999999998E-2</v>
      </c>
      <c r="L455" s="71" t="s">
        <v>705</v>
      </c>
      <c r="M455" s="71" t="s">
        <v>73</v>
      </c>
      <c r="N455" s="72" t="s">
        <v>985</v>
      </c>
      <c r="O455" s="69"/>
      <c r="P455" s="69" t="s">
        <v>986</v>
      </c>
      <c r="Q455" s="73">
        <v>40.454700000000003</v>
      </c>
      <c r="R455" s="74">
        <v>-87.373999999999995</v>
      </c>
      <c r="S455" s="69" t="s">
        <v>43</v>
      </c>
      <c r="T455" s="69"/>
      <c r="U455" s="69" t="s">
        <v>32</v>
      </c>
      <c r="V455" s="68"/>
      <c r="W455" s="1" t="e">
        <f>IF(AC455="Intr",0,G455*#REF!)</f>
        <v>#REF!</v>
      </c>
      <c r="X455" s="1" t="e">
        <f>IF(AC455="Intr",0,G455*#REF!)</f>
        <v>#REF!</v>
      </c>
      <c r="Y455" s="1" t="e">
        <f>IF(AC455="Intr",G455,G455*#REF!)</f>
        <v>#REF!</v>
      </c>
      <c r="Z455" s="1" t="s">
        <v>940</v>
      </c>
      <c r="AA455" s="1" t="s">
        <v>941</v>
      </c>
      <c r="AB455" s="1" t="s">
        <v>948</v>
      </c>
      <c r="AC455" s="69"/>
      <c r="AD455" s="69"/>
      <c r="AE455" s="69"/>
      <c r="AF455" s="69"/>
      <c r="AG455" s="75"/>
      <c r="AH455" s="111" t="s">
        <v>987</v>
      </c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  <c r="IV455" s="3"/>
    </row>
    <row r="456" spans="1:256" s="34" customFormat="1" x14ac:dyDescent="0.2">
      <c r="A456" s="68">
        <v>44600</v>
      </c>
      <c r="B456" s="69" t="s">
        <v>134</v>
      </c>
      <c r="C456" s="69">
        <v>2022</v>
      </c>
      <c r="D456" s="69" t="s">
        <v>5</v>
      </c>
      <c r="E456" s="71">
        <v>-39</v>
      </c>
      <c r="F456" s="71" t="s">
        <v>20</v>
      </c>
      <c r="G456" s="13">
        <v>15600</v>
      </c>
      <c r="H456" s="14">
        <v>289</v>
      </c>
      <c r="I456" s="71" t="s">
        <v>52</v>
      </c>
      <c r="J456" s="71" t="s">
        <v>711</v>
      </c>
      <c r="K456" s="71">
        <v>26</v>
      </c>
      <c r="L456" s="71" t="s">
        <v>978</v>
      </c>
      <c r="M456" s="71" t="s">
        <v>979</v>
      </c>
      <c r="N456" s="72" t="s">
        <v>980</v>
      </c>
      <c r="O456" s="69"/>
      <c r="P456" s="69" t="s">
        <v>376</v>
      </c>
      <c r="Q456" s="73">
        <v>40.433100000000003</v>
      </c>
      <c r="R456" s="74">
        <v>86.140900000000002</v>
      </c>
      <c r="S456" s="69" t="s">
        <v>43</v>
      </c>
      <c r="T456" s="69"/>
      <c r="U456" s="69" t="s">
        <v>32</v>
      </c>
      <c r="V456" s="68"/>
      <c r="W456" s="1" t="e">
        <f>IF(AC456="Intr",0,G456*#REF!)</f>
        <v>#REF!</v>
      </c>
      <c r="X456" s="1" t="e">
        <f>IF(AC456="Intr",0,G456*#REF!)</f>
        <v>#REF!</v>
      </c>
      <c r="Y456" s="1" t="e">
        <f>IF(AC456="Intr",G456,G456*#REF!)</f>
        <v>#REF!</v>
      </c>
      <c r="Z456" s="1" t="s">
        <v>944</v>
      </c>
      <c r="AA456" s="1" t="s">
        <v>943</v>
      </c>
      <c r="AB456" s="1"/>
      <c r="AC456" s="69"/>
      <c r="AD456" s="69"/>
      <c r="AE456" s="69"/>
      <c r="AF456" s="69"/>
      <c r="AG456" s="75"/>
      <c r="AH456" s="111" t="s">
        <v>983</v>
      </c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  <c r="IV456" s="3"/>
    </row>
    <row r="457" spans="1:256" s="34" customFormat="1" x14ac:dyDescent="0.2">
      <c r="A457" s="68">
        <v>44600</v>
      </c>
      <c r="B457" s="69" t="s">
        <v>134</v>
      </c>
      <c r="C457" s="69">
        <v>2022</v>
      </c>
      <c r="D457" s="69" t="s">
        <v>7</v>
      </c>
      <c r="E457" s="72">
        <v>-1.56</v>
      </c>
      <c r="F457" s="72" t="s">
        <v>19</v>
      </c>
      <c r="G457" s="2">
        <f>-(E457*80000)</f>
        <v>124800</v>
      </c>
      <c r="H457" s="72">
        <v>287</v>
      </c>
      <c r="I457" s="71" t="s">
        <v>53</v>
      </c>
      <c r="J457" s="71" t="s">
        <v>25</v>
      </c>
      <c r="K457" s="72">
        <v>0.78</v>
      </c>
      <c r="L457" s="72" t="s">
        <v>975</v>
      </c>
      <c r="M457" s="71" t="s">
        <v>73</v>
      </c>
      <c r="N457" s="72" t="s">
        <v>976</v>
      </c>
      <c r="O457" s="72"/>
      <c r="P457" s="111" t="s">
        <v>108</v>
      </c>
      <c r="Q457" s="80">
        <v>39.899299999999997</v>
      </c>
      <c r="R457" s="81">
        <v>-86.053600000000003</v>
      </c>
      <c r="S457" s="111" t="s">
        <v>41</v>
      </c>
      <c r="T457" s="69"/>
      <c r="U457" s="68" t="s">
        <v>32</v>
      </c>
      <c r="V457" s="1"/>
      <c r="W457" s="1" t="e">
        <f>IF(AC457="Intr",0,G457*#REF!)</f>
        <v>#REF!</v>
      </c>
      <c r="X457" s="1" t="e">
        <f>IF(AC457="Intr",0,G457*#REF!)</f>
        <v>#REF!</v>
      </c>
      <c r="Y457" s="1" t="e">
        <f>IF(AC457="Intr",G457,G457*#REF!)</f>
        <v>#REF!</v>
      </c>
      <c r="Z457" s="1" t="s">
        <v>940</v>
      </c>
      <c r="AA457" s="1" t="s">
        <v>941</v>
      </c>
      <c r="AB457" s="1" t="s">
        <v>1223</v>
      </c>
      <c r="AC457" s="69"/>
      <c r="AD457" s="69"/>
      <c r="AE457" s="69"/>
      <c r="AF457" s="75"/>
      <c r="AG457" s="69"/>
      <c r="AH457" s="111" t="s">
        <v>977</v>
      </c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  <c r="IV457" s="3"/>
    </row>
    <row r="458" spans="1:256" s="41" customFormat="1" x14ac:dyDescent="0.2">
      <c r="A458" s="68">
        <v>44601</v>
      </c>
      <c r="B458" s="69" t="s">
        <v>134</v>
      </c>
      <c r="C458" s="69">
        <v>2022</v>
      </c>
      <c r="D458" s="69" t="s">
        <v>1</v>
      </c>
      <c r="E458" s="71">
        <v>-93</v>
      </c>
      <c r="F458" s="71" t="s">
        <v>20</v>
      </c>
      <c r="G458" s="13">
        <v>55800</v>
      </c>
      <c r="H458" s="14">
        <v>278</v>
      </c>
      <c r="I458" s="71" t="s">
        <v>52</v>
      </c>
      <c r="J458" s="71" t="s">
        <v>704</v>
      </c>
      <c r="K458" s="71">
        <v>93</v>
      </c>
      <c r="L458" s="71" t="s">
        <v>705</v>
      </c>
      <c r="M458" s="71" t="s">
        <v>992</v>
      </c>
      <c r="N458" s="72" t="s">
        <v>993</v>
      </c>
      <c r="O458" s="69"/>
      <c r="P458" s="69" t="s">
        <v>137</v>
      </c>
      <c r="Q458" s="73">
        <v>41.687600000000003</v>
      </c>
      <c r="R458" s="87">
        <v>-86.7637</v>
      </c>
      <c r="S458" s="69" t="s">
        <v>43</v>
      </c>
      <c r="T458" s="69"/>
      <c r="U458" s="69" t="s">
        <v>32</v>
      </c>
      <c r="V458" s="68"/>
      <c r="W458" s="1" t="e">
        <f>IF(AC458="Intr",0,G458*#REF!)</f>
        <v>#REF!</v>
      </c>
      <c r="X458" s="1" t="e">
        <f>IF(AC458="Intr",0,G458*#REF!)</f>
        <v>#REF!</v>
      </c>
      <c r="Y458" s="1" t="e">
        <f>IF(AC458="Intr",G458,G458*#REF!)</f>
        <v>#REF!</v>
      </c>
      <c r="Z458" s="1" t="s">
        <v>945</v>
      </c>
      <c r="AA458" s="1" t="s">
        <v>943</v>
      </c>
      <c r="AB458" s="1"/>
      <c r="AC458" s="69"/>
      <c r="AD458" s="69"/>
      <c r="AE458" s="69"/>
      <c r="AF458" s="69"/>
      <c r="AG458" s="75"/>
      <c r="AH458" s="111" t="s">
        <v>994</v>
      </c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  <c r="IV458" s="3"/>
    </row>
    <row r="459" spans="1:256" s="33" customFormat="1" x14ac:dyDescent="0.2">
      <c r="A459" s="68">
        <v>44601</v>
      </c>
      <c r="B459" s="69" t="s">
        <v>134</v>
      </c>
      <c r="C459" s="69">
        <v>2022</v>
      </c>
      <c r="D459" s="69" t="s">
        <v>1</v>
      </c>
      <c r="E459" s="71">
        <v>-0.24</v>
      </c>
      <c r="F459" s="71" t="s">
        <v>19</v>
      </c>
      <c r="G459" s="13">
        <v>22800</v>
      </c>
      <c r="H459" s="14">
        <v>278</v>
      </c>
      <c r="I459" s="71" t="s">
        <v>52</v>
      </c>
      <c r="J459" s="71" t="s">
        <v>23</v>
      </c>
      <c r="K459" s="71">
        <v>0.12</v>
      </c>
      <c r="L459" s="71" t="s">
        <v>705</v>
      </c>
      <c r="M459" s="71" t="s">
        <v>992</v>
      </c>
      <c r="N459" s="72" t="s">
        <v>993</v>
      </c>
      <c r="O459" s="69"/>
      <c r="P459" s="69" t="s">
        <v>137</v>
      </c>
      <c r="Q459" s="73">
        <v>41.687600000000003</v>
      </c>
      <c r="R459" s="74">
        <v>-86.7637</v>
      </c>
      <c r="S459" s="69" t="s">
        <v>43</v>
      </c>
      <c r="T459" s="69"/>
      <c r="U459" s="69" t="s">
        <v>32</v>
      </c>
      <c r="V459" s="68"/>
      <c r="W459" s="1" t="e">
        <f>IF(AC459="Intr",0,G459*#REF!)</f>
        <v>#REF!</v>
      </c>
      <c r="X459" s="1" t="e">
        <f>IF(AC459="Intr",0,G459*#REF!)</f>
        <v>#REF!</v>
      </c>
      <c r="Y459" s="1" t="e">
        <f>IF(AC459="Intr",G459,G459*#REF!)</f>
        <v>#REF!</v>
      </c>
      <c r="Z459" s="1" t="s">
        <v>945</v>
      </c>
      <c r="AA459" s="1" t="s">
        <v>943</v>
      </c>
      <c r="AB459" s="1"/>
      <c r="AC459" s="69"/>
      <c r="AD459" s="69"/>
      <c r="AE459" s="69"/>
      <c r="AF459" s="69"/>
      <c r="AG459" s="75"/>
      <c r="AH459" s="111" t="s">
        <v>994</v>
      </c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  <c r="IV459" s="3"/>
    </row>
    <row r="460" spans="1:256" s="34" customFormat="1" x14ac:dyDescent="0.2">
      <c r="A460" s="68">
        <v>44601</v>
      </c>
      <c r="B460" s="69" t="s">
        <v>134</v>
      </c>
      <c r="C460" s="69">
        <v>2022</v>
      </c>
      <c r="D460" s="69" t="s">
        <v>2</v>
      </c>
      <c r="E460" s="71">
        <v>-63</v>
      </c>
      <c r="F460" s="71" t="s">
        <v>20</v>
      </c>
      <c r="G460" s="13">
        <v>31500</v>
      </c>
      <c r="H460" s="14">
        <v>279</v>
      </c>
      <c r="I460" s="71" t="s">
        <v>52</v>
      </c>
      <c r="J460" s="71" t="s">
        <v>704</v>
      </c>
      <c r="K460" s="71">
        <v>63</v>
      </c>
      <c r="L460" s="71" t="s">
        <v>705</v>
      </c>
      <c r="M460" s="71" t="s">
        <v>988</v>
      </c>
      <c r="N460" s="107" t="s">
        <v>989</v>
      </c>
      <c r="O460" s="108"/>
      <c r="P460" s="69" t="s">
        <v>990</v>
      </c>
      <c r="Q460" s="73">
        <v>41.1905</v>
      </c>
      <c r="R460" s="87">
        <v>-86.251300000000001</v>
      </c>
      <c r="S460" s="69" t="s">
        <v>43</v>
      </c>
      <c r="T460" s="69"/>
      <c r="U460" s="69" t="s">
        <v>32</v>
      </c>
      <c r="V460" s="68"/>
      <c r="W460" s="1" t="e">
        <f>IF(AC460="Intr",0,G460*#REF!)</f>
        <v>#REF!</v>
      </c>
      <c r="X460" s="1" t="e">
        <f>IF(AC460="Intr",0,G460*#REF!)</f>
        <v>#REF!</v>
      </c>
      <c r="Y460" s="1" t="e">
        <f>IF(AC460="Intr",G460,G460*#REF!)</f>
        <v>#REF!</v>
      </c>
      <c r="Z460" s="1" t="s">
        <v>944</v>
      </c>
      <c r="AA460" s="1" t="s">
        <v>943</v>
      </c>
      <c r="AB460" s="1"/>
      <c r="AC460" s="69"/>
      <c r="AD460" s="69"/>
      <c r="AE460" s="69"/>
      <c r="AF460" s="69"/>
      <c r="AG460" s="75"/>
      <c r="AH460" s="111" t="s">
        <v>991</v>
      </c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  <c r="IV460" s="3"/>
    </row>
    <row r="461" spans="1:256" s="33" customFormat="1" x14ac:dyDescent="0.2">
      <c r="A461" s="68">
        <v>44601</v>
      </c>
      <c r="B461" s="69" t="s">
        <v>134</v>
      </c>
      <c r="C461" s="69">
        <v>2022</v>
      </c>
      <c r="D461" s="69" t="s">
        <v>7</v>
      </c>
      <c r="E461" s="71">
        <v>-5501.3</v>
      </c>
      <c r="F461" s="71" t="s">
        <v>20</v>
      </c>
      <c r="G461" s="13">
        <v>2475585</v>
      </c>
      <c r="H461" s="14">
        <v>283</v>
      </c>
      <c r="I461" s="71" t="s">
        <v>52</v>
      </c>
      <c r="J461" s="71" t="s">
        <v>704</v>
      </c>
      <c r="K461" s="71">
        <v>9404.7000000000007</v>
      </c>
      <c r="L461" s="71" t="s">
        <v>705</v>
      </c>
      <c r="M461" s="71" t="s">
        <v>995</v>
      </c>
      <c r="N461" s="72" t="s">
        <v>996</v>
      </c>
      <c r="O461" s="69"/>
      <c r="P461" s="69" t="s">
        <v>114</v>
      </c>
      <c r="Q461" s="73">
        <v>39.865000000000002</v>
      </c>
      <c r="R461" s="138">
        <v>-86.046999999999997</v>
      </c>
      <c r="S461" s="69" t="s">
        <v>43</v>
      </c>
      <c r="T461" s="69"/>
      <c r="U461" s="69" t="s">
        <v>32</v>
      </c>
      <c r="V461" s="68"/>
      <c r="W461" s="1" t="e">
        <f>IF(AC461="Intr",0,G461*#REF!)</f>
        <v>#REF!</v>
      </c>
      <c r="X461" s="1" t="e">
        <f>IF(AC461="Intr",0,G461*#REF!)</f>
        <v>#REF!</v>
      </c>
      <c r="Y461" s="1" t="e">
        <f>IF(AC461="Intr",G461,G461*#REF!)</f>
        <v>#REF!</v>
      </c>
      <c r="Z461" s="1" t="s">
        <v>944</v>
      </c>
      <c r="AA461" s="1" t="s">
        <v>943</v>
      </c>
      <c r="AB461" s="1"/>
      <c r="AC461" s="69"/>
      <c r="AD461" s="69"/>
      <c r="AE461" s="69"/>
      <c r="AF461" s="69"/>
      <c r="AG461" s="75"/>
      <c r="AH461" s="111" t="s">
        <v>997</v>
      </c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  <c r="IV461" s="3"/>
    </row>
    <row r="462" spans="1:256" s="36" customFormat="1" x14ac:dyDescent="0.2">
      <c r="A462" s="68">
        <v>44601</v>
      </c>
      <c r="B462" s="69" t="s">
        <v>134</v>
      </c>
      <c r="C462" s="69">
        <v>2022</v>
      </c>
      <c r="D462" s="69" t="s">
        <v>7</v>
      </c>
      <c r="E462" s="71">
        <v>-68.3</v>
      </c>
      <c r="F462" s="71" t="s">
        <v>20</v>
      </c>
      <c r="G462" s="13">
        <v>30735</v>
      </c>
      <c r="H462" s="14">
        <v>283</v>
      </c>
      <c r="I462" s="71" t="s">
        <v>52</v>
      </c>
      <c r="J462" s="71" t="s">
        <v>711</v>
      </c>
      <c r="K462" s="71">
        <v>863.3</v>
      </c>
      <c r="L462" s="71" t="s">
        <v>705</v>
      </c>
      <c r="M462" s="71" t="s">
        <v>995</v>
      </c>
      <c r="N462" s="72" t="s">
        <v>996</v>
      </c>
      <c r="O462" s="69"/>
      <c r="P462" s="69" t="s">
        <v>114</v>
      </c>
      <c r="Q462" s="73">
        <v>39.865000000000002</v>
      </c>
      <c r="R462" s="74">
        <v>-86.046999999999997</v>
      </c>
      <c r="S462" s="69" t="s">
        <v>43</v>
      </c>
      <c r="T462" s="69"/>
      <c r="U462" s="69" t="s">
        <v>32</v>
      </c>
      <c r="V462" s="68"/>
      <c r="W462" s="1" t="e">
        <f>IF(AC462="Intr",0,G462*#REF!)</f>
        <v>#REF!</v>
      </c>
      <c r="X462" s="1" t="e">
        <f>IF(AC462="Intr",0,G462*#REF!)</f>
        <v>#REF!</v>
      </c>
      <c r="Y462" s="1" t="e">
        <f>IF(AC462="Intr",G462,G462*#REF!)</f>
        <v>#REF!</v>
      </c>
      <c r="Z462" s="1" t="s">
        <v>944</v>
      </c>
      <c r="AA462" s="1" t="s">
        <v>943</v>
      </c>
      <c r="AB462" s="1"/>
      <c r="AC462" s="69"/>
      <c r="AD462" s="69"/>
      <c r="AE462" s="69"/>
      <c r="AF462" s="69"/>
      <c r="AG462" s="75"/>
      <c r="AH462" s="111" t="s">
        <v>998</v>
      </c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  <c r="IV462" s="3"/>
    </row>
    <row r="463" spans="1:256" x14ac:dyDescent="0.2">
      <c r="A463" s="68">
        <v>44601</v>
      </c>
      <c r="B463" s="69" t="s">
        <v>134</v>
      </c>
      <c r="C463" s="69">
        <v>2022</v>
      </c>
      <c r="D463" s="69" t="s">
        <v>7</v>
      </c>
      <c r="E463" s="71">
        <v>-4.0000000000000001E-3</v>
      </c>
      <c r="F463" s="71" t="s">
        <v>19</v>
      </c>
      <c r="G463" s="13">
        <v>320</v>
      </c>
      <c r="H463" s="14">
        <v>283</v>
      </c>
      <c r="I463" s="71" t="s">
        <v>52</v>
      </c>
      <c r="J463" s="71" t="s">
        <v>25</v>
      </c>
      <c r="K463" s="71">
        <v>1E-3</v>
      </c>
      <c r="L463" s="71" t="s">
        <v>705</v>
      </c>
      <c r="M463" s="71" t="s">
        <v>995</v>
      </c>
      <c r="N463" s="72" t="s">
        <v>996</v>
      </c>
      <c r="O463" s="69"/>
      <c r="P463" s="69" t="s">
        <v>114</v>
      </c>
      <c r="Q463" s="73">
        <v>39.865000000000002</v>
      </c>
      <c r="R463" s="74">
        <v>-86.046999999999997</v>
      </c>
      <c r="S463" s="69" t="s">
        <v>43</v>
      </c>
      <c r="T463" s="69"/>
      <c r="U463" s="69" t="s">
        <v>32</v>
      </c>
      <c r="V463" s="68"/>
      <c r="W463" s="1" t="e">
        <f>IF(AC463="Intr",0,G463*#REF!)</f>
        <v>#REF!</v>
      </c>
      <c r="X463" s="1" t="e">
        <f>IF(AC463="Intr",0,G463*#REF!)</f>
        <v>#REF!</v>
      </c>
      <c r="Y463" s="1" t="e">
        <f>IF(AC463="Intr",G463,G463*#REF!)</f>
        <v>#REF!</v>
      </c>
      <c r="Z463" s="1" t="s">
        <v>944</v>
      </c>
      <c r="AA463" s="1" t="s">
        <v>943</v>
      </c>
      <c r="AB463" s="1"/>
      <c r="AC463" s="69"/>
      <c r="AD463" s="69"/>
      <c r="AE463" s="69"/>
      <c r="AF463" s="69"/>
      <c r="AG463" s="75"/>
      <c r="AH463" s="111" t="s">
        <v>999</v>
      </c>
    </row>
    <row r="464" spans="1:256" s="28" customFormat="1" x14ac:dyDescent="0.2">
      <c r="A464" s="68">
        <v>44602</v>
      </c>
      <c r="B464" s="69" t="s">
        <v>134</v>
      </c>
      <c r="C464" s="69">
        <v>2022</v>
      </c>
      <c r="D464" s="69" t="s">
        <v>9</v>
      </c>
      <c r="E464" s="71">
        <v>-1.2E-2</v>
      </c>
      <c r="F464" s="71" t="s">
        <v>19</v>
      </c>
      <c r="G464" s="13">
        <v>960</v>
      </c>
      <c r="H464" s="14">
        <v>277</v>
      </c>
      <c r="I464" s="71" t="s">
        <v>53</v>
      </c>
      <c r="J464" s="71" t="s">
        <v>23</v>
      </c>
      <c r="K464" s="71">
        <v>6.0000000000000001E-3</v>
      </c>
      <c r="L464" s="71" t="s">
        <v>965</v>
      </c>
      <c r="M464" s="71" t="s">
        <v>73</v>
      </c>
      <c r="N464" s="72" t="s">
        <v>1000</v>
      </c>
      <c r="O464" s="69"/>
      <c r="P464" s="69" t="s">
        <v>1001</v>
      </c>
      <c r="Q464" s="73">
        <v>38.724705999999998</v>
      </c>
      <c r="R464" s="74">
        <v>-86.672685999999999</v>
      </c>
      <c r="S464" s="69" t="s">
        <v>43</v>
      </c>
      <c r="T464" s="69"/>
      <c r="U464" s="69" t="s">
        <v>32</v>
      </c>
      <c r="V464" s="68"/>
      <c r="W464" s="1" t="e">
        <f>IF(AC464="Intr",0,G464*#REF!)</f>
        <v>#REF!</v>
      </c>
      <c r="X464" s="1" t="e">
        <f>IF(AC464="Intr",0,G464*#REF!)</f>
        <v>#REF!</v>
      </c>
      <c r="Y464" s="1" t="e">
        <f>IF(AC464="Intr",G464,G464*#REF!)</f>
        <v>#REF!</v>
      </c>
      <c r="Z464" s="69" t="s">
        <v>940</v>
      </c>
      <c r="AA464" s="69" t="s">
        <v>941</v>
      </c>
      <c r="AB464" s="69" t="s">
        <v>948</v>
      </c>
      <c r="AC464" s="69"/>
      <c r="AD464" s="69"/>
      <c r="AE464" s="69"/>
      <c r="AF464" s="69"/>
      <c r="AG464" s="75"/>
      <c r="AH464" s="136" t="s">
        <v>1002</v>
      </c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  <c r="IV464" s="3"/>
    </row>
    <row r="465" spans="1:256" s="28" customFormat="1" x14ac:dyDescent="0.2">
      <c r="A465" s="68">
        <v>44602</v>
      </c>
      <c r="B465" s="69" t="s">
        <v>134</v>
      </c>
      <c r="C465" s="69">
        <v>2022</v>
      </c>
      <c r="D465" s="69" t="s">
        <v>9</v>
      </c>
      <c r="E465" s="71">
        <v>-1.2E-2</v>
      </c>
      <c r="F465" s="71" t="s">
        <v>19</v>
      </c>
      <c r="G465" s="13">
        <v>960</v>
      </c>
      <c r="H465" s="14">
        <v>277</v>
      </c>
      <c r="I465" s="71" t="s">
        <v>53</v>
      </c>
      <c r="J465" s="71" t="s">
        <v>24</v>
      </c>
      <c r="K465" s="71">
        <v>6.0000000000000001E-3</v>
      </c>
      <c r="L465" s="71" t="s">
        <v>705</v>
      </c>
      <c r="M465" s="71" t="s">
        <v>73</v>
      </c>
      <c r="N465" s="72" t="s">
        <v>1000</v>
      </c>
      <c r="O465" s="69"/>
      <c r="P465" s="69" t="s">
        <v>1001</v>
      </c>
      <c r="Q465" s="73">
        <v>38.724705999999998</v>
      </c>
      <c r="R465" s="74">
        <v>-86.672685999999999</v>
      </c>
      <c r="S465" s="69" t="s">
        <v>43</v>
      </c>
      <c r="T465" s="69"/>
      <c r="U465" s="69" t="s">
        <v>32</v>
      </c>
      <c r="V465" s="68"/>
      <c r="W465" s="1" t="e">
        <f>IF(AC465="Intr",0,G465*#REF!)</f>
        <v>#REF!</v>
      </c>
      <c r="X465" s="1" t="e">
        <f>IF(AC465="Intr",0,G465*#REF!)</f>
        <v>#REF!</v>
      </c>
      <c r="Y465" s="1" t="e">
        <f>IF(AC465="Intr",G465,G465*#REF!)</f>
        <v>#REF!</v>
      </c>
      <c r="Z465" s="69" t="s">
        <v>940</v>
      </c>
      <c r="AA465" s="69" t="s">
        <v>941</v>
      </c>
      <c r="AB465" s="69" t="s">
        <v>948</v>
      </c>
      <c r="AC465" s="69"/>
      <c r="AD465" s="69"/>
      <c r="AE465" s="69"/>
      <c r="AF465" s="69"/>
      <c r="AG465" s="75"/>
      <c r="AH465" s="136" t="s">
        <v>1002</v>
      </c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  <c r="IV465" s="3"/>
    </row>
    <row r="466" spans="1:256" s="31" customFormat="1" x14ac:dyDescent="0.2">
      <c r="A466" s="68">
        <v>44602</v>
      </c>
      <c r="B466" s="69" t="s">
        <v>134</v>
      </c>
      <c r="C466" s="69">
        <v>2022</v>
      </c>
      <c r="D466" s="69" t="s">
        <v>9</v>
      </c>
      <c r="E466" s="71">
        <v>-0.1</v>
      </c>
      <c r="F466" s="71" t="s">
        <v>19</v>
      </c>
      <c r="G466" s="13">
        <v>8000</v>
      </c>
      <c r="H466" s="14">
        <v>277</v>
      </c>
      <c r="I466" s="71" t="s">
        <v>53</v>
      </c>
      <c r="J466" s="71" t="s">
        <v>25</v>
      </c>
      <c r="K466" s="71">
        <v>0.04</v>
      </c>
      <c r="L466" s="71" t="s">
        <v>705</v>
      </c>
      <c r="M466" s="71" t="s">
        <v>73</v>
      </c>
      <c r="N466" s="72" t="s">
        <v>1000</v>
      </c>
      <c r="O466" s="69"/>
      <c r="P466" s="69" t="s">
        <v>1001</v>
      </c>
      <c r="Q466" s="73">
        <v>38.724705999999998</v>
      </c>
      <c r="R466" s="74">
        <v>-86.672685999999999</v>
      </c>
      <c r="S466" s="69" t="s">
        <v>43</v>
      </c>
      <c r="T466" s="69"/>
      <c r="U466" s="69" t="s">
        <v>32</v>
      </c>
      <c r="V466" s="68"/>
      <c r="W466" s="1" t="e">
        <f>IF(AC466="Intr",0,G466*#REF!)</f>
        <v>#REF!</v>
      </c>
      <c r="X466" s="1" t="e">
        <f>IF(AC466="Intr",0,G466*#REF!)</f>
        <v>#REF!</v>
      </c>
      <c r="Y466" s="1" t="e">
        <f>IF(AC466="Intr",G466,G466*#REF!)</f>
        <v>#REF!</v>
      </c>
      <c r="Z466" s="69" t="s">
        <v>940</v>
      </c>
      <c r="AA466" s="69" t="s">
        <v>941</v>
      </c>
      <c r="AB466" s="69" t="s">
        <v>1223</v>
      </c>
      <c r="AC466" s="69"/>
      <c r="AD466" s="69"/>
      <c r="AE466" s="69"/>
      <c r="AF466" s="69"/>
      <c r="AG466" s="75"/>
      <c r="AH466" s="136" t="s">
        <v>1002</v>
      </c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  <c r="IV466" s="3"/>
    </row>
    <row r="467" spans="1:256" s="31" customFormat="1" x14ac:dyDescent="0.2">
      <c r="A467" s="68">
        <v>44617</v>
      </c>
      <c r="B467" s="69" t="s">
        <v>134</v>
      </c>
      <c r="C467" s="69">
        <v>2022</v>
      </c>
      <c r="D467" s="69" t="s">
        <v>1</v>
      </c>
      <c r="E467" s="71">
        <v>-2.5</v>
      </c>
      <c r="F467" s="71" t="s">
        <v>19</v>
      </c>
      <c r="G467" s="13">
        <v>237500</v>
      </c>
      <c r="H467" s="14">
        <v>286</v>
      </c>
      <c r="I467" s="71" t="s">
        <v>52</v>
      </c>
      <c r="J467" s="71" t="s">
        <v>23</v>
      </c>
      <c r="K467" s="71">
        <v>2.04</v>
      </c>
      <c r="L467" s="71" t="s">
        <v>675</v>
      </c>
      <c r="M467" s="71" t="s">
        <v>1006</v>
      </c>
      <c r="N467" s="72" t="s">
        <v>1007</v>
      </c>
      <c r="O467" s="69"/>
      <c r="P467" s="69" t="s">
        <v>199</v>
      </c>
      <c r="Q467" s="73">
        <v>41.573615420000003</v>
      </c>
      <c r="R467" s="74">
        <v>-87.518517250000002</v>
      </c>
      <c r="S467" s="69" t="s">
        <v>43</v>
      </c>
      <c r="T467" s="69"/>
      <c r="U467" s="69" t="s">
        <v>32</v>
      </c>
      <c r="V467" s="68"/>
      <c r="W467" s="1" t="e">
        <f>IF(AC467="Intr",0,G467*#REF!)</f>
        <v>#REF!</v>
      </c>
      <c r="X467" s="1" t="e">
        <f>IF(AC467="Intr",0,G467*#REF!)</f>
        <v>#REF!</v>
      </c>
      <c r="Y467" s="1" t="e">
        <f>IF(AC467="Intr",G467,G467*#REF!)</f>
        <v>#REF!</v>
      </c>
      <c r="Z467" s="1" t="s">
        <v>945</v>
      </c>
      <c r="AA467" s="1" t="s">
        <v>943</v>
      </c>
      <c r="AB467" s="1"/>
      <c r="AC467" s="69"/>
      <c r="AD467" s="69"/>
      <c r="AE467" s="69"/>
      <c r="AF467" s="69"/>
      <c r="AG467" s="75"/>
      <c r="AH467" s="69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  <c r="IV467" s="3"/>
    </row>
    <row r="468" spans="1:256" s="31" customFormat="1" x14ac:dyDescent="0.2">
      <c r="A468" s="68">
        <v>44617</v>
      </c>
      <c r="B468" s="69" t="s">
        <v>134</v>
      </c>
      <c r="C468" s="69">
        <v>2022</v>
      </c>
      <c r="D468" s="69" t="s">
        <v>1</v>
      </c>
      <c r="E468" s="71">
        <v>-3.6</v>
      </c>
      <c r="F468" s="71" t="s">
        <v>19</v>
      </c>
      <c r="G468" s="13">
        <v>342000</v>
      </c>
      <c r="H468" s="14">
        <v>286</v>
      </c>
      <c r="I468" s="71" t="s">
        <v>52</v>
      </c>
      <c r="J468" s="71" t="s">
        <v>25</v>
      </c>
      <c r="K468" s="71">
        <v>1.02</v>
      </c>
      <c r="L468" s="71" t="s">
        <v>675</v>
      </c>
      <c r="M468" s="71" t="s">
        <v>1006</v>
      </c>
      <c r="N468" s="72" t="s">
        <v>1007</v>
      </c>
      <c r="O468" s="69"/>
      <c r="P468" s="69" t="s">
        <v>199</v>
      </c>
      <c r="Q468" s="80">
        <v>41.573615420000003</v>
      </c>
      <c r="R468" s="81">
        <v>-87.518517250000002</v>
      </c>
      <c r="S468" s="69" t="s">
        <v>43</v>
      </c>
      <c r="T468" s="69"/>
      <c r="U468" s="69" t="s">
        <v>32</v>
      </c>
      <c r="V468" s="68"/>
      <c r="W468" s="1" t="e">
        <f>IF(AC468="Intr",0,G468*#REF!)</f>
        <v>#REF!</v>
      </c>
      <c r="X468" s="1" t="e">
        <f>IF(AC468="Intr",0,G468*#REF!)</f>
        <v>#REF!</v>
      </c>
      <c r="Y468" s="1" t="e">
        <f>IF(AC468="Intr",G468,G468*#REF!)</f>
        <v>#REF!</v>
      </c>
      <c r="Z468" s="1" t="s">
        <v>945</v>
      </c>
      <c r="AA468" s="1" t="s">
        <v>943</v>
      </c>
      <c r="AB468" s="1"/>
      <c r="AC468" s="69"/>
      <c r="AD468" s="69"/>
      <c r="AE468" s="69"/>
      <c r="AF468" s="69"/>
      <c r="AG468" s="75"/>
      <c r="AH468" s="69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  <c r="IV468" s="3"/>
    </row>
    <row r="469" spans="1:256" s="27" customFormat="1" x14ac:dyDescent="0.2">
      <c r="A469" s="68">
        <v>44617</v>
      </c>
      <c r="B469" s="69" t="s">
        <v>134</v>
      </c>
      <c r="C469" s="69">
        <v>2022</v>
      </c>
      <c r="D469" s="69" t="s">
        <v>8</v>
      </c>
      <c r="E469" s="71">
        <v>-0.1</v>
      </c>
      <c r="F469" s="71" t="s">
        <v>19</v>
      </c>
      <c r="G469" s="13">
        <v>8000</v>
      </c>
      <c r="H469" s="14">
        <v>68</v>
      </c>
      <c r="I469" s="71" t="s">
        <v>52</v>
      </c>
      <c r="J469" s="71" t="s">
        <v>23</v>
      </c>
      <c r="K469" s="71">
        <v>4.3999999999999997E-2</v>
      </c>
      <c r="L469" s="71" t="s">
        <v>1003</v>
      </c>
      <c r="M469" s="71" t="s">
        <v>1004</v>
      </c>
      <c r="N469" s="72" t="s">
        <v>1005</v>
      </c>
      <c r="O469" s="69"/>
      <c r="P469" s="69" t="s">
        <v>71</v>
      </c>
      <c r="Q469" s="73">
        <v>39.47645</v>
      </c>
      <c r="R469" s="74">
        <v>-86.076970000000003</v>
      </c>
      <c r="S469" s="69" t="s">
        <v>41</v>
      </c>
      <c r="T469" s="69"/>
      <c r="U469" s="69" t="s">
        <v>32</v>
      </c>
      <c r="V469" s="68"/>
      <c r="W469" s="1" t="e">
        <f>IF(AC469="Intr",0,G469*#REF!)</f>
        <v>#REF!</v>
      </c>
      <c r="X469" s="1" t="e">
        <f>IF(AC469="Intr",0,G469*#REF!)</f>
        <v>#REF!</v>
      </c>
      <c r="Y469" s="1" t="e">
        <f>IF(AC469="Intr",G469,G469*#REF!)</f>
        <v>#REF!</v>
      </c>
      <c r="Z469" s="1" t="s">
        <v>944</v>
      </c>
      <c r="AA469" s="1" t="s">
        <v>943</v>
      </c>
      <c r="AB469" s="1"/>
      <c r="AC469" s="69"/>
      <c r="AD469" s="69"/>
      <c r="AE469" s="69"/>
      <c r="AF469" s="69"/>
      <c r="AG469" s="75"/>
      <c r="AH469" s="69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  <c r="IV469" s="3"/>
    </row>
    <row r="470" spans="1:256" s="27" customFormat="1" x14ac:dyDescent="0.2">
      <c r="A470" s="68">
        <v>44617</v>
      </c>
      <c r="B470" s="69" t="s">
        <v>134</v>
      </c>
      <c r="C470" s="69">
        <v>2022</v>
      </c>
      <c r="D470" s="69" t="s">
        <v>8</v>
      </c>
      <c r="E470" s="71">
        <v>-340</v>
      </c>
      <c r="F470" s="71" t="s">
        <v>20</v>
      </c>
      <c r="G470" s="13">
        <v>136000</v>
      </c>
      <c r="H470" s="14">
        <v>68</v>
      </c>
      <c r="I470" s="71" t="s">
        <v>52</v>
      </c>
      <c r="J470" s="71" t="s">
        <v>704</v>
      </c>
      <c r="K470" s="71">
        <v>348</v>
      </c>
      <c r="L470" s="71" t="s">
        <v>1003</v>
      </c>
      <c r="M470" s="71" t="s">
        <v>1004</v>
      </c>
      <c r="N470" s="72" t="s">
        <v>1005</v>
      </c>
      <c r="O470" s="69"/>
      <c r="P470" s="69" t="s">
        <v>71</v>
      </c>
      <c r="Q470" s="73">
        <v>39.47645</v>
      </c>
      <c r="R470" s="74">
        <v>-86.076970000000003</v>
      </c>
      <c r="S470" s="69" t="s">
        <v>41</v>
      </c>
      <c r="T470" s="69"/>
      <c r="U470" s="69" t="s">
        <v>32</v>
      </c>
      <c r="V470" s="68"/>
      <c r="W470" s="1" t="e">
        <f>IF(AC470="Intr",0,G470*#REF!)</f>
        <v>#REF!</v>
      </c>
      <c r="X470" s="1" t="e">
        <f>IF(AC470="Intr",0,G470*#REF!)</f>
        <v>#REF!</v>
      </c>
      <c r="Y470" s="1" t="e">
        <f>IF(AC470="Intr",G470,G470*#REF!)</f>
        <v>#REF!</v>
      </c>
      <c r="Z470" s="1" t="s">
        <v>944</v>
      </c>
      <c r="AA470" s="1" t="s">
        <v>943</v>
      </c>
      <c r="AB470" s="1"/>
      <c r="AC470" s="69"/>
      <c r="AD470" s="69"/>
      <c r="AE470" s="69"/>
      <c r="AF470" s="69"/>
      <c r="AG470" s="75"/>
      <c r="AH470" s="69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  <c r="IV470" s="3"/>
    </row>
    <row r="471" spans="1:256" s="27" customFormat="1" x14ac:dyDescent="0.2">
      <c r="A471" s="68">
        <v>44629</v>
      </c>
      <c r="B471" s="69" t="s">
        <v>1014</v>
      </c>
      <c r="C471" s="69">
        <v>2022</v>
      </c>
      <c r="D471" s="69" t="s">
        <v>7</v>
      </c>
      <c r="E471" s="71">
        <v>-0.8</v>
      </c>
      <c r="F471" s="71" t="s">
        <v>19</v>
      </c>
      <c r="G471" s="13">
        <v>64000</v>
      </c>
      <c r="H471" s="14">
        <v>284</v>
      </c>
      <c r="I471" s="71" t="s">
        <v>53</v>
      </c>
      <c r="J471" s="71" t="s">
        <v>23</v>
      </c>
      <c r="K471" s="71">
        <v>0.54</v>
      </c>
      <c r="L471" s="71" t="s">
        <v>1012</v>
      </c>
      <c r="M471" s="71" t="s">
        <v>709</v>
      </c>
      <c r="N471" s="72" t="s">
        <v>1013</v>
      </c>
      <c r="O471" s="69"/>
      <c r="P471" s="69" t="s">
        <v>108</v>
      </c>
      <c r="Q471" s="73">
        <v>40.040506000000001</v>
      </c>
      <c r="R471" s="74">
        <v>-86.096855000000005</v>
      </c>
      <c r="S471" s="69" t="s">
        <v>41</v>
      </c>
      <c r="T471" s="69"/>
      <c r="U471" s="69" t="s">
        <v>32</v>
      </c>
      <c r="V471" s="68"/>
      <c r="W471" s="1" t="e">
        <f>IF(AC471="Intr",0,G471*#REF!)</f>
        <v>#REF!</v>
      </c>
      <c r="X471" s="1" t="e">
        <f>IF(AC471="Intr",0,G471*#REF!)</f>
        <v>#REF!</v>
      </c>
      <c r="Y471" s="1" t="e">
        <f>IF(AC471="Intr",G471,G471*#REF!)</f>
        <v>#REF!</v>
      </c>
      <c r="Z471" s="1" t="s">
        <v>941</v>
      </c>
      <c r="AA471" s="1" t="s">
        <v>941</v>
      </c>
      <c r="AB471" s="1" t="s">
        <v>948</v>
      </c>
      <c r="AC471" s="69"/>
      <c r="AD471" s="69"/>
      <c r="AE471" s="69"/>
      <c r="AF471" s="69"/>
      <c r="AG471" s="75"/>
      <c r="AH471" s="69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  <c r="IV471" s="3"/>
    </row>
    <row r="472" spans="1:256" x14ac:dyDescent="0.2">
      <c r="A472" s="68">
        <v>44629</v>
      </c>
      <c r="B472" s="69" t="s">
        <v>144</v>
      </c>
      <c r="C472" s="69">
        <v>2022</v>
      </c>
      <c r="D472" s="69" t="s">
        <v>8</v>
      </c>
      <c r="E472" s="71">
        <v>-53</v>
      </c>
      <c r="F472" s="71" t="s">
        <v>20</v>
      </c>
      <c r="G472" s="13">
        <v>21200</v>
      </c>
      <c r="H472" s="14">
        <v>290</v>
      </c>
      <c r="I472" s="71" t="s">
        <v>52</v>
      </c>
      <c r="J472" s="71" t="s">
        <v>711</v>
      </c>
      <c r="K472" s="71">
        <v>44</v>
      </c>
      <c r="L472" s="71" t="s">
        <v>1008</v>
      </c>
      <c r="M472" s="71" t="s">
        <v>1009</v>
      </c>
      <c r="N472" s="139" t="s">
        <v>1027</v>
      </c>
      <c r="O472" s="69"/>
      <c r="P472" s="69" t="s">
        <v>96</v>
      </c>
      <c r="Q472" s="73">
        <v>39.115299999999998</v>
      </c>
      <c r="R472" s="74">
        <v>-85.985699999999994</v>
      </c>
      <c r="S472" s="69" t="s">
        <v>43</v>
      </c>
      <c r="T472" s="69"/>
      <c r="U472" s="69" t="s">
        <v>32</v>
      </c>
      <c r="V472" s="68"/>
      <c r="W472" s="1" t="e">
        <f>IF(AC472="Intr",0,G472*#REF!)</f>
        <v>#REF!</v>
      </c>
      <c r="X472" s="1" t="e">
        <f>IF(AC472="Intr",0,G472*#REF!)</f>
        <v>#REF!</v>
      </c>
      <c r="Y472" s="1" t="e">
        <f>IF(AC472="Intr",G472,G472*#REF!)</f>
        <v>#REF!</v>
      </c>
      <c r="Z472" s="1" t="s">
        <v>944</v>
      </c>
      <c r="AA472" s="1" t="s">
        <v>943</v>
      </c>
      <c r="AB472" s="1"/>
      <c r="AC472" s="69"/>
      <c r="AD472" s="69"/>
      <c r="AE472" s="69"/>
      <c r="AF472" s="69"/>
      <c r="AG472" s="75"/>
      <c r="AH472" s="111" t="s">
        <v>1010</v>
      </c>
    </row>
    <row r="473" spans="1:256" x14ac:dyDescent="0.2">
      <c r="A473" s="68">
        <v>44629</v>
      </c>
      <c r="B473" s="69" t="s">
        <v>144</v>
      </c>
      <c r="C473" s="69">
        <v>2022</v>
      </c>
      <c r="D473" s="69" t="s">
        <v>8</v>
      </c>
      <c r="E473" s="71">
        <v>-0.6</v>
      </c>
      <c r="F473" s="71" t="s">
        <v>19</v>
      </c>
      <c r="G473" s="13">
        <v>48000</v>
      </c>
      <c r="H473" s="14">
        <v>290</v>
      </c>
      <c r="I473" s="71" t="s">
        <v>52</v>
      </c>
      <c r="J473" s="71" t="s">
        <v>23</v>
      </c>
      <c r="K473" s="71">
        <v>0.25</v>
      </c>
      <c r="L473" s="71" t="s">
        <v>1008</v>
      </c>
      <c r="M473" s="71" t="s">
        <v>1009</v>
      </c>
      <c r="N473" s="139" t="s">
        <v>1027</v>
      </c>
      <c r="O473" s="69"/>
      <c r="P473" s="69" t="s">
        <v>96</v>
      </c>
      <c r="Q473" s="73">
        <v>39.115299999999998</v>
      </c>
      <c r="R473" s="74">
        <v>-85.985699999999994</v>
      </c>
      <c r="S473" s="69" t="s">
        <v>43</v>
      </c>
      <c r="T473" s="69"/>
      <c r="U473" s="69" t="s">
        <v>32</v>
      </c>
      <c r="V473" s="68"/>
      <c r="W473" s="1" t="e">
        <f>IF(AC473="Intr",0,G473*#REF!)</f>
        <v>#REF!</v>
      </c>
      <c r="X473" s="1" t="e">
        <f>IF(AC473="Intr",0,G473*#REF!)</f>
        <v>#REF!</v>
      </c>
      <c r="Y473" s="1" t="e">
        <f>IF(AC473="Intr",G473,G473*#REF!)</f>
        <v>#REF!</v>
      </c>
      <c r="Z473" s="1" t="s">
        <v>944</v>
      </c>
      <c r="AA473" s="1" t="s">
        <v>943</v>
      </c>
      <c r="AB473" s="1"/>
      <c r="AC473" s="69"/>
      <c r="AD473" s="69"/>
      <c r="AE473" s="69"/>
      <c r="AF473" s="69"/>
      <c r="AG473" s="75"/>
      <c r="AH473" s="111" t="s">
        <v>1010</v>
      </c>
    </row>
    <row r="474" spans="1:256" s="21" customFormat="1" x14ac:dyDescent="0.2">
      <c r="A474" s="68">
        <v>44629</v>
      </c>
      <c r="B474" s="69" t="s">
        <v>144</v>
      </c>
      <c r="C474" s="69">
        <v>2022</v>
      </c>
      <c r="D474" s="69" t="s">
        <v>8</v>
      </c>
      <c r="E474" s="71">
        <v>-0.08</v>
      </c>
      <c r="F474" s="71" t="s">
        <v>20</v>
      </c>
      <c r="G474" s="13">
        <v>6400</v>
      </c>
      <c r="H474" s="14">
        <v>290</v>
      </c>
      <c r="I474" s="71" t="s">
        <v>52</v>
      </c>
      <c r="J474" s="71" t="s">
        <v>26</v>
      </c>
      <c r="K474" s="71">
        <v>0.02</v>
      </c>
      <c r="L474" s="71" t="s">
        <v>1008</v>
      </c>
      <c r="M474" s="71" t="s">
        <v>1009</v>
      </c>
      <c r="N474" s="139" t="s">
        <v>1027</v>
      </c>
      <c r="O474" s="69"/>
      <c r="P474" s="69" t="s">
        <v>96</v>
      </c>
      <c r="Q474" s="73">
        <v>39.115299999999998</v>
      </c>
      <c r="R474" s="74">
        <v>-85.985699999999994</v>
      </c>
      <c r="S474" s="69" t="s">
        <v>43</v>
      </c>
      <c r="T474" s="69"/>
      <c r="U474" s="69" t="s">
        <v>32</v>
      </c>
      <c r="V474" s="68"/>
      <c r="W474" s="1" t="e">
        <f>IF(AC474="Intr",0,G474*#REF!)</f>
        <v>#REF!</v>
      </c>
      <c r="X474" s="1" t="e">
        <f>IF(AC474="Intr",0,G474*#REF!)</f>
        <v>#REF!</v>
      </c>
      <c r="Y474" s="1" t="e">
        <f>IF(AC474="Intr",G474,G474*#REF!)</f>
        <v>#REF!</v>
      </c>
      <c r="Z474" s="1" t="s">
        <v>944</v>
      </c>
      <c r="AA474" s="1" t="s">
        <v>943</v>
      </c>
      <c r="AB474" s="1"/>
      <c r="AC474" s="69"/>
      <c r="AD474" s="69"/>
      <c r="AE474" s="69"/>
      <c r="AF474" s="69"/>
      <c r="AG474" s="75"/>
      <c r="AH474" s="111" t="s">
        <v>1011</v>
      </c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  <c r="IV474" s="3"/>
    </row>
    <row r="475" spans="1:256" s="21" customFormat="1" x14ac:dyDescent="0.2">
      <c r="A475" s="68">
        <v>44636</v>
      </c>
      <c r="B475" s="69" t="s">
        <v>144</v>
      </c>
      <c r="C475" s="69">
        <v>2022</v>
      </c>
      <c r="D475" s="69" t="s">
        <v>3</v>
      </c>
      <c r="E475" s="71">
        <v>-91.27</v>
      </c>
      <c r="F475" s="71" t="s">
        <v>20</v>
      </c>
      <c r="G475" s="13">
        <v>54762</v>
      </c>
      <c r="H475" s="14">
        <v>269</v>
      </c>
      <c r="I475" s="71" t="s">
        <v>52</v>
      </c>
      <c r="J475" s="71" t="s">
        <v>711</v>
      </c>
      <c r="K475" s="71">
        <v>91.27</v>
      </c>
      <c r="L475" s="71" t="s">
        <v>705</v>
      </c>
      <c r="M475" s="71" t="s">
        <v>1015</v>
      </c>
      <c r="N475" s="72" t="s">
        <v>1016</v>
      </c>
      <c r="O475" s="69"/>
      <c r="P475" s="69" t="s">
        <v>242</v>
      </c>
      <c r="Q475" s="73">
        <v>41.574416999999997</v>
      </c>
      <c r="R475" s="74">
        <v>-85.838414999999998</v>
      </c>
      <c r="S475" s="69" t="s">
        <v>43</v>
      </c>
      <c r="T475" s="69"/>
      <c r="U475" s="69" t="s">
        <v>32</v>
      </c>
      <c r="V475" s="68"/>
      <c r="W475" s="1" t="e">
        <f>IF(AC475="Intr",0,G475*#REF!)</f>
        <v>#REF!</v>
      </c>
      <c r="X475" s="1" t="e">
        <f>IF(AC475="Intr",0,G475*#REF!)</f>
        <v>#REF!</v>
      </c>
      <c r="Y475" s="1" t="e">
        <f>IF(AC475="Intr",G475,G475*#REF!)</f>
        <v>#REF!</v>
      </c>
      <c r="Z475" s="1" t="s">
        <v>942</v>
      </c>
      <c r="AA475" s="1" t="s">
        <v>943</v>
      </c>
      <c r="AB475" s="1"/>
      <c r="AC475" s="69"/>
      <c r="AD475" s="69"/>
      <c r="AE475" s="69"/>
      <c r="AF475" s="69"/>
      <c r="AG475" s="75"/>
      <c r="AH475" s="111" t="s">
        <v>1019</v>
      </c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  <c r="IV475" s="3"/>
    </row>
    <row r="476" spans="1:256" s="34" customFormat="1" x14ac:dyDescent="0.2">
      <c r="A476" s="68">
        <v>44636</v>
      </c>
      <c r="B476" s="69" t="s">
        <v>144</v>
      </c>
      <c r="C476" s="69">
        <v>2022</v>
      </c>
      <c r="D476" s="69" t="s">
        <v>3</v>
      </c>
      <c r="E476" s="71">
        <v>-0.28360000000000002</v>
      </c>
      <c r="F476" s="71" t="s">
        <v>19</v>
      </c>
      <c r="G476" s="13">
        <v>34032</v>
      </c>
      <c r="H476" s="14">
        <v>269</v>
      </c>
      <c r="I476" s="71" t="s">
        <v>52</v>
      </c>
      <c r="J476" s="71" t="s">
        <v>25</v>
      </c>
      <c r="K476" s="71">
        <v>7.0900000000000005E-2</v>
      </c>
      <c r="L476" s="71" t="s">
        <v>705</v>
      </c>
      <c r="M476" s="71" t="s">
        <v>1017</v>
      </c>
      <c r="N476" s="107" t="s">
        <v>1016</v>
      </c>
      <c r="O476" s="69"/>
      <c r="P476" s="69" t="s">
        <v>242</v>
      </c>
      <c r="Q476" s="73">
        <v>41.574416999999997</v>
      </c>
      <c r="R476" s="74">
        <v>-85.838414999999998</v>
      </c>
      <c r="S476" s="69" t="s">
        <v>43</v>
      </c>
      <c r="T476" s="69"/>
      <c r="U476" s="69" t="s">
        <v>32</v>
      </c>
      <c r="V476" s="68"/>
      <c r="W476" s="1" t="e">
        <f>IF(AC476="Intr",0,G476*#REF!)</f>
        <v>#REF!</v>
      </c>
      <c r="X476" s="1" t="e">
        <f>IF(AC476="Intr",0,G476*#REF!)</f>
        <v>#REF!</v>
      </c>
      <c r="Y476" s="1" t="e">
        <f>IF(AC476="Intr",G476,G476*#REF!)</f>
        <v>#REF!</v>
      </c>
      <c r="Z476" s="1" t="s">
        <v>942</v>
      </c>
      <c r="AA476" s="1" t="s">
        <v>943</v>
      </c>
      <c r="AB476" s="1"/>
      <c r="AC476" s="69"/>
      <c r="AD476" s="69"/>
      <c r="AE476" s="69"/>
      <c r="AF476" s="69"/>
      <c r="AG476" s="75"/>
      <c r="AH476" s="111" t="s">
        <v>1018</v>
      </c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  <c r="IV476" s="3"/>
    </row>
    <row r="477" spans="1:256" s="34" customFormat="1" x14ac:dyDescent="0.2">
      <c r="A477" s="68">
        <v>44636</v>
      </c>
      <c r="B477" s="69" t="s">
        <v>144</v>
      </c>
      <c r="C477" s="69">
        <v>2022</v>
      </c>
      <c r="D477" s="69" t="s">
        <v>5</v>
      </c>
      <c r="E477" s="71">
        <v>-3.98</v>
      </c>
      <c r="F477" s="71" t="s">
        <v>19</v>
      </c>
      <c r="G477" s="13">
        <v>318400</v>
      </c>
      <c r="H477" s="14">
        <v>297</v>
      </c>
      <c r="I477" s="71" t="s">
        <v>52</v>
      </c>
      <c r="J477" s="71" t="s">
        <v>23</v>
      </c>
      <c r="K477" s="71">
        <v>1.81</v>
      </c>
      <c r="L477" s="71" t="s">
        <v>1020</v>
      </c>
      <c r="M477" s="71" t="s">
        <v>1021</v>
      </c>
      <c r="N477" s="107" t="s">
        <v>1022</v>
      </c>
      <c r="O477" s="69"/>
      <c r="P477" s="69" t="s">
        <v>390</v>
      </c>
      <c r="Q477" s="73">
        <v>40.448405000000001</v>
      </c>
      <c r="R477" s="74">
        <v>-84.971175000000002</v>
      </c>
      <c r="S477" s="69" t="s">
        <v>41</v>
      </c>
      <c r="T477" s="69"/>
      <c r="U477" s="69" t="s">
        <v>32</v>
      </c>
      <c r="V477" s="68"/>
      <c r="W477" s="1" t="e">
        <f>IF(AC477="Intr",0,G477*#REF!)</f>
        <v>#REF!</v>
      </c>
      <c r="X477" s="1" t="e">
        <f>IF(AC477="Intr",0,G477*#REF!)</f>
        <v>#REF!</v>
      </c>
      <c r="Y477" s="1" t="e">
        <f>IF(AC477="Intr",G477,G477*#REF!)</f>
        <v>#REF!</v>
      </c>
      <c r="Z477" s="1" t="s">
        <v>944</v>
      </c>
      <c r="AA477" s="1" t="s">
        <v>943</v>
      </c>
      <c r="AB477" s="1"/>
      <c r="AC477" s="69"/>
      <c r="AD477" s="69"/>
      <c r="AE477" s="69"/>
      <c r="AF477" s="69"/>
      <c r="AG477" s="75"/>
      <c r="AH477" s="69" t="s">
        <v>1023</v>
      </c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  <c r="IV477" s="3"/>
    </row>
    <row r="478" spans="1:256" s="34" customFormat="1" x14ac:dyDescent="0.2">
      <c r="A478" s="68">
        <v>44637</v>
      </c>
      <c r="B478" s="69" t="s">
        <v>144</v>
      </c>
      <c r="C478" s="69">
        <v>2022</v>
      </c>
      <c r="D478" s="69" t="s">
        <v>5</v>
      </c>
      <c r="E478" s="71">
        <v>-0.94</v>
      </c>
      <c r="F478" s="71" t="s">
        <v>19</v>
      </c>
      <c r="G478" s="13">
        <v>75200</v>
      </c>
      <c r="H478" s="14">
        <v>291</v>
      </c>
      <c r="I478" s="71" t="s">
        <v>52</v>
      </c>
      <c r="J478" s="71" t="s">
        <v>25</v>
      </c>
      <c r="K478" s="71">
        <v>0.23499999999999999</v>
      </c>
      <c r="L478" s="71" t="s">
        <v>1024</v>
      </c>
      <c r="M478" s="71" t="s">
        <v>1025</v>
      </c>
      <c r="N478" s="107" t="s">
        <v>1026</v>
      </c>
      <c r="O478" s="69"/>
      <c r="P478" s="69" t="s">
        <v>227</v>
      </c>
      <c r="Q478" s="73">
        <v>41.082974</v>
      </c>
      <c r="R478" s="74">
        <v>-85.332701</v>
      </c>
      <c r="S478" s="69" t="s">
        <v>41</v>
      </c>
      <c r="T478" s="69"/>
      <c r="U478" s="69" t="s">
        <v>32</v>
      </c>
      <c r="V478" s="68"/>
      <c r="W478" s="1" t="e">
        <f>IF(AC478="Intr",0,G478*#REF!)</f>
        <v>#REF!</v>
      </c>
      <c r="X478" s="1" t="e">
        <f>IF(AC478="Intr",0,G478*#REF!)</f>
        <v>#REF!</v>
      </c>
      <c r="Y478" s="1" t="e">
        <f>IF(AC478="Intr",G478,G478*#REF!)</f>
        <v>#REF!</v>
      </c>
      <c r="Z478" s="1" t="s">
        <v>942</v>
      </c>
      <c r="AA478" s="1" t="s">
        <v>943</v>
      </c>
      <c r="AB478" s="1"/>
      <c r="AC478" s="69"/>
      <c r="AD478" s="69"/>
      <c r="AE478" s="69"/>
      <c r="AF478" s="69"/>
      <c r="AG478" s="75"/>
      <c r="AH478" s="69" t="s">
        <v>1023</v>
      </c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  <c r="IV478" s="3"/>
    </row>
    <row r="479" spans="1:256" x14ac:dyDescent="0.2">
      <c r="A479" s="68">
        <v>44644</v>
      </c>
      <c r="B479" s="69" t="s">
        <v>144</v>
      </c>
      <c r="C479" s="69">
        <v>2022</v>
      </c>
      <c r="D479" s="69" t="s">
        <v>1</v>
      </c>
      <c r="E479" s="71">
        <v>-0.27</v>
      </c>
      <c r="F479" s="71" t="s">
        <v>19</v>
      </c>
      <c r="G479" s="13">
        <v>25650</v>
      </c>
      <c r="H479" s="14">
        <v>172</v>
      </c>
      <c r="I479" s="71" t="s">
        <v>53</v>
      </c>
      <c r="J479" s="71" t="s">
        <v>23</v>
      </c>
      <c r="K479" s="71">
        <v>0.18</v>
      </c>
      <c r="L479" s="71" t="s">
        <v>1028</v>
      </c>
      <c r="M479" s="71" t="s">
        <v>73</v>
      </c>
      <c r="N479" s="72" t="s">
        <v>1029</v>
      </c>
      <c r="O479" s="69"/>
      <c r="P479" s="69" t="s">
        <v>199</v>
      </c>
      <c r="Q479" s="80">
        <v>41.384070000000001</v>
      </c>
      <c r="R479" s="81">
        <v>-87.323250000000002</v>
      </c>
      <c r="S479" s="69" t="s">
        <v>41</v>
      </c>
      <c r="T479" s="69"/>
      <c r="U479" s="69" t="s">
        <v>32</v>
      </c>
      <c r="V479" s="68"/>
      <c r="W479" s="1" t="e">
        <f>IF(AC479="Intr",0,G479*#REF!)</f>
        <v>#REF!</v>
      </c>
      <c r="X479" s="1" t="e">
        <f>IF(AC479="Intr",0,G479*#REF!)</f>
        <v>#REF!</v>
      </c>
      <c r="Y479" s="1" t="e">
        <f>IF(AC479="Intr",G479,G479*#REF!)</f>
        <v>#REF!</v>
      </c>
      <c r="Z479" s="1" t="s">
        <v>945</v>
      </c>
      <c r="AA479" s="1" t="s">
        <v>941</v>
      </c>
      <c r="AB479" s="1" t="s">
        <v>947</v>
      </c>
      <c r="AC479" s="69"/>
      <c r="AD479" s="69"/>
      <c r="AE479" s="69"/>
      <c r="AF479" s="69"/>
      <c r="AG479" s="75"/>
      <c r="AH479" s="69" t="s">
        <v>1030</v>
      </c>
    </row>
    <row r="480" spans="1:256" s="24" customFormat="1" x14ac:dyDescent="0.2">
      <c r="A480" s="68">
        <v>44644</v>
      </c>
      <c r="B480" s="69" t="s">
        <v>144</v>
      </c>
      <c r="C480" s="69">
        <v>2022</v>
      </c>
      <c r="D480" s="69" t="s">
        <v>7</v>
      </c>
      <c r="E480" s="71">
        <v>-5.26</v>
      </c>
      <c r="F480" s="71" t="s">
        <v>19</v>
      </c>
      <c r="G480" s="13">
        <v>420800</v>
      </c>
      <c r="H480" s="14">
        <v>270</v>
      </c>
      <c r="I480" s="71" t="s">
        <v>53</v>
      </c>
      <c r="J480" s="71" t="s">
        <v>25</v>
      </c>
      <c r="K480" s="71">
        <v>2.63</v>
      </c>
      <c r="L480" s="71" t="s">
        <v>1032</v>
      </c>
      <c r="M480" s="71" t="s">
        <v>73</v>
      </c>
      <c r="N480" s="72" t="s">
        <v>1031</v>
      </c>
      <c r="O480" s="69"/>
      <c r="P480" s="69" t="s">
        <v>92</v>
      </c>
      <c r="Q480" s="80">
        <v>39.817</v>
      </c>
      <c r="R480" s="81">
        <v>-85.95</v>
      </c>
      <c r="S480" s="69" t="s">
        <v>41</v>
      </c>
      <c r="T480" s="69"/>
      <c r="U480" s="69" t="s">
        <v>32</v>
      </c>
      <c r="V480" s="68"/>
      <c r="W480" s="1" t="e">
        <f>IF(AC480="Intr",0,G480*#REF!)</f>
        <v>#REF!</v>
      </c>
      <c r="X480" s="1" t="e">
        <f>IF(AC480="Intr",0,G480*#REF!)</f>
        <v>#REF!</v>
      </c>
      <c r="Y480" s="1" t="e">
        <f>IF(AC480="Intr",G480,G480*#REF!)</f>
        <v>#REF!</v>
      </c>
      <c r="Z480" s="1" t="s">
        <v>944</v>
      </c>
      <c r="AA480" s="1" t="s">
        <v>941</v>
      </c>
      <c r="AB480" s="1" t="s">
        <v>1223</v>
      </c>
      <c r="AC480" s="69"/>
      <c r="AD480" s="69"/>
      <c r="AE480" s="69"/>
      <c r="AF480" s="69"/>
      <c r="AG480" s="75"/>
      <c r="AH480" s="69" t="s">
        <v>1033</v>
      </c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  <c r="IV480" s="3"/>
    </row>
    <row r="481" spans="1:256" s="24" customFormat="1" x14ac:dyDescent="0.2">
      <c r="A481" s="68">
        <v>44644</v>
      </c>
      <c r="B481" s="69" t="s">
        <v>144</v>
      </c>
      <c r="C481" s="69">
        <v>2022</v>
      </c>
      <c r="D481" s="69" t="s">
        <v>7</v>
      </c>
      <c r="E481" s="71">
        <v>-1.71</v>
      </c>
      <c r="F481" s="71" t="s">
        <v>19</v>
      </c>
      <c r="G481" s="13">
        <v>136800</v>
      </c>
      <c r="H481" s="14">
        <v>270</v>
      </c>
      <c r="I481" s="71" t="s">
        <v>53</v>
      </c>
      <c r="J481" s="71" t="s">
        <v>23</v>
      </c>
      <c r="K481" s="71">
        <v>1.1399999999999999</v>
      </c>
      <c r="L481" s="71" t="s">
        <v>1032</v>
      </c>
      <c r="M481" s="71" t="s">
        <v>73</v>
      </c>
      <c r="N481" s="72" t="s">
        <v>1031</v>
      </c>
      <c r="O481" s="69"/>
      <c r="P481" s="69" t="s">
        <v>92</v>
      </c>
      <c r="Q481" s="80">
        <v>39.817</v>
      </c>
      <c r="R481" s="81">
        <v>-85.95</v>
      </c>
      <c r="S481" s="69" t="s">
        <v>41</v>
      </c>
      <c r="T481" s="69"/>
      <c r="U481" s="69" t="s">
        <v>32</v>
      </c>
      <c r="V481" s="68"/>
      <c r="W481" s="1" t="e">
        <f>IF(AC481="Intr",0,G481*#REF!)</f>
        <v>#REF!</v>
      </c>
      <c r="X481" s="1" t="e">
        <f>IF(AC481="Intr",0,G481*#REF!)</f>
        <v>#REF!</v>
      </c>
      <c r="Y481" s="1" t="e">
        <f>IF(AC481="Intr",G481,G481*#REF!)</f>
        <v>#REF!</v>
      </c>
      <c r="Z481" s="1" t="s">
        <v>944</v>
      </c>
      <c r="AA481" s="1" t="s">
        <v>941</v>
      </c>
      <c r="AB481" s="1" t="s">
        <v>948</v>
      </c>
      <c r="AC481" s="69"/>
      <c r="AD481" s="69"/>
      <c r="AE481" s="69"/>
      <c r="AF481" s="69"/>
      <c r="AG481" s="75"/>
      <c r="AH481" s="69" t="s">
        <v>1034</v>
      </c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  <c r="IV481" s="3"/>
    </row>
    <row r="482" spans="1:256" s="28" customFormat="1" x14ac:dyDescent="0.2">
      <c r="A482" s="68">
        <v>44649</v>
      </c>
      <c r="B482" s="69" t="s">
        <v>144</v>
      </c>
      <c r="C482" s="69">
        <v>2022</v>
      </c>
      <c r="D482" s="69" t="s">
        <v>10</v>
      </c>
      <c r="E482" s="71">
        <v>-402</v>
      </c>
      <c r="F482" s="71" t="s">
        <v>20</v>
      </c>
      <c r="G482" s="13">
        <v>160800</v>
      </c>
      <c r="H482" s="14">
        <v>285</v>
      </c>
      <c r="I482" s="71" t="s">
        <v>52</v>
      </c>
      <c r="J482" s="71" t="s">
        <v>718</v>
      </c>
      <c r="K482" s="71">
        <v>335</v>
      </c>
      <c r="L482" s="71" t="s">
        <v>1038</v>
      </c>
      <c r="M482" s="71" t="s">
        <v>1039</v>
      </c>
      <c r="N482" s="72" t="s">
        <v>1040</v>
      </c>
      <c r="O482" s="69"/>
      <c r="P482" s="69" t="s">
        <v>747</v>
      </c>
      <c r="Q482" s="73">
        <v>38.267583999999999</v>
      </c>
      <c r="R482" s="74">
        <v>-86.005077999999997</v>
      </c>
      <c r="S482" s="69" t="s">
        <v>41</v>
      </c>
      <c r="T482" s="69"/>
      <c r="U482" s="69" t="s">
        <v>32</v>
      </c>
      <c r="V482" s="68"/>
      <c r="W482" s="1" t="e">
        <f>IF(AC482="Intr",0,G482*#REF!)</f>
        <v>#REF!</v>
      </c>
      <c r="X482" s="1" t="e">
        <f>IF(AC482="Intr",0,G482*#REF!)</f>
        <v>#REF!</v>
      </c>
      <c r="Y482" s="1" t="e">
        <f>IF(AC482="Intr",G482,G482*#REF!)</f>
        <v>#REF!</v>
      </c>
      <c r="Z482" s="1" t="s">
        <v>944</v>
      </c>
      <c r="AA482" s="1" t="s">
        <v>943</v>
      </c>
      <c r="AB482" s="1"/>
      <c r="AC482" s="69"/>
      <c r="AD482" s="69"/>
      <c r="AE482" s="69"/>
      <c r="AF482" s="69"/>
      <c r="AG482" s="75"/>
      <c r="AH482" s="111" t="s">
        <v>1041</v>
      </c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  <c r="IQ482" s="3"/>
      <c r="IR482" s="3"/>
      <c r="IS482" s="3"/>
      <c r="IT482" s="3"/>
      <c r="IU482" s="3"/>
      <c r="IV482" s="3"/>
    </row>
    <row r="483" spans="1:256" x14ac:dyDescent="0.2">
      <c r="A483" s="68">
        <v>44649</v>
      </c>
      <c r="B483" s="69" t="s">
        <v>144</v>
      </c>
      <c r="C483" s="69">
        <v>2022</v>
      </c>
      <c r="D483" s="69" t="s">
        <v>7</v>
      </c>
      <c r="E483" s="71">
        <v>-1.18</v>
      </c>
      <c r="F483" s="71" t="s">
        <v>19</v>
      </c>
      <c r="G483" s="13">
        <v>94400</v>
      </c>
      <c r="H483" s="14">
        <v>282</v>
      </c>
      <c r="I483" s="71" t="s">
        <v>52</v>
      </c>
      <c r="J483" s="71" t="s">
        <v>23</v>
      </c>
      <c r="K483" s="71">
        <v>0.49</v>
      </c>
      <c r="L483" s="71" t="s">
        <v>728</v>
      </c>
      <c r="M483" s="71" t="s">
        <v>1035</v>
      </c>
      <c r="N483" s="72" t="s">
        <v>1036</v>
      </c>
      <c r="O483" s="69"/>
      <c r="P483" s="69" t="s">
        <v>108</v>
      </c>
      <c r="Q483" s="73" t="s">
        <v>1037</v>
      </c>
      <c r="R483" s="74">
        <v>-86.210599999999999</v>
      </c>
      <c r="S483" s="69" t="s">
        <v>41</v>
      </c>
      <c r="T483" s="69"/>
      <c r="U483" s="69" t="s">
        <v>32</v>
      </c>
      <c r="V483" s="68"/>
      <c r="W483" s="1" t="e">
        <f>IF(AC483="Intr",0,G483*#REF!)</f>
        <v>#REF!</v>
      </c>
      <c r="X483" s="1" t="e">
        <f>IF(AC483="Intr",0,G483*#REF!)</f>
        <v>#REF!</v>
      </c>
      <c r="Y483" s="1" t="e">
        <f>IF(AC483="Intr",G483,G483*#REF!)</f>
        <v>#REF!</v>
      </c>
      <c r="Z483" s="1" t="s">
        <v>944</v>
      </c>
      <c r="AA483" s="1" t="s">
        <v>943</v>
      </c>
      <c r="AB483" s="1"/>
      <c r="AC483" s="69"/>
      <c r="AD483" s="69"/>
      <c r="AE483" s="69"/>
      <c r="AF483" s="69"/>
      <c r="AG483" s="75"/>
      <c r="AH483" s="69"/>
    </row>
    <row r="484" spans="1:256" s="30" customFormat="1" x14ac:dyDescent="0.2">
      <c r="A484" s="68">
        <v>44651</v>
      </c>
      <c r="B484" s="69" t="s">
        <v>144</v>
      </c>
      <c r="C484" s="69">
        <v>2022</v>
      </c>
      <c r="D484" s="69" t="s">
        <v>6</v>
      </c>
      <c r="E484" s="71">
        <v>-0.25</v>
      </c>
      <c r="F484" s="71" t="s">
        <v>19</v>
      </c>
      <c r="G484" s="13">
        <v>20000</v>
      </c>
      <c r="H484" s="14">
        <v>296</v>
      </c>
      <c r="I484" s="71" t="s">
        <v>53</v>
      </c>
      <c r="J484" s="71" t="s">
        <v>25</v>
      </c>
      <c r="K484" s="71">
        <v>0.1</v>
      </c>
      <c r="L484" s="71" t="s">
        <v>1057</v>
      </c>
      <c r="M484" s="71" t="s">
        <v>73</v>
      </c>
      <c r="N484" s="72" t="s">
        <v>1058</v>
      </c>
      <c r="O484" s="69"/>
      <c r="P484" s="69" t="s">
        <v>246</v>
      </c>
      <c r="Q484" s="73">
        <v>40.475900000000003</v>
      </c>
      <c r="R484" s="74" t="s">
        <v>1059</v>
      </c>
      <c r="S484" s="69" t="s">
        <v>41</v>
      </c>
      <c r="T484" s="69"/>
      <c r="U484" s="69" t="s">
        <v>32</v>
      </c>
      <c r="V484" s="68"/>
      <c r="W484" s="1" t="e">
        <f>IF(AC484="Intr",0,G484*#REF!)</f>
        <v>#REF!</v>
      </c>
      <c r="X484" s="1" t="e">
        <f>IF(AC484="Intr",0,G484*#REF!)</f>
        <v>#REF!</v>
      </c>
      <c r="Y484" s="1" t="e">
        <f>IF(AC484="Intr",G484,G484*#REF!)</f>
        <v>#REF!</v>
      </c>
      <c r="Z484" s="111" t="s">
        <v>940</v>
      </c>
      <c r="AA484" s="111" t="s">
        <v>941</v>
      </c>
      <c r="AB484" s="111" t="s">
        <v>1246</v>
      </c>
      <c r="AC484" s="69"/>
      <c r="AD484" s="69"/>
      <c r="AE484" s="69"/>
      <c r="AF484" s="69"/>
      <c r="AG484" s="75"/>
      <c r="AH484" s="69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  <c r="EQ484" s="3"/>
      <c r="ER484" s="3"/>
      <c r="ES484" s="3"/>
      <c r="ET484" s="3"/>
      <c r="EU484" s="3"/>
      <c r="EV484" s="3"/>
      <c r="EW484" s="3"/>
      <c r="EX484" s="3"/>
      <c r="EY484" s="3"/>
      <c r="EZ484" s="3"/>
      <c r="FA484" s="3"/>
      <c r="FB484" s="3"/>
      <c r="FC484" s="3"/>
      <c r="FD484" s="3"/>
      <c r="FE484" s="3"/>
      <c r="FF484" s="3"/>
      <c r="FG484" s="3"/>
      <c r="FH484" s="3"/>
      <c r="FI484" s="3"/>
      <c r="FJ484" s="3"/>
      <c r="FK484" s="3"/>
      <c r="FL484" s="3"/>
      <c r="FM484" s="3"/>
      <c r="FN484" s="3"/>
      <c r="FO484" s="3"/>
      <c r="FP484" s="3"/>
      <c r="FQ484" s="3"/>
      <c r="FR484" s="3"/>
      <c r="FS484" s="3"/>
      <c r="FT484" s="3"/>
      <c r="FU484" s="3"/>
      <c r="FV484" s="3"/>
      <c r="FW484" s="3"/>
      <c r="FX484" s="3"/>
      <c r="FY484" s="3"/>
      <c r="FZ484" s="3"/>
      <c r="GA484" s="3"/>
      <c r="GB484" s="3"/>
      <c r="GC484" s="3"/>
      <c r="GD484" s="3"/>
      <c r="GE484" s="3"/>
      <c r="GF484" s="3"/>
      <c r="GG484" s="3"/>
      <c r="GH484" s="3"/>
      <c r="GI484" s="3"/>
      <c r="GJ484" s="3"/>
      <c r="GK484" s="3"/>
      <c r="GL484" s="3"/>
      <c r="GM484" s="3"/>
      <c r="GN484" s="3"/>
      <c r="GO484" s="3"/>
      <c r="GP484" s="3"/>
      <c r="GQ484" s="3"/>
      <c r="GR484" s="3"/>
      <c r="GS484" s="3"/>
      <c r="GT484" s="3"/>
      <c r="GU484" s="3"/>
      <c r="GV484" s="3"/>
      <c r="GW484" s="3"/>
      <c r="GX484" s="3"/>
      <c r="GY484" s="3"/>
      <c r="GZ484" s="3"/>
      <c r="HA484" s="3"/>
      <c r="HB484" s="3"/>
      <c r="HC484" s="3"/>
      <c r="HD484" s="3"/>
      <c r="HE484" s="3"/>
      <c r="HF484" s="3"/>
      <c r="HG484" s="3"/>
      <c r="HH484" s="3"/>
      <c r="HI484" s="3"/>
      <c r="HJ484" s="3"/>
      <c r="HK484" s="3"/>
      <c r="HL484" s="3"/>
      <c r="HM484" s="3"/>
      <c r="HN484" s="3"/>
      <c r="HO484" s="3"/>
      <c r="HP484" s="3"/>
      <c r="HQ484" s="3"/>
      <c r="HR484" s="3"/>
      <c r="HS484" s="3"/>
      <c r="HT484" s="3"/>
      <c r="HU484" s="3"/>
      <c r="HV484" s="3"/>
      <c r="HW484" s="3"/>
      <c r="HX484" s="3"/>
      <c r="HY484" s="3"/>
      <c r="HZ484" s="3"/>
      <c r="IA484" s="3"/>
      <c r="IB484" s="3"/>
      <c r="IC484" s="3"/>
      <c r="ID484" s="3"/>
      <c r="IE484" s="3"/>
      <c r="IF484" s="3"/>
      <c r="IG484" s="3"/>
      <c r="IH484" s="3"/>
      <c r="II484" s="3"/>
      <c r="IJ484" s="3"/>
      <c r="IK484" s="3"/>
      <c r="IL484" s="3"/>
      <c r="IM484" s="3"/>
      <c r="IN484" s="3"/>
      <c r="IO484" s="3"/>
      <c r="IP484" s="3"/>
      <c r="IQ484" s="3"/>
      <c r="IR484" s="3"/>
      <c r="IS484" s="3"/>
      <c r="IT484" s="3"/>
      <c r="IU484" s="3"/>
      <c r="IV484" s="3"/>
    </row>
    <row r="485" spans="1:256" s="23" customFormat="1" x14ac:dyDescent="0.2">
      <c r="A485" s="68">
        <v>44651</v>
      </c>
      <c r="B485" s="69" t="s">
        <v>144</v>
      </c>
      <c r="C485" s="69">
        <v>2022</v>
      </c>
      <c r="D485" s="69" t="s">
        <v>5</v>
      </c>
      <c r="E485" s="71">
        <v>-0.62</v>
      </c>
      <c r="F485" s="71" t="s">
        <v>19</v>
      </c>
      <c r="G485" s="13">
        <v>49600</v>
      </c>
      <c r="H485" s="14">
        <v>288</v>
      </c>
      <c r="I485" s="71" t="s">
        <v>52</v>
      </c>
      <c r="J485" s="71" t="s">
        <v>25</v>
      </c>
      <c r="K485" s="71">
        <v>0.13</v>
      </c>
      <c r="L485" s="71" t="s">
        <v>1042</v>
      </c>
      <c r="M485" s="71" t="s">
        <v>1043</v>
      </c>
      <c r="N485" s="72" t="s">
        <v>1044</v>
      </c>
      <c r="O485" s="69"/>
      <c r="P485" s="69" t="s">
        <v>390</v>
      </c>
      <c r="Q485" s="73">
        <v>40.457900000000002</v>
      </c>
      <c r="R485" s="74">
        <v>-84.964799999999997</v>
      </c>
      <c r="S485" s="69" t="s">
        <v>41</v>
      </c>
      <c r="T485" s="69"/>
      <c r="U485" s="69" t="s">
        <v>32</v>
      </c>
      <c r="V485" s="68"/>
      <c r="W485" s="1" t="e">
        <f>IF(AC485="Intr",0,G485*#REF!)</f>
        <v>#REF!</v>
      </c>
      <c r="X485" s="1" t="e">
        <f>IF(AC485="Intr",0,G485*#REF!)</f>
        <v>#REF!</v>
      </c>
      <c r="Y485" s="1" t="e">
        <f>IF(AC485="Intr",G485,G485*#REF!)</f>
        <v>#REF!</v>
      </c>
      <c r="Z485" s="1" t="s">
        <v>944</v>
      </c>
      <c r="AA485" s="1" t="s">
        <v>943</v>
      </c>
      <c r="AB485" s="1"/>
      <c r="AC485" s="69"/>
      <c r="AD485" s="69"/>
      <c r="AE485" s="69"/>
      <c r="AF485" s="69"/>
      <c r="AG485" s="75"/>
      <c r="AH485" s="111" t="s">
        <v>1045</v>
      </c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  <c r="EH485" s="3"/>
      <c r="EI485" s="3"/>
      <c r="EJ485" s="3"/>
      <c r="EK485" s="3"/>
      <c r="EL485" s="3"/>
      <c r="EM485" s="3"/>
      <c r="EN485" s="3"/>
      <c r="EO485" s="3"/>
      <c r="EP485" s="3"/>
      <c r="EQ485" s="3"/>
      <c r="ER485" s="3"/>
      <c r="ES485" s="3"/>
      <c r="ET485" s="3"/>
      <c r="EU485" s="3"/>
      <c r="EV485" s="3"/>
      <c r="EW485" s="3"/>
      <c r="EX485" s="3"/>
      <c r="EY485" s="3"/>
      <c r="EZ485" s="3"/>
      <c r="FA485" s="3"/>
      <c r="FB485" s="3"/>
      <c r="FC485" s="3"/>
      <c r="FD485" s="3"/>
      <c r="FE485" s="3"/>
      <c r="FF485" s="3"/>
      <c r="FG485" s="3"/>
      <c r="FH485" s="3"/>
      <c r="FI485" s="3"/>
      <c r="FJ485" s="3"/>
      <c r="FK485" s="3"/>
      <c r="FL485" s="3"/>
      <c r="FM485" s="3"/>
      <c r="FN485" s="3"/>
      <c r="FO485" s="3"/>
      <c r="FP485" s="3"/>
      <c r="FQ485" s="3"/>
      <c r="FR485" s="3"/>
      <c r="FS485" s="3"/>
      <c r="FT485" s="3"/>
      <c r="FU485" s="3"/>
      <c r="FV485" s="3"/>
      <c r="FW485" s="3"/>
      <c r="FX485" s="3"/>
      <c r="FY485" s="3"/>
      <c r="FZ485" s="3"/>
      <c r="GA485" s="3"/>
      <c r="GB485" s="3"/>
      <c r="GC485" s="3"/>
      <c r="GD485" s="3"/>
      <c r="GE485" s="3"/>
      <c r="GF485" s="3"/>
      <c r="GG485" s="3"/>
      <c r="GH485" s="3"/>
      <c r="GI485" s="3"/>
      <c r="GJ485" s="3"/>
      <c r="GK485" s="3"/>
      <c r="GL485" s="3"/>
      <c r="GM485" s="3"/>
      <c r="GN485" s="3"/>
      <c r="GO485" s="3"/>
      <c r="GP485" s="3"/>
      <c r="GQ485" s="3"/>
      <c r="GR485" s="3"/>
      <c r="GS485" s="3"/>
      <c r="GT485" s="3"/>
      <c r="GU485" s="3"/>
      <c r="GV485" s="3"/>
      <c r="GW485" s="3"/>
      <c r="GX485" s="3"/>
      <c r="GY485" s="3"/>
      <c r="GZ485" s="3"/>
      <c r="HA485" s="3"/>
      <c r="HB485" s="3"/>
      <c r="HC485" s="3"/>
      <c r="HD485" s="3"/>
      <c r="HE485" s="3"/>
      <c r="HF485" s="3"/>
      <c r="HG485" s="3"/>
      <c r="HH485" s="3"/>
      <c r="HI485" s="3"/>
      <c r="HJ485" s="3"/>
      <c r="HK485" s="3"/>
      <c r="HL485" s="3"/>
      <c r="HM485" s="3"/>
      <c r="HN485" s="3"/>
      <c r="HO485" s="3"/>
      <c r="HP485" s="3"/>
      <c r="HQ485" s="3"/>
      <c r="HR485" s="3"/>
      <c r="HS485" s="3"/>
      <c r="HT485" s="3"/>
      <c r="HU485" s="3"/>
      <c r="HV485" s="3"/>
      <c r="HW485" s="3"/>
      <c r="HX485" s="3"/>
      <c r="HY485" s="3"/>
      <c r="HZ485" s="3"/>
      <c r="IA485" s="3"/>
      <c r="IB485" s="3"/>
      <c r="IC485" s="3"/>
      <c r="ID485" s="3"/>
      <c r="IE485" s="3"/>
      <c r="IF485" s="3"/>
      <c r="IG485" s="3"/>
      <c r="IH485" s="3"/>
      <c r="II485" s="3"/>
      <c r="IJ485" s="3"/>
      <c r="IK485" s="3"/>
      <c r="IL485" s="3"/>
      <c r="IM485" s="3"/>
      <c r="IN485" s="3"/>
      <c r="IO485" s="3"/>
      <c r="IP485" s="3"/>
      <c r="IQ485" s="3"/>
      <c r="IR485" s="3"/>
      <c r="IS485" s="3"/>
      <c r="IT485" s="3"/>
      <c r="IU485" s="3"/>
      <c r="IV485" s="3"/>
    </row>
    <row r="486" spans="1:256" s="23" customFormat="1" x14ac:dyDescent="0.2">
      <c r="A486" s="68">
        <v>44651</v>
      </c>
      <c r="B486" s="69" t="s">
        <v>144</v>
      </c>
      <c r="C486" s="69">
        <v>2022</v>
      </c>
      <c r="D486" s="69" t="s">
        <v>7</v>
      </c>
      <c r="E486" s="71">
        <v>-0.53</v>
      </c>
      <c r="F486" s="71" t="s">
        <v>19</v>
      </c>
      <c r="G486" s="13">
        <v>42400</v>
      </c>
      <c r="H486" s="14">
        <v>293</v>
      </c>
      <c r="I486" s="71" t="s">
        <v>52</v>
      </c>
      <c r="J486" s="71" t="s">
        <v>23</v>
      </c>
      <c r="K486" s="71">
        <v>5.0999999999999997E-2</v>
      </c>
      <c r="L486" s="71" t="s">
        <v>1046</v>
      </c>
      <c r="M486" s="71" t="s">
        <v>1047</v>
      </c>
      <c r="N486" s="72" t="s">
        <v>1048</v>
      </c>
      <c r="O486" s="69"/>
      <c r="P486" s="69" t="s">
        <v>108</v>
      </c>
      <c r="Q486" s="73">
        <v>39.93</v>
      </c>
      <c r="R486" s="74">
        <v>-86.07</v>
      </c>
      <c r="S486" s="69" t="s">
        <v>41</v>
      </c>
      <c r="T486" s="69"/>
      <c r="U486" s="69" t="s">
        <v>32</v>
      </c>
      <c r="V486" s="68"/>
      <c r="W486" s="1" t="e">
        <f>IF(AC486="Intr",0,G486*#REF!)</f>
        <v>#REF!</v>
      </c>
      <c r="X486" s="1" t="e">
        <f>IF(AC486="Intr",0,G486*#REF!)</f>
        <v>#REF!</v>
      </c>
      <c r="Y486" s="1" t="e">
        <f>IF(AC486="Intr",G486,G486*#REF!)</f>
        <v>#REF!</v>
      </c>
      <c r="Z486" s="1" t="s">
        <v>944</v>
      </c>
      <c r="AA486" s="1" t="s">
        <v>943</v>
      </c>
      <c r="AB486" s="1"/>
      <c r="AC486" s="69"/>
      <c r="AD486" s="69"/>
      <c r="AE486" s="69"/>
      <c r="AF486" s="69"/>
      <c r="AG486" s="75"/>
      <c r="AH486" s="111" t="s">
        <v>1049</v>
      </c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  <c r="EH486" s="3"/>
      <c r="EI486" s="3"/>
      <c r="EJ486" s="3"/>
      <c r="EK486" s="3"/>
      <c r="EL486" s="3"/>
      <c r="EM486" s="3"/>
      <c r="EN486" s="3"/>
      <c r="EO486" s="3"/>
      <c r="EP486" s="3"/>
      <c r="EQ486" s="3"/>
      <c r="ER486" s="3"/>
      <c r="ES486" s="3"/>
      <c r="ET486" s="3"/>
      <c r="EU486" s="3"/>
      <c r="EV486" s="3"/>
      <c r="EW486" s="3"/>
      <c r="EX486" s="3"/>
      <c r="EY486" s="3"/>
      <c r="EZ486" s="3"/>
      <c r="FA486" s="3"/>
      <c r="FB486" s="3"/>
      <c r="FC486" s="3"/>
      <c r="FD486" s="3"/>
      <c r="FE486" s="3"/>
      <c r="FF486" s="3"/>
      <c r="FG486" s="3"/>
      <c r="FH486" s="3"/>
      <c r="FI486" s="3"/>
      <c r="FJ486" s="3"/>
      <c r="FK486" s="3"/>
      <c r="FL486" s="3"/>
      <c r="FM486" s="3"/>
      <c r="FN486" s="3"/>
      <c r="FO486" s="3"/>
      <c r="FP486" s="3"/>
      <c r="FQ486" s="3"/>
      <c r="FR486" s="3"/>
      <c r="FS486" s="3"/>
      <c r="FT486" s="3"/>
      <c r="FU486" s="3"/>
      <c r="FV486" s="3"/>
      <c r="FW486" s="3"/>
      <c r="FX486" s="3"/>
      <c r="FY486" s="3"/>
      <c r="FZ486" s="3"/>
      <c r="GA486" s="3"/>
      <c r="GB486" s="3"/>
      <c r="GC486" s="3"/>
      <c r="GD486" s="3"/>
      <c r="GE486" s="3"/>
      <c r="GF486" s="3"/>
      <c r="GG486" s="3"/>
      <c r="GH486" s="3"/>
      <c r="GI486" s="3"/>
      <c r="GJ486" s="3"/>
      <c r="GK486" s="3"/>
      <c r="GL486" s="3"/>
      <c r="GM486" s="3"/>
      <c r="GN486" s="3"/>
      <c r="GO486" s="3"/>
      <c r="GP486" s="3"/>
      <c r="GQ486" s="3"/>
      <c r="GR486" s="3"/>
      <c r="GS486" s="3"/>
      <c r="GT486" s="3"/>
      <c r="GU486" s="3"/>
      <c r="GV486" s="3"/>
      <c r="GW486" s="3"/>
      <c r="GX486" s="3"/>
      <c r="GY486" s="3"/>
      <c r="GZ486" s="3"/>
      <c r="HA486" s="3"/>
      <c r="HB486" s="3"/>
      <c r="HC486" s="3"/>
      <c r="HD486" s="3"/>
      <c r="HE486" s="3"/>
      <c r="HF486" s="3"/>
      <c r="HG486" s="3"/>
      <c r="HH486" s="3"/>
      <c r="HI486" s="3"/>
      <c r="HJ486" s="3"/>
      <c r="HK486" s="3"/>
      <c r="HL486" s="3"/>
      <c r="HM486" s="3"/>
      <c r="HN486" s="3"/>
      <c r="HO486" s="3"/>
      <c r="HP486" s="3"/>
      <c r="HQ486" s="3"/>
      <c r="HR486" s="3"/>
      <c r="HS486" s="3"/>
      <c r="HT486" s="3"/>
      <c r="HU486" s="3"/>
      <c r="HV486" s="3"/>
      <c r="HW486" s="3"/>
      <c r="HX486" s="3"/>
      <c r="HY486" s="3"/>
      <c r="HZ486" s="3"/>
      <c r="IA486" s="3"/>
      <c r="IB486" s="3"/>
      <c r="IC486" s="3"/>
      <c r="ID486" s="3"/>
      <c r="IE486" s="3"/>
      <c r="IF486" s="3"/>
      <c r="IG486" s="3"/>
      <c r="IH486" s="3"/>
      <c r="II486" s="3"/>
      <c r="IJ486" s="3"/>
      <c r="IK486" s="3"/>
      <c r="IL486" s="3"/>
      <c r="IM486" s="3"/>
      <c r="IN486" s="3"/>
      <c r="IO486" s="3"/>
      <c r="IP486" s="3"/>
      <c r="IQ486" s="3"/>
      <c r="IR486" s="3"/>
      <c r="IS486" s="3"/>
      <c r="IT486" s="3"/>
      <c r="IU486" s="3"/>
      <c r="IV486" s="3"/>
    </row>
    <row r="487" spans="1:256" x14ac:dyDescent="0.2">
      <c r="A487" s="68">
        <v>44651</v>
      </c>
      <c r="B487" s="69" t="s">
        <v>144</v>
      </c>
      <c r="C487" s="69">
        <v>2022</v>
      </c>
      <c r="D487" s="69" t="s">
        <v>7</v>
      </c>
      <c r="E487" s="71">
        <v>-0.18</v>
      </c>
      <c r="F487" s="71" t="s">
        <v>19</v>
      </c>
      <c r="G487" s="13">
        <v>14400</v>
      </c>
      <c r="H487" s="14">
        <v>293</v>
      </c>
      <c r="I487" s="71" t="s">
        <v>52</v>
      </c>
      <c r="J487" s="71" t="s">
        <v>24</v>
      </c>
      <c r="K487" s="71">
        <v>0.219</v>
      </c>
      <c r="L487" s="71" t="s">
        <v>1046</v>
      </c>
      <c r="M487" s="71" t="s">
        <v>1047</v>
      </c>
      <c r="N487" s="72" t="s">
        <v>1048</v>
      </c>
      <c r="O487" s="69"/>
      <c r="P487" s="69" t="s">
        <v>108</v>
      </c>
      <c r="Q487" s="73">
        <v>39.93</v>
      </c>
      <c r="R487" s="74">
        <v>-86.07</v>
      </c>
      <c r="S487" s="69" t="s">
        <v>41</v>
      </c>
      <c r="T487" s="69"/>
      <c r="U487" s="69" t="s">
        <v>32</v>
      </c>
      <c r="V487" s="68"/>
      <c r="W487" s="1" t="e">
        <f>IF(AC487="Intr",0,G487*#REF!)</f>
        <v>#REF!</v>
      </c>
      <c r="X487" s="1" t="e">
        <f>IF(AC487="Intr",0,G487*#REF!)</f>
        <v>#REF!</v>
      </c>
      <c r="Y487" s="1" t="e">
        <f>IF(AC487="Intr",G487,G487*#REF!)</f>
        <v>#REF!</v>
      </c>
      <c r="Z487" s="1" t="s">
        <v>944</v>
      </c>
      <c r="AA487" s="1" t="s">
        <v>943</v>
      </c>
      <c r="AB487" s="1"/>
      <c r="AC487" s="69"/>
      <c r="AD487" s="69"/>
      <c r="AE487" s="69"/>
      <c r="AF487" s="69"/>
      <c r="AG487" s="75"/>
      <c r="AH487" s="111" t="s">
        <v>1050</v>
      </c>
    </row>
    <row r="488" spans="1:256" s="28" customFormat="1" x14ac:dyDescent="0.2">
      <c r="A488" s="68">
        <v>44651</v>
      </c>
      <c r="B488" s="69" t="s">
        <v>144</v>
      </c>
      <c r="C488" s="69">
        <v>2022</v>
      </c>
      <c r="D488" s="69" t="s">
        <v>7</v>
      </c>
      <c r="E488" s="71">
        <v>-96</v>
      </c>
      <c r="F488" s="71" t="s">
        <v>20</v>
      </c>
      <c r="G488" s="13">
        <v>43200</v>
      </c>
      <c r="H488" s="14">
        <v>293</v>
      </c>
      <c r="I488" s="71" t="s">
        <v>52</v>
      </c>
      <c r="J488" s="71" t="s">
        <v>704</v>
      </c>
      <c r="K488" s="71">
        <v>791</v>
      </c>
      <c r="L488" s="71" t="s">
        <v>1046</v>
      </c>
      <c r="M488" s="71" t="s">
        <v>1047</v>
      </c>
      <c r="N488" s="72" t="s">
        <v>1048</v>
      </c>
      <c r="O488" s="69"/>
      <c r="P488" s="69" t="s">
        <v>108</v>
      </c>
      <c r="Q488" s="73">
        <v>39.93</v>
      </c>
      <c r="R488" s="74">
        <v>-86.07</v>
      </c>
      <c r="S488" s="69" t="s">
        <v>41</v>
      </c>
      <c r="T488" s="69"/>
      <c r="U488" s="69" t="s">
        <v>32</v>
      </c>
      <c r="V488" s="68"/>
      <c r="W488" s="1" t="e">
        <f>IF(AC488="Intr",0,G488*#REF!)</f>
        <v>#REF!</v>
      </c>
      <c r="X488" s="1" t="e">
        <f>IF(AC488="Intr",0,G488*#REF!)</f>
        <v>#REF!</v>
      </c>
      <c r="Y488" s="1" t="e">
        <f>IF(AC488="Intr",G488,G488*#REF!)</f>
        <v>#REF!</v>
      </c>
      <c r="Z488" s="1" t="s">
        <v>944</v>
      </c>
      <c r="AA488" s="1" t="s">
        <v>943</v>
      </c>
      <c r="AB488" s="1"/>
      <c r="AC488" s="69"/>
      <c r="AD488" s="69"/>
      <c r="AE488" s="69"/>
      <c r="AF488" s="69"/>
      <c r="AG488" s="75"/>
      <c r="AH488" s="111" t="s">
        <v>1051</v>
      </c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  <c r="EJ488" s="3"/>
      <c r="EK488" s="3"/>
      <c r="EL488" s="3"/>
      <c r="EM488" s="3"/>
      <c r="EN488" s="3"/>
      <c r="EO488" s="3"/>
      <c r="EP488" s="3"/>
      <c r="EQ488" s="3"/>
      <c r="ER488" s="3"/>
      <c r="ES488" s="3"/>
      <c r="ET488" s="3"/>
      <c r="EU488" s="3"/>
      <c r="EV488" s="3"/>
      <c r="EW488" s="3"/>
      <c r="EX488" s="3"/>
      <c r="EY488" s="3"/>
      <c r="EZ488" s="3"/>
      <c r="FA488" s="3"/>
      <c r="FB488" s="3"/>
      <c r="FC488" s="3"/>
      <c r="FD488" s="3"/>
      <c r="FE488" s="3"/>
      <c r="FF488" s="3"/>
      <c r="FG488" s="3"/>
      <c r="FH488" s="3"/>
      <c r="FI488" s="3"/>
      <c r="FJ488" s="3"/>
      <c r="FK488" s="3"/>
      <c r="FL488" s="3"/>
      <c r="FM488" s="3"/>
      <c r="FN488" s="3"/>
      <c r="FO488" s="3"/>
      <c r="FP488" s="3"/>
      <c r="FQ488" s="3"/>
      <c r="FR488" s="3"/>
      <c r="FS488" s="3"/>
      <c r="FT488" s="3"/>
      <c r="FU488" s="3"/>
      <c r="FV488" s="3"/>
      <c r="FW488" s="3"/>
      <c r="FX488" s="3"/>
      <c r="FY488" s="3"/>
      <c r="FZ488" s="3"/>
      <c r="GA488" s="3"/>
      <c r="GB488" s="3"/>
      <c r="GC488" s="3"/>
      <c r="GD488" s="3"/>
      <c r="GE488" s="3"/>
      <c r="GF488" s="3"/>
      <c r="GG488" s="3"/>
      <c r="GH488" s="3"/>
      <c r="GI488" s="3"/>
      <c r="GJ488" s="3"/>
      <c r="GK488" s="3"/>
      <c r="GL488" s="3"/>
      <c r="GM488" s="3"/>
      <c r="GN488" s="3"/>
      <c r="GO488" s="3"/>
      <c r="GP488" s="3"/>
      <c r="GQ488" s="3"/>
      <c r="GR488" s="3"/>
      <c r="GS488" s="3"/>
      <c r="GT488" s="3"/>
      <c r="GU488" s="3"/>
      <c r="GV488" s="3"/>
      <c r="GW488" s="3"/>
      <c r="GX488" s="3"/>
      <c r="GY488" s="3"/>
      <c r="GZ488" s="3"/>
      <c r="HA488" s="3"/>
      <c r="HB488" s="3"/>
      <c r="HC488" s="3"/>
      <c r="HD488" s="3"/>
      <c r="HE488" s="3"/>
      <c r="HF488" s="3"/>
      <c r="HG488" s="3"/>
      <c r="HH488" s="3"/>
      <c r="HI488" s="3"/>
      <c r="HJ488" s="3"/>
      <c r="HK488" s="3"/>
      <c r="HL488" s="3"/>
      <c r="HM488" s="3"/>
      <c r="HN488" s="3"/>
      <c r="HO488" s="3"/>
      <c r="HP488" s="3"/>
      <c r="HQ488" s="3"/>
      <c r="HR488" s="3"/>
      <c r="HS488" s="3"/>
      <c r="HT488" s="3"/>
      <c r="HU488" s="3"/>
      <c r="HV488" s="3"/>
      <c r="HW488" s="3"/>
      <c r="HX488" s="3"/>
      <c r="HY488" s="3"/>
      <c r="HZ488" s="3"/>
      <c r="IA488" s="3"/>
      <c r="IB488" s="3"/>
      <c r="IC488" s="3"/>
      <c r="ID488" s="3"/>
      <c r="IE488" s="3"/>
      <c r="IF488" s="3"/>
      <c r="IG488" s="3"/>
      <c r="IH488" s="3"/>
      <c r="II488" s="3"/>
      <c r="IJ488" s="3"/>
      <c r="IK488" s="3"/>
      <c r="IL488" s="3"/>
      <c r="IM488" s="3"/>
      <c r="IN488" s="3"/>
      <c r="IO488" s="3"/>
      <c r="IP488" s="3"/>
      <c r="IQ488" s="3"/>
      <c r="IR488" s="3"/>
      <c r="IS488" s="3"/>
      <c r="IT488" s="3"/>
      <c r="IU488" s="3"/>
      <c r="IV488" s="3"/>
    </row>
    <row r="489" spans="1:256" x14ac:dyDescent="0.2">
      <c r="A489" s="68">
        <v>44651</v>
      </c>
      <c r="B489" s="69" t="s">
        <v>144</v>
      </c>
      <c r="C489" s="69">
        <v>2022</v>
      </c>
      <c r="D489" s="69" t="s">
        <v>7</v>
      </c>
      <c r="E489" s="71">
        <v>-282</v>
      </c>
      <c r="F489" s="71" t="s">
        <v>20</v>
      </c>
      <c r="G489" s="13">
        <v>126900</v>
      </c>
      <c r="H489" s="14">
        <v>294</v>
      </c>
      <c r="I489" s="71" t="s">
        <v>52</v>
      </c>
      <c r="J489" s="71" t="s">
        <v>704</v>
      </c>
      <c r="K489" s="71">
        <v>414</v>
      </c>
      <c r="L489" s="71" t="s">
        <v>1052</v>
      </c>
      <c r="M489" s="71" t="s">
        <v>1053</v>
      </c>
      <c r="N489" s="72" t="s">
        <v>1054</v>
      </c>
      <c r="O489" s="69"/>
      <c r="P489" s="69" t="s">
        <v>108</v>
      </c>
      <c r="Q489" s="73">
        <v>39.936799999999998</v>
      </c>
      <c r="R489" s="87">
        <v>-86.186599999999999</v>
      </c>
      <c r="S489" s="69" t="s">
        <v>41</v>
      </c>
      <c r="T489" s="69"/>
      <c r="U489" s="69" t="s">
        <v>32</v>
      </c>
      <c r="V489" s="68"/>
      <c r="W489" s="1" t="e">
        <f>IF(AC489="Intr",0,G489*#REF!)</f>
        <v>#REF!</v>
      </c>
      <c r="X489" s="1" t="e">
        <f>IF(AC489="Intr",0,G489*#REF!)</f>
        <v>#REF!</v>
      </c>
      <c r="Y489" s="1" t="e">
        <f>IF(AC489="Intr",G489,G489*#REF!)</f>
        <v>#REF!</v>
      </c>
      <c r="Z489" s="1" t="s">
        <v>944</v>
      </c>
      <c r="AA489" s="1" t="s">
        <v>943</v>
      </c>
      <c r="AB489" s="1"/>
      <c r="AC489" s="69"/>
      <c r="AD489" s="69"/>
      <c r="AE489" s="69"/>
      <c r="AF489" s="69"/>
      <c r="AG489" s="75"/>
      <c r="AH489" s="111" t="s">
        <v>1055</v>
      </c>
    </row>
    <row r="490" spans="1:256" s="39" customFormat="1" x14ac:dyDescent="0.2">
      <c r="A490" s="68">
        <v>44651</v>
      </c>
      <c r="B490" s="69" t="s">
        <v>144</v>
      </c>
      <c r="C490" s="69">
        <v>2022</v>
      </c>
      <c r="D490" s="69" t="s">
        <v>7</v>
      </c>
      <c r="E490" s="71">
        <v>-0.32</v>
      </c>
      <c r="F490" s="71" t="s">
        <v>19</v>
      </c>
      <c r="G490" s="13">
        <v>25600</v>
      </c>
      <c r="H490" s="14">
        <v>294</v>
      </c>
      <c r="I490" s="71" t="s">
        <v>52</v>
      </c>
      <c r="J490" s="71" t="s">
        <v>23</v>
      </c>
      <c r="K490" s="71">
        <v>0.26900000000000002</v>
      </c>
      <c r="L490" s="71" t="s">
        <v>1052</v>
      </c>
      <c r="M490" s="71" t="s">
        <v>1053</v>
      </c>
      <c r="N490" s="72" t="s">
        <v>1054</v>
      </c>
      <c r="O490" s="69"/>
      <c r="P490" s="69" t="s">
        <v>108</v>
      </c>
      <c r="Q490" s="73">
        <v>39.936799999999998</v>
      </c>
      <c r="R490" s="74">
        <v>-86.186599999999999</v>
      </c>
      <c r="S490" s="69" t="s">
        <v>41</v>
      </c>
      <c r="T490" s="69"/>
      <c r="U490" s="69" t="s">
        <v>32</v>
      </c>
      <c r="V490" s="68"/>
      <c r="W490" s="1" t="e">
        <f>IF(AC490="Intr",0,G490*#REF!)</f>
        <v>#REF!</v>
      </c>
      <c r="X490" s="1" t="e">
        <f>IF(AC490="Intr",0,G490*#REF!)</f>
        <v>#REF!</v>
      </c>
      <c r="Y490" s="1" t="e">
        <f>IF(AC490="Intr",G490,G490*#REF!)</f>
        <v>#REF!</v>
      </c>
      <c r="Z490" s="1" t="s">
        <v>944</v>
      </c>
      <c r="AA490" s="1" t="s">
        <v>943</v>
      </c>
      <c r="AB490" s="1"/>
      <c r="AC490" s="69"/>
      <c r="AD490" s="69"/>
      <c r="AE490" s="69"/>
      <c r="AF490" s="69"/>
      <c r="AG490" s="75"/>
      <c r="AH490" s="111" t="s">
        <v>1056</v>
      </c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  <c r="EJ490" s="3"/>
      <c r="EK490" s="3"/>
      <c r="EL490" s="3"/>
      <c r="EM490" s="3"/>
      <c r="EN490" s="3"/>
      <c r="EO490" s="3"/>
      <c r="EP490" s="3"/>
      <c r="EQ490" s="3"/>
      <c r="ER490" s="3"/>
      <c r="ES490" s="3"/>
      <c r="ET490" s="3"/>
      <c r="EU490" s="3"/>
      <c r="EV490" s="3"/>
      <c r="EW490" s="3"/>
      <c r="EX490" s="3"/>
      <c r="EY490" s="3"/>
      <c r="EZ490" s="3"/>
      <c r="FA490" s="3"/>
      <c r="FB490" s="3"/>
      <c r="FC490" s="3"/>
      <c r="FD490" s="3"/>
      <c r="FE490" s="3"/>
      <c r="FF490" s="3"/>
      <c r="FG490" s="3"/>
      <c r="FH490" s="3"/>
      <c r="FI490" s="3"/>
      <c r="FJ490" s="3"/>
      <c r="FK490" s="3"/>
      <c r="FL490" s="3"/>
      <c r="FM490" s="3"/>
      <c r="FN490" s="3"/>
      <c r="FO490" s="3"/>
      <c r="FP490" s="3"/>
      <c r="FQ490" s="3"/>
      <c r="FR490" s="3"/>
      <c r="FS490" s="3"/>
      <c r="FT490" s="3"/>
      <c r="FU490" s="3"/>
      <c r="FV490" s="3"/>
      <c r="FW490" s="3"/>
      <c r="FX490" s="3"/>
      <c r="FY490" s="3"/>
      <c r="FZ490" s="3"/>
      <c r="GA490" s="3"/>
      <c r="GB490" s="3"/>
      <c r="GC490" s="3"/>
      <c r="GD490" s="3"/>
      <c r="GE490" s="3"/>
      <c r="GF490" s="3"/>
      <c r="GG490" s="3"/>
      <c r="GH490" s="3"/>
      <c r="GI490" s="3"/>
      <c r="GJ490" s="3"/>
      <c r="GK490" s="3"/>
      <c r="GL490" s="3"/>
      <c r="GM490" s="3"/>
      <c r="GN490" s="3"/>
      <c r="GO490" s="3"/>
      <c r="GP490" s="3"/>
      <c r="GQ490" s="3"/>
      <c r="GR490" s="3"/>
      <c r="GS490" s="3"/>
      <c r="GT490" s="3"/>
      <c r="GU490" s="3"/>
      <c r="GV490" s="3"/>
      <c r="GW490" s="3"/>
      <c r="GX490" s="3"/>
      <c r="GY490" s="3"/>
      <c r="GZ490" s="3"/>
      <c r="HA490" s="3"/>
      <c r="HB490" s="3"/>
      <c r="HC490" s="3"/>
      <c r="HD490" s="3"/>
      <c r="HE490" s="3"/>
      <c r="HF490" s="3"/>
      <c r="HG490" s="3"/>
      <c r="HH490" s="3"/>
      <c r="HI490" s="3"/>
      <c r="HJ490" s="3"/>
      <c r="HK490" s="3"/>
      <c r="HL490" s="3"/>
      <c r="HM490" s="3"/>
      <c r="HN490" s="3"/>
      <c r="HO490" s="3"/>
      <c r="HP490" s="3"/>
      <c r="HQ490" s="3"/>
      <c r="HR490" s="3"/>
      <c r="HS490" s="3"/>
      <c r="HT490" s="3"/>
      <c r="HU490" s="3"/>
      <c r="HV490" s="3"/>
      <c r="HW490" s="3"/>
      <c r="HX490" s="3"/>
      <c r="HY490" s="3"/>
      <c r="HZ490" s="3"/>
      <c r="IA490" s="3"/>
      <c r="IB490" s="3"/>
      <c r="IC490" s="3"/>
      <c r="ID490" s="3"/>
      <c r="IE490" s="3"/>
      <c r="IF490" s="3"/>
      <c r="IG490" s="3"/>
      <c r="IH490" s="3"/>
      <c r="II490" s="3"/>
      <c r="IJ490" s="3"/>
      <c r="IK490" s="3"/>
      <c r="IL490" s="3"/>
      <c r="IM490" s="3"/>
      <c r="IN490" s="3"/>
      <c r="IO490" s="3"/>
      <c r="IP490" s="3"/>
      <c r="IQ490" s="3"/>
      <c r="IR490" s="3"/>
      <c r="IS490" s="3"/>
      <c r="IT490" s="3"/>
      <c r="IU490" s="3"/>
      <c r="IV490" s="3"/>
    </row>
    <row r="491" spans="1:256" s="39" customFormat="1" ht="25.5" x14ac:dyDescent="0.2">
      <c r="A491" s="68">
        <v>44657</v>
      </c>
      <c r="B491" s="69" t="s">
        <v>165</v>
      </c>
      <c r="C491" s="69">
        <v>2022</v>
      </c>
      <c r="D491" s="69" t="s">
        <v>7</v>
      </c>
      <c r="E491" s="71">
        <v>-3000</v>
      </c>
      <c r="F491" s="71" t="s">
        <v>20</v>
      </c>
      <c r="G491" s="13">
        <v>1350000</v>
      </c>
      <c r="H491" s="14">
        <v>299</v>
      </c>
      <c r="I491" s="71" t="s">
        <v>52</v>
      </c>
      <c r="J491" s="71" t="s">
        <v>704</v>
      </c>
      <c r="K491" s="71">
        <v>1834</v>
      </c>
      <c r="L491" s="71" t="s">
        <v>705</v>
      </c>
      <c r="M491" s="71" t="s">
        <v>1060</v>
      </c>
      <c r="N491" s="72" t="s">
        <v>1061</v>
      </c>
      <c r="O491" s="69"/>
      <c r="P491" s="69" t="s">
        <v>114</v>
      </c>
      <c r="Q491" s="73">
        <v>39.865000000000002</v>
      </c>
      <c r="R491" s="74">
        <v>-86.046999999999997</v>
      </c>
      <c r="S491" s="69" t="s">
        <v>43</v>
      </c>
      <c r="T491" s="69"/>
      <c r="U491" s="69" t="s">
        <v>32</v>
      </c>
      <c r="V491" s="68"/>
      <c r="W491" s="1" t="e">
        <f>IF(AC491="Intr",0,G491*#REF!)</f>
        <v>#REF!</v>
      </c>
      <c r="X491" s="1" t="e">
        <f>IF(AC491="Intr",0,G491*#REF!)</f>
        <v>#REF!</v>
      </c>
      <c r="Y491" s="1" t="e">
        <f>IF(AC491="Intr",G491,G491*#REF!)</f>
        <v>#REF!</v>
      </c>
      <c r="Z491" s="1" t="s">
        <v>944</v>
      </c>
      <c r="AA491" s="1" t="s">
        <v>943</v>
      </c>
      <c r="AB491" s="1"/>
      <c r="AC491" s="69"/>
      <c r="AD491" s="69"/>
      <c r="AE491" s="69"/>
      <c r="AF491" s="69"/>
      <c r="AG491" s="75"/>
      <c r="AH491" s="111" t="s">
        <v>1066</v>
      </c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  <c r="EH491" s="3"/>
      <c r="EI491" s="3"/>
      <c r="EJ491" s="3"/>
      <c r="EK491" s="3"/>
      <c r="EL491" s="3"/>
      <c r="EM491" s="3"/>
      <c r="EN491" s="3"/>
      <c r="EO491" s="3"/>
      <c r="EP491" s="3"/>
      <c r="EQ491" s="3"/>
      <c r="ER491" s="3"/>
      <c r="ES491" s="3"/>
      <c r="ET491" s="3"/>
      <c r="EU491" s="3"/>
      <c r="EV491" s="3"/>
      <c r="EW491" s="3"/>
      <c r="EX491" s="3"/>
      <c r="EY491" s="3"/>
      <c r="EZ491" s="3"/>
      <c r="FA491" s="3"/>
      <c r="FB491" s="3"/>
      <c r="FC491" s="3"/>
      <c r="FD491" s="3"/>
      <c r="FE491" s="3"/>
      <c r="FF491" s="3"/>
      <c r="FG491" s="3"/>
      <c r="FH491" s="3"/>
      <c r="FI491" s="3"/>
      <c r="FJ491" s="3"/>
      <c r="FK491" s="3"/>
      <c r="FL491" s="3"/>
      <c r="FM491" s="3"/>
      <c r="FN491" s="3"/>
      <c r="FO491" s="3"/>
      <c r="FP491" s="3"/>
      <c r="FQ491" s="3"/>
      <c r="FR491" s="3"/>
      <c r="FS491" s="3"/>
      <c r="FT491" s="3"/>
      <c r="FU491" s="3"/>
      <c r="FV491" s="3"/>
      <c r="FW491" s="3"/>
      <c r="FX491" s="3"/>
      <c r="FY491" s="3"/>
      <c r="FZ491" s="3"/>
      <c r="GA491" s="3"/>
      <c r="GB491" s="3"/>
      <c r="GC491" s="3"/>
      <c r="GD491" s="3"/>
      <c r="GE491" s="3"/>
      <c r="GF491" s="3"/>
      <c r="GG491" s="3"/>
      <c r="GH491" s="3"/>
      <c r="GI491" s="3"/>
      <c r="GJ491" s="3"/>
      <c r="GK491" s="3"/>
      <c r="GL491" s="3"/>
      <c r="GM491" s="3"/>
      <c r="GN491" s="3"/>
      <c r="GO491" s="3"/>
      <c r="GP491" s="3"/>
      <c r="GQ491" s="3"/>
      <c r="GR491" s="3"/>
      <c r="GS491" s="3"/>
      <c r="GT491" s="3"/>
      <c r="GU491" s="3"/>
      <c r="GV491" s="3"/>
      <c r="GW491" s="3"/>
      <c r="GX491" s="3"/>
      <c r="GY491" s="3"/>
      <c r="GZ491" s="3"/>
      <c r="HA491" s="3"/>
      <c r="HB491" s="3"/>
      <c r="HC491" s="3"/>
      <c r="HD491" s="3"/>
      <c r="HE491" s="3"/>
      <c r="HF491" s="3"/>
      <c r="HG491" s="3"/>
      <c r="HH491" s="3"/>
      <c r="HI491" s="3"/>
      <c r="HJ491" s="3"/>
      <c r="HK491" s="3"/>
      <c r="HL491" s="3"/>
      <c r="HM491" s="3"/>
      <c r="HN491" s="3"/>
      <c r="HO491" s="3"/>
      <c r="HP491" s="3"/>
      <c r="HQ491" s="3"/>
      <c r="HR491" s="3"/>
      <c r="HS491" s="3"/>
      <c r="HT491" s="3"/>
      <c r="HU491" s="3"/>
      <c r="HV491" s="3"/>
      <c r="HW491" s="3"/>
      <c r="HX491" s="3"/>
      <c r="HY491" s="3"/>
      <c r="HZ491" s="3"/>
      <c r="IA491" s="3"/>
      <c r="IB491" s="3"/>
      <c r="IC491" s="3"/>
      <c r="ID491" s="3"/>
      <c r="IE491" s="3"/>
      <c r="IF491" s="3"/>
      <c r="IG491" s="3"/>
      <c r="IH491" s="3"/>
      <c r="II491" s="3"/>
      <c r="IJ491" s="3"/>
      <c r="IK491" s="3"/>
      <c r="IL491" s="3"/>
      <c r="IM491" s="3"/>
      <c r="IN491" s="3"/>
      <c r="IO491" s="3"/>
      <c r="IP491" s="3"/>
      <c r="IQ491" s="3"/>
      <c r="IR491" s="3"/>
      <c r="IS491" s="3"/>
      <c r="IT491" s="3"/>
      <c r="IU491" s="3"/>
      <c r="IV491" s="3"/>
    </row>
    <row r="492" spans="1:256" s="39" customFormat="1" ht="25.5" x14ac:dyDescent="0.2">
      <c r="A492" s="68">
        <v>44657</v>
      </c>
      <c r="B492" s="69" t="s">
        <v>165</v>
      </c>
      <c r="C492" s="69">
        <v>2022</v>
      </c>
      <c r="D492" s="69" t="s">
        <v>7</v>
      </c>
      <c r="E492" s="71">
        <v>-640</v>
      </c>
      <c r="F492" s="71" t="s">
        <v>20</v>
      </c>
      <c r="G492" s="13">
        <v>288000</v>
      </c>
      <c r="H492" s="14">
        <v>299</v>
      </c>
      <c r="I492" s="71" t="s">
        <v>52</v>
      </c>
      <c r="J492" s="71" t="s">
        <v>704</v>
      </c>
      <c r="K492" s="71">
        <v>273</v>
      </c>
      <c r="L492" s="71" t="s">
        <v>705</v>
      </c>
      <c r="M492" s="71" t="s">
        <v>1062</v>
      </c>
      <c r="N492" s="72" t="s">
        <v>1063</v>
      </c>
      <c r="O492" s="69"/>
      <c r="P492" s="69" t="s">
        <v>133</v>
      </c>
      <c r="Q492" s="73">
        <v>39.750999999999998</v>
      </c>
      <c r="R492" s="74">
        <v>-86.528000000000006</v>
      </c>
      <c r="S492" s="69" t="s">
        <v>43</v>
      </c>
      <c r="T492" s="69"/>
      <c r="U492" s="69" t="s">
        <v>32</v>
      </c>
      <c r="V492" s="68"/>
      <c r="W492" s="1" t="e">
        <f>IF(AC492="Intr",0,G492*#REF!)</f>
        <v>#REF!</v>
      </c>
      <c r="X492" s="1" t="e">
        <f>IF(AC492="Intr",0,G492*#REF!)</f>
        <v>#REF!</v>
      </c>
      <c r="Y492" s="1" t="e">
        <f>IF(AC492="Intr",G492,G492*#REF!)</f>
        <v>#REF!</v>
      </c>
      <c r="Z492" s="1" t="s">
        <v>944</v>
      </c>
      <c r="AA492" s="1" t="s">
        <v>943</v>
      </c>
      <c r="AB492" s="1"/>
      <c r="AC492" s="69"/>
      <c r="AD492" s="69"/>
      <c r="AE492" s="69"/>
      <c r="AF492" s="69"/>
      <c r="AG492" s="75"/>
      <c r="AH492" s="111" t="s">
        <v>1067</v>
      </c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  <c r="EH492" s="3"/>
      <c r="EI492" s="3"/>
      <c r="EJ492" s="3"/>
      <c r="EK492" s="3"/>
      <c r="EL492" s="3"/>
      <c r="EM492" s="3"/>
      <c r="EN492" s="3"/>
      <c r="EO492" s="3"/>
      <c r="EP492" s="3"/>
      <c r="EQ492" s="3"/>
      <c r="ER492" s="3"/>
      <c r="ES492" s="3"/>
      <c r="ET492" s="3"/>
      <c r="EU492" s="3"/>
      <c r="EV492" s="3"/>
      <c r="EW492" s="3"/>
      <c r="EX492" s="3"/>
      <c r="EY492" s="3"/>
      <c r="EZ492" s="3"/>
      <c r="FA492" s="3"/>
      <c r="FB492" s="3"/>
      <c r="FC492" s="3"/>
      <c r="FD492" s="3"/>
      <c r="FE492" s="3"/>
      <c r="FF492" s="3"/>
      <c r="FG492" s="3"/>
      <c r="FH492" s="3"/>
      <c r="FI492" s="3"/>
      <c r="FJ492" s="3"/>
      <c r="FK492" s="3"/>
      <c r="FL492" s="3"/>
      <c r="FM492" s="3"/>
      <c r="FN492" s="3"/>
      <c r="FO492" s="3"/>
      <c r="FP492" s="3"/>
      <c r="FQ492" s="3"/>
      <c r="FR492" s="3"/>
      <c r="FS492" s="3"/>
      <c r="FT492" s="3"/>
      <c r="FU492" s="3"/>
      <c r="FV492" s="3"/>
      <c r="FW492" s="3"/>
      <c r="FX492" s="3"/>
      <c r="FY492" s="3"/>
      <c r="FZ492" s="3"/>
      <c r="GA492" s="3"/>
      <c r="GB492" s="3"/>
      <c r="GC492" s="3"/>
      <c r="GD492" s="3"/>
      <c r="GE492" s="3"/>
      <c r="GF492" s="3"/>
      <c r="GG492" s="3"/>
      <c r="GH492" s="3"/>
      <c r="GI492" s="3"/>
      <c r="GJ492" s="3"/>
      <c r="GK492" s="3"/>
      <c r="GL492" s="3"/>
      <c r="GM492" s="3"/>
      <c r="GN492" s="3"/>
      <c r="GO492" s="3"/>
      <c r="GP492" s="3"/>
      <c r="GQ492" s="3"/>
      <c r="GR492" s="3"/>
      <c r="GS492" s="3"/>
      <c r="GT492" s="3"/>
      <c r="GU492" s="3"/>
      <c r="GV492" s="3"/>
      <c r="GW492" s="3"/>
      <c r="GX492" s="3"/>
      <c r="GY492" s="3"/>
      <c r="GZ492" s="3"/>
      <c r="HA492" s="3"/>
      <c r="HB492" s="3"/>
      <c r="HC492" s="3"/>
      <c r="HD492" s="3"/>
      <c r="HE492" s="3"/>
      <c r="HF492" s="3"/>
      <c r="HG492" s="3"/>
      <c r="HH492" s="3"/>
      <c r="HI492" s="3"/>
      <c r="HJ492" s="3"/>
      <c r="HK492" s="3"/>
      <c r="HL492" s="3"/>
      <c r="HM492" s="3"/>
      <c r="HN492" s="3"/>
      <c r="HO492" s="3"/>
      <c r="HP492" s="3"/>
      <c r="HQ492" s="3"/>
      <c r="HR492" s="3"/>
      <c r="HS492" s="3"/>
      <c r="HT492" s="3"/>
      <c r="HU492" s="3"/>
      <c r="HV492" s="3"/>
      <c r="HW492" s="3"/>
      <c r="HX492" s="3"/>
      <c r="HY492" s="3"/>
      <c r="HZ492" s="3"/>
      <c r="IA492" s="3"/>
      <c r="IB492" s="3"/>
      <c r="IC492" s="3"/>
      <c r="ID492" s="3"/>
      <c r="IE492" s="3"/>
      <c r="IF492" s="3"/>
      <c r="IG492" s="3"/>
      <c r="IH492" s="3"/>
      <c r="II492" s="3"/>
      <c r="IJ492" s="3"/>
      <c r="IK492" s="3"/>
      <c r="IL492" s="3"/>
      <c r="IM492" s="3"/>
      <c r="IN492" s="3"/>
      <c r="IO492" s="3"/>
      <c r="IP492" s="3"/>
      <c r="IQ492" s="3"/>
      <c r="IR492" s="3"/>
      <c r="IS492" s="3"/>
      <c r="IT492" s="3"/>
      <c r="IU492" s="3"/>
      <c r="IV492" s="3"/>
    </row>
    <row r="493" spans="1:256" s="20" customFormat="1" ht="25.5" x14ac:dyDescent="0.2">
      <c r="A493" s="68">
        <v>44657</v>
      </c>
      <c r="B493" s="69" t="s">
        <v>165</v>
      </c>
      <c r="C493" s="69">
        <v>2022</v>
      </c>
      <c r="D493" s="69" t="s">
        <v>7</v>
      </c>
      <c r="E493" s="71">
        <v>-960</v>
      </c>
      <c r="F493" s="71" t="s">
        <v>20</v>
      </c>
      <c r="G493" s="13">
        <v>432000</v>
      </c>
      <c r="H493" s="14">
        <v>299</v>
      </c>
      <c r="I493" s="71" t="s">
        <v>52</v>
      </c>
      <c r="J493" s="71" t="s">
        <v>704</v>
      </c>
      <c r="K493" s="71">
        <v>389</v>
      </c>
      <c r="L493" s="71" t="s">
        <v>705</v>
      </c>
      <c r="M493" s="71" t="s">
        <v>1064</v>
      </c>
      <c r="N493" s="72" t="s">
        <v>1065</v>
      </c>
      <c r="O493" s="69"/>
      <c r="P493" s="69" t="s">
        <v>88</v>
      </c>
      <c r="Q493" s="73">
        <v>40.040529999999997</v>
      </c>
      <c r="R493" s="74">
        <v>-86.312359999999998</v>
      </c>
      <c r="S493" s="69" t="s">
        <v>43</v>
      </c>
      <c r="T493" s="69"/>
      <c r="U493" s="69" t="s">
        <v>32</v>
      </c>
      <c r="V493" s="68"/>
      <c r="W493" s="1" t="e">
        <f>IF(AC493="Intr",0,G493*#REF!)</f>
        <v>#REF!</v>
      </c>
      <c r="X493" s="1" t="e">
        <f>IF(AC493="Intr",0,G493*#REF!)</f>
        <v>#REF!</v>
      </c>
      <c r="Y493" s="1" t="e">
        <f>IF(AC493="Intr",G493,G493*#REF!)</f>
        <v>#REF!</v>
      </c>
      <c r="Z493" s="1" t="s">
        <v>944</v>
      </c>
      <c r="AA493" s="1" t="s">
        <v>1073</v>
      </c>
      <c r="AB493" s="1"/>
      <c r="AC493" s="69"/>
      <c r="AD493" s="69"/>
      <c r="AE493" s="69"/>
      <c r="AF493" s="69"/>
      <c r="AG493" s="75"/>
      <c r="AH493" s="111" t="s">
        <v>1068</v>
      </c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  <c r="EH493" s="3"/>
      <c r="EI493" s="3"/>
      <c r="EJ493" s="3"/>
      <c r="EK493" s="3"/>
      <c r="EL493" s="3"/>
      <c r="EM493" s="3"/>
      <c r="EN493" s="3"/>
      <c r="EO493" s="3"/>
      <c r="EP493" s="3"/>
      <c r="EQ493" s="3"/>
      <c r="ER493" s="3"/>
      <c r="ES493" s="3"/>
      <c r="ET493" s="3"/>
      <c r="EU493" s="3"/>
      <c r="EV493" s="3"/>
      <c r="EW493" s="3"/>
      <c r="EX493" s="3"/>
      <c r="EY493" s="3"/>
      <c r="EZ493" s="3"/>
      <c r="FA493" s="3"/>
      <c r="FB493" s="3"/>
      <c r="FC493" s="3"/>
      <c r="FD493" s="3"/>
      <c r="FE493" s="3"/>
      <c r="FF493" s="3"/>
      <c r="FG493" s="3"/>
      <c r="FH493" s="3"/>
      <c r="FI493" s="3"/>
      <c r="FJ493" s="3"/>
      <c r="FK493" s="3"/>
      <c r="FL493" s="3"/>
      <c r="FM493" s="3"/>
      <c r="FN493" s="3"/>
      <c r="FO493" s="3"/>
      <c r="FP493" s="3"/>
      <c r="FQ493" s="3"/>
      <c r="FR493" s="3"/>
      <c r="FS493" s="3"/>
      <c r="FT493" s="3"/>
      <c r="FU493" s="3"/>
      <c r="FV493" s="3"/>
      <c r="FW493" s="3"/>
      <c r="FX493" s="3"/>
      <c r="FY493" s="3"/>
      <c r="FZ493" s="3"/>
      <c r="GA493" s="3"/>
      <c r="GB493" s="3"/>
      <c r="GC493" s="3"/>
      <c r="GD493" s="3"/>
      <c r="GE493" s="3"/>
      <c r="GF493" s="3"/>
      <c r="GG493" s="3"/>
      <c r="GH493" s="3"/>
      <c r="GI493" s="3"/>
      <c r="GJ493" s="3"/>
      <c r="GK493" s="3"/>
      <c r="GL493" s="3"/>
      <c r="GM493" s="3"/>
      <c r="GN493" s="3"/>
      <c r="GO493" s="3"/>
      <c r="GP493" s="3"/>
      <c r="GQ493" s="3"/>
      <c r="GR493" s="3"/>
      <c r="GS493" s="3"/>
      <c r="GT493" s="3"/>
      <c r="GU493" s="3"/>
      <c r="GV493" s="3"/>
      <c r="GW493" s="3"/>
      <c r="GX493" s="3"/>
      <c r="GY493" s="3"/>
      <c r="GZ493" s="3"/>
      <c r="HA493" s="3"/>
      <c r="HB493" s="3"/>
      <c r="HC493" s="3"/>
      <c r="HD493" s="3"/>
      <c r="HE493" s="3"/>
      <c r="HF493" s="3"/>
      <c r="HG493" s="3"/>
      <c r="HH493" s="3"/>
      <c r="HI493" s="3"/>
      <c r="HJ493" s="3"/>
      <c r="HK493" s="3"/>
      <c r="HL493" s="3"/>
      <c r="HM493" s="3"/>
      <c r="HN493" s="3"/>
      <c r="HO493" s="3"/>
      <c r="HP493" s="3"/>
      <c r="HQ493" s="3"/>
      <c r="HR493" s="3"/>
      <c r="HS493" s="3"/>
      <c r="HT493" s="3"/>
      <c r="HU493" s="3"/>
      <c r="HV493" s="3"/>
      <c r="HW493" s="3"/>
      <c r="HX493" s="3"/>
      <c r="HY493" s="3"/>
      <c r="HZ493" s="3"/>
      <c r="IA493" s="3"/>
      <c r="IB493" s="3"/>
      <c r="IC493" s="3"/>
      <c r="ID493" s="3"/>
      <c r="IE493" s="3"/>
      <c r="IF493" s="3"/>
      <c r="IG493" s="3"/>
      <c r="IH493" s="3"/>
      <c r="II493" s="3"/>
      <c r="IJ493" s="3"/>
      <c r="IK493" s="3"/>
      <c r="IL493" s="3"/>
      <c r="IM493" s="3"/>
      <c r="IN493" s="3"/>
      <c r="IO493" s="3"/>
      <c r="IP493" s="3"/>
      <c r="IQ493" s="3"/>
      <c r="IR493" s="3"/>
      <c r="IS493" s="3"/>
      <c r="IT493" s="3"/>
      <c r="IU493" s="3"/>
      <c r="IV493" s="3"/>
    </row>
    <row r="494" spans="1:256" s="20" customFormat="1" x14ac:dyDescent="0.2">
      <c r="A494" s="68">
        <v>44663</v>
      </c>
      <c r="B494" s="69" t="s">
        <v>165</v>
      </c>
      <c r="C494" s="69">
        <v>2022</v>
      </c>
      <c r="D494" s="69" t="s">
        <v>7</v>
      </c>
      <c r="E494" s="71">
        <v>-0.41</v>
      </c>
      <c r="F494" s="71" t="s">
        <v>19</v>
      </c>
      <c r="G494" s="13">
        <v>32800</v>
      </c>
      <c r="H494" s="14">
        <v>298</v>
      </c>
      <c r="I494" s="71" t="s">
        <v>52</v>
      </c>
      <c r="J494" s="71" t="s">
        <v>23</v>
      </c>
      <c r="K494" s="71">
        <v>0.34</v>
      </c>
      <c r="L494" s="71" t="s">
        <v>1069</v>
      </c>
      <c r="M494" s="71" t="s">
        <v>1070</v>
      </c>
      <c r="N494" s="72" t="s">
        <v>1071</v>
      </c>
      <c r="O494" s="69"/>
      <c r="P494" s="69" t="s">
        <v>114</v>
      </c>
      <c r="Q494" s="73">
        <v>39.684100000000001</v>
      </c>
      <c r="R494" s="74">
        <v>-86.317800000000005</v>
      </c>
      <c r="S494" s="69" t="s">
        <v>41</v>
      </c>
      <c r="T494" s="69"/>
      <c r="U494" s="69" t="s">
        <v>32</v>
      </c>
      <c r="V494" s="68"/>
      <c r="W494" s="1" t="e">
        <f>IF(AC494="Intr",0,G494*#REF!)</f>
        <v>#REF!</v>
      </c>
      <c r="X494" s="1" t="e">
        <f>IF(AC494="Intr",0,G494*#REF!)</f>
        <v>#REF!</v>
      </c>
      <c r="Y494" s="1" t="e">
        <f>IF(AC494="Intr",G494,G494*#REF!)</f>
        <v>#REF!</v>
      </c>
      <c r="Z494" s="1" t="s">
        <v>944</v>
      </c>
      <c r="AA494" s="1" t="s">
        <v>943</v>
      </c>
      <c r="AB494" s="1"/>
      <c r="AC494" s="69"/>
      <c r="AD494" s="69"/>
      <c r="AE494" s="69"/>
      <c r="AF494" s="69"/>
      <c r="AG494" s="75"/>
      <c r="AH494" s="111" t="s">
        <v>1072</v>
      </c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  <c r="EJ494" s="3"/>
      <c r="EK494" s="3"/>
      <c r="EL494" s="3"/>
      <c r="EM494" s="3"/>
      <c r="EN494" s="3"/>
      <c r="EO494" s="3"/>
      <c r="EP494" s="3"/>
      <c r="EQ494" s="3"/>
      <c r="ER494" s="3"/>
      <c r="ES494" s="3"/>
      <c r="ET494" s="3"/>
      <c r="EU494" s="3"/>
      <c r="EV494" s="3"/>
      <c r="EW494" s="3"/>
      <c r="EX494" s="3"/>
      <c r="EY494" s="3"/>
      <c r="EZ494" s="3"/>
      <c r="FA494" s="3"/>
      <c r="FB494" s="3"/>
      <c r="FC494" s="3"/>
      <c r="FD494" s="3"/>
      <c r="FE494" s="3"/>
      <c r="FF494" s="3"/>
      <c r="FG494" s="3"/>
      <c r="FH494" s="3"/>
      <c r="FI494" s="3"/>
      <c r="FJ494" s="3"/>
      <c r="FK494" s="3"/>
      <c r="FL494" s="3"/>
      <c r="FM494" s="3"/>
      <c r="FN494" s="3"/>
      <c r="FO494" s="3"/>
      <c r="FP494" s="3"/>
      <c r="FQ494" s="3"/>
      <c r="FR494" s="3"/>
      <c r="FS494" s="3"/>
      <c r="FT494" s="3"/>
      <c r="FU494" s="3"/>
      <c r="FV494" s="3"/>
      <c r="FW494" s="3"/>
      <c r="FX494" s="3"/>
      <c r="FY494" s="3"/>
      <c r="FZ494" s="3"/>
      <c r="GA494" s="3"/>
      <c r="GB494" s="3"/>
      <c r="GC494" s="3"/>
      <c r="GD494" s="3"/>
      <c r="GE494" s="3"/>
      <c r="GF494" s="3"/>
      <c r="GG494" s="3"/>
      <c r="GH494" s="3"/>
      <c r="GI494" s="3"/>
      <c r="GJ494" s="3"/>
      <c r="GK494" s="3"/>
      <c r="GL494" s="3"/>
      <c r="GM494" s="3"/>
      <c r="GN494" s="3"/>
      <c r="GO494" s="3"/>
      <c r="GP494" s="3"/>
      <c r="GQ494" s="3"/>
      <c r="GR494" s="3"/>
      <c r="GS494" s="3"/>
      <c r="GT494" s="3"/>
      <c r="GU494" s="3"/>
      <c r="GV494" s="3"/>
      <c r="GW494" s="3"/>
      <c r="GX494" s="3"/>
      <c r="GY494" s="3"/>
      <c r="GZ494" s="3"/>
      <c r="HA494" s="3"/>
      <c r="HB494" s="3"/>
      <c r="HC494" s="3"/>
      <c r="HD494" s="3"/>
      <c r="HE494" s="3"/>
      <c r="HF494" s="3"/>
      <c r="HG494" s="3"/>
      <c r="HH494" s="3"/>
      <c r="HI494" s="3"/>
      <c r="HJ494" s="3"/>
      <c r="HK494" s="3"/>
      <c r="HL494" s="3"/>
      <c r="HM494" s="3"/>
      <c r="HN494" s="3"/>
      <c r="HO494" s="3"/>
      <c r="HP494" s="3"/>
      <c r="HQ494" s="3"/>
      <c r="HR494" s="3"/>
      <c r="HS494" s="3"/>
      <c r="HT494" s="3"/>
      <c r="HU494" s="3"/>
      <c r="HV494" s="3"/>
      <c r="HW494" s="3"/>
      <c r="HX494" s="3"/>
      <c r="HY494" s="3"/>
      <c r="HZ494" s="3"/>
      <c r="IA494" s="3"/>
      <c r="IB494" s="3"/>
      <c r="IC494" s="3"/>
      <c r="ID494" s="3"/>
      <c r="IE494" s="3"/>
      <c r="IF494" s="3"/>
      <c r="IG494" s="3"/>
      <c r="IH494" s="3"/>
      <c r="II494" s="3"/>
      <c r="IJ494" s="3"/>
      <c r="IK494" s="3"/>
      <c r="IL494" s="3"/>
      <c r="IM494" s="3"/>
      <c r="IN494" s="3"/>
      <c r="IO494" s="3"/>
      <c r="IP494" s="3"/>
      <c r="IQ494" s="3"/>
      <c r="IR494" s="3"/>
      <c r="IS494" s="3"/>
      <c r="IT494" s="3"/>
      <c r="IU494" s="3"/>
      <c r="IV494" s="3"/>
    </row>
    <row r="495" spans="1:256" x14ac:dyDescent="0.2">
      <c r="A495" s="68">
        <v>44678</v>
      </c>
      <c r="B495" s="69" t="s">
        <v>165</v>
      </c>
      <c r="C495" s="69">
        <v>2022</v>
      </c>
      <c r="D495" s="69" t="s">
        <v>7</v>
      </c>
      <c r="E495" s="71">
        <v>-2.33</v>
      </c>
      <c r="F495" s="71" t="s">
        <v>19</v>
      </c>
      <c r="G495" s="13">
        <v>186400</v>
      </c>
      <c r="H495" s="14">
        <v>306</v>
      </c>
      <c r="I495" s="71" t="s">
        <v>53</v>
      </c>
      <c r="J495" s="71" t="s">
        <v>25</v>
      </c>
      <c r="K495" s="71">
        <v>0.93</v>
      </c>
      <c r="L495" s="71" t="s">
        <v>1074</v>
      </c>
      <c r="M495" s="71" t="s">
        <v>73</v>
      </c>
      <c r="N495" s="72" t="s">
        <v>1075</v>
      </c>
      <c r="O495" s="69"/>
      <c r="P495" s="69" t="s">
        <v>108</v>
      </c>
      <c r="Q495" s="73">
        <v>39.967770999999999</v>
      </c>
      <c r="R495" s="74">
        <v>-85.994855999999999</v>
      </c>
      <c r="S495" s="69" t="s">
        <v>41</v>
      </c>
      <c r="T495" s="69"/>
      <c r="U495" s="69" t="s">
        <v>32</v>
      </c>
      <c r="V495" s="68"/>
      <c r="W495" s="1" t="e">
        <f>IF(AC495="Intr",0,G495*#REF!)</f>
        <v>#REF!</v>
      </c>
      <c r="X495" s="1" t="e">
        <f>IF(AC495="Intr",0,G495*#REF!)</f>
        <v>#REF!</v>
      </c>
      <c r="Y495" s="1" t="e">
        <f>IF(AC495="Intr",G495,G495*#REF!)</f>
        <v>#REF!</v>
      </c>
      <c r="Z495" s="1" t="s">
        <v>940</v>
      </c>
      <c r="AA495" s="1" t="s">
        <v>941</v>
      </c>
      <c r="AB495" s="1" t="s">
        <v>1223</v>
      </c>
      <c r="AC495" s="69"/>
      <c r="AD495" s="69"/>
      <c r="AE495" s="69"/>
      <c r="AF495" s="69"/>
      <c r="AG495" s="75"/>
      <c r="AH495" s="69"/>
    </row>
    <row r="496" spans="1:256" s="32" customFormat="1" x14ac:dyDescent="0.2">
      <c r="A496" s="68">
        <v>44678</v>
      </c>
      <c r="B496" s="69" t="s">
        <v>165</v>
      </c>
      <c r="C496" s="69">
        <v>2022</v>
      </c>
      <c r="D496" s="69" t="s">
        <v>7</v>
      </c>
      <c r="E496" s="71">
        <v>-0.66</v>
      </c>
      <c r="F496" s="71" t="s">
        <v>19</v>
      </c>
      <c r="G496" s="13">
        <v>52800</v>
      </c>
      <c r="H496" s="14">
        <v>295</v>
      </c>
      <c r="I496" s="71" t="s">
        <v>53</v>
      </c>
      <c r="J496" s="71" t="s">
        <v>23</v>
      </c>
      <c r="K496" s="71">
        <v>0.44</v>
      </c>
      <c r="L496" s="71" t="s">
        <v>725</v>
      </c>
      <c r="M496" s="71" t="s">
        <v>73</v>
      </c>
      <c r="N496" s="72" t="s">
        <v>1076</v>
      </c>
      <c r="O496" s="69"/>
      <c r="P496" s="69" t="s">
        <v>133</v>
      </c>
      <c r="Q496" s="73">
        <v>39.832500000000003</v>
      </c>
      <c r="R496" s="74">
        <v>-86.342399999999998</v>
      </c>
      <c r="S496" s="69" t="s">
        <v>41</v>
      </c>
      <c r="T496" s="69"/>
      <c r="U496" s="69" t="s">
        <v>32</v>
      </c>
      <c r="V496" s="68"/>
      <c r="W496" s="1" t="e">
        <f>IF(AC496="Intr",0,G496*#REF!)</f>
        <v>#REF!</v>
      </c>
      <c r="X496" s="1" t="e">
        <f>IF(AC496="Intr",0,G496*#REF!)</f>
        <v>#REF!</v>
      </c>
      <c r="Y496" s="1" t="e">
        <f>IF(AC496="Intr",G496,G496*#REF!)</f>
        <v>#REF!</v>
      </c>
      <c r="Z496" s="1" t="s">
        <v>940</v>
      </c>
      <c r="AA496" s="1" t="s">
        <v>941</v>
      </c>
      <c r="AB496" s="1" t="s">
        <v>948</v>
      </c>
      <c r="AC496" s="69"/>
      <c r="AD496" s="69"/>
      <c r="AE496" s="69"/>
      <c r="AF496" s="69"/>
      <c r="AG496" s="75"/>
      <c r="AH496" s="69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  <c r="ET496" s="3"/>
      <c r="EU496" s="3"/>
      <c r="EV496" s="3"/>
      <c r="EW496" s="3"/>
      <c r="EX496" s="3"/>
      <c r="EY496" s="3"/>
      <c r="EZ496" s="3"/>
      <c r="FA496" s="3"/>
      <c r="FB496" s="3"/>
      <c r="FC496" s="3"/>
      <c r="FD496" s="3"/>
      <c r="FE496" s="3"/>
      <c r="FF496" s="3"/>
      <c r="FG496" s="3"/>
      <c r="FH496" s="3"/>
      <c r="FI496" s="3"/>
      <c r="FJ496" s="3"/>
      <c r="FK496" s="3"/>
      <c r="FL496" s="3"/>
      <c r="FM496" s="3"/>
      <c r="FN496" s="3"/>
      <c r="FO496" s="3"/>
      <c r="FP496" s="3"/>
      <c r="FQ496" s="3"/>
      <c r="FR496" s="3"/>
      <c r="FS496" s="3"/>
      <c r="FT496" s="3"/>
      <c r="FU496" s="3"/>
      <c r="FV496" s="3"/>
      <c r="FW496" s="3"/>
      <c r="FX496" s="3"/>
      <c r="FY496" s="3"/>
      <c r="FZ496" s="3"/>
      <c r="GA496" s="3"/>
      <c r="GB496" s="3"/>
      <c r="GC496" s="3"/>
      <c r="GD496" s="3"/>
      <c r="GE496" s="3"/>
      <c r="GF496" s="3"/>
      <c r="GG496" s="3"/>
      <c r="GH496" s="3"/>
      <c r="GI496" s="3"/>
      <c r="GJ496" s="3"/>
      <c r="GK496" s="3"/>
      <c r="GL496" s="3"/>
      <c r="GM496" s="3"/>
      <c r="GN496" s="3"/>
      <c r="GO496" s="3"/>
      <c r="GP496" s="3"/>
      <c r="GQ496" s="3"/>
      <c r="GR496" s="3"/>
      <c r="GS496" s="3"/>
      <c r="GT496" s="3"/>
      <c r="GU496" s="3"/>
      <c r="GV496" s="3"/>
      <c r="GW496" s="3"/>
      <c r="GX496" s="3"/>
      <c r="GY496" s="3"/>
      <c r="GZ496" s="3"/>
      <c r="HA496" s="3"/>
      <c r="HB496" s="3"/>
      <c r="HC496" s="3"/>
      <c r="HD496" s="3"/>
      <c r="HE496" s="3"/>
      <c r="HF496" s="3"/>
      <c r="HG496" s="3"/>
      <c r="HH496" s="3"/>
      <c r="HI496" s="3"/>
      <c r="HJ496" s="3"/>
      <c r="HK496" s="3"/>
      <c r="HL496" s="3"/>
      <c r="HM496" s="3"/>
      <c r="HN496" s="3"/>
      <c r="HO496" s="3"/>
      <c r="HP496" s="3"/>
      <c r="HQ496" s="3"/>
      <c r="HR496" s="3"/>
      <c r="HS496" s="3"/>
      <c r="HT496" s="3"/>
      <c r="HU496" s="3"/>
      <c r="HV496" s="3"/>
      <c r="HW496" s="3"/>
      <c r="HX496" s="3"/>
      <c r="HY496" s="3"/>
      <c r="HZ496" s="3"/>
      <c r="IA496" s="3"/>
      <c r="IB496" s="3"/>
      <c r="IC496" s="3"/>
      <c r="ID496" s="3"/>
      <c r="IE496" s="3"/>
      <c r="IF496" s="3"/>
      <c r="IG496" s="3"/>
      <c r="IH496" s="3"/>
      <c r="II496" s="3"/>
      <c r="IJ496" s="3"/>
      <c r="IK496" s="3"/>
      <c r="IL496" s="3"/>
      <c r="IM496" s="3"/>
      <c r="IN496" s="3"/>
      <c r="IO496" s="3"/>
      <c r="IP496" s="3"/>
      <c r="IQ496" s="3"/>
      <c r="IR496" s="3"/>
      <c r="IS496" s="3"/>
      <c r="IT496" s="3"/>
      <c r="IU496" s="3"/>
      <c r="IV496" s="3"/>
    </row>
    <row r="497" spans="1:256" s="28" customFormat="1" x14ac:dyDescent="0.2">
      <c r="A497" s="68">
        <v>44678</v>
      </c>
      <c r="B497" s="69" t="s">
        <v>165</v>
      </c>
      <c r="C497" s="69">
        <v>2022</v>
      </c>
      <c r="D497" s="69" t="s">
        <v>7</v>
      </c>
      <c r="E497" s="71">
        <v>-0.32</v>
      </c>
      <c r="F497" s="71" t="s">
        <v>19</v>
      </c>
      <c r="G497" s="13">
        <v>25600</v>
      </c>
      <c r="H497" s="14">
        <v>295</v>
      </c>
      <c r="I497" s="71" t="s">
        <v>53</v>
      </c>
      <c r="J497" s="71" t="s">
        <v>25</v>
      </c>
      <c r="K497" s="71">
        <v>0.16</v>
      </c>
      <c r="L497" s="71" t="s">
        <v>725</v>
      </c>
      <c r="M497" s="71" t="s">
        <v>73</v>
      </c>
      <c r="N497" s="72" t="s">
        <v>1076</v>
      </c>
      <c r="O497" s="69"/>
      <c r="P497" s="69" t="s">
        <v>133</v>
      </c>
      <c r="Q497" s="73">
        <v>39.832500000000003</v>
      </c>
      <c r="R497" s="74">
        <v>-86.342399999999998</v>
      </c>
      <c r="S497" s="69" t="s">
        <v>41</v>
      </c>
      <c r="T497" s="69"/>
      <c r="U497" s="69" t="s">
        <v>32</v>
      </c>
      <c r="V497" s="68"/>
      <c r="W497" s="1" t="e">
        <f>IF(AC497="Intr",0,G497*#REF!)</f>
        <v>#REF!</v>
      </c>
      <c r="X497" s="1" t="e">
        <f>IF(AC497="Intr",0,G497*#REF!)</f>
        <v>#REF!</v>
      </c>
      <c r="Y497" s="1" t="e">
        <f>IF(AC497="Intr",G497,G497*#REF!)</f>
        <v>#REF!</v>
      </c>
      <c r="Z497" s="1" t="s">
        <v>940</v>
      </c>
      <c r="AA497" s="1" t="s">
        <v>941</v>
      </c>
      <c r="AB497" s="1" t="s">
        <v>1223</v>
      </c>
      <c r="AC497" s="69"/>
      <c r="AD497" s="69"/>
      <c r="AE497" s="69"/>
      <c r="AF497" s="69"/>
      <c r="AG497" s="75"/>
      <c r="AH497" s="69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  <c r="EH497" s="3"/>
      <c r="EI497" s="3"/>
      <c r="EJ497" s="3"/>
      <c r="EK497" s="3"/>
      <c r="EL497" s="3"/>
      <c r="EM497" s="3"/>
      <c r="EN497" s="3"/>
      <c r="EO497" s="3"/>
      <c r="EP497" s="3"/>
      <c r="EQ497" s="3"/>
      <c r="ER497" s="3"/>
      <c r="ES497" s="3"/>
      <c r="ET497" s="3"/>
      <c r="EU497" s="3"/>
      <c r="EV497" s="3"/>
      <c r="EW497" s="3"/>
      <c r="EX497" s="3"/>
      <c r="EY497" s="3"/>
      <c r="EZ497" s="3"/>
      <c r="FA497" s="3"/>
      <c r="FB497" s="3"/>
      <c r="FC497" s="3"/>
      <c r="FD497" s="3"/>
      <c r="FE497" s="3"/>
      <c r="FF497" s="3"/>
      <c r="FG497" s="3"/>
      <c r="FH497" s="3"/>
      <c r="FI497" s="3"/>
      <c r="FJ497" s="3"/>
      <c r="FK497" s="3"/>
      <c r="FL497" s="3"/>
      <c r="FM497" s="3"/>
      <c r="FN497" s="3"/>
      <c r="FO497" s="3"/>
      <c r="FP497" s="3"/>
      <c r="FQ497" s="3"/>
      <c r="FR497" s="3"/>
      <c r="FS497" s="3"/>
      <c r="FT497" s="3"/>
      <c r="FU497" s="3"/>
      <c r="FV497" s="3"/>
      <c r="FW497" s="3"/>
      <c r="FX497" s="3"/>
      <c r="FY497" s="3"/>
      <c r="FZ497" s="3"/>
      <c r="GA497" s="3"/>
      <c r="GB497" s="3"/>
      <c r="GC497" s="3"/>
      <c r="GD497" s="3"/>
      <c r="GE497" s="3"/>
      <c r="GF497" s="3"/>
      <c r="GG497" s="3"/>
      <c r="GH497" s="3"/>
      <c r="GI497" s="3"/>
      <c r="GJ497" s="3"/>
      <c r="GK497" s="3"/>
      <c r="GL497" s="3"/>
      <c r="GM497" s="3"/>
      <c r="GN497" s="3"/>
      <c r="GO497" s="3"/>
      <c r="GP497" s="3"/>
      <c r="GQ497" s="3"/>
      <c r="GR497" s="3"/>
      <c r="GS497" s="3"/>
      <c r="GT497" s="3"/>
      <c r="GU497" s="3"/>
      <c r="GV497" s="3"/>
      <c r="GW497" s="3"/>
      <c r="GX497" s="3"/>
      <c r="GY497" s="3"/>
      <c r="GZ497" s="3"/>
      <c r="HA497" s="3"/>
      <c r="HB497" s="3"/>
      <c r="HC497" s="3"/>
      <c r="HD497" s="3"/>
      <c r="HE497" s="3"/>
      <c r="HF497" s="3"/>
      <c r="HG497" s="3"/>
      <c r="HH497" s="3"/>
      <c r="HI497" s="3"/>
      <c r="HJ497" s="3"/>
      <c r="HK497" s="3"/>
      <c r="HL497" s="3"/>
      <c r="HM497" s="3"/>
      <c r="HN497" s="3"/>
      <c r="HO497" s="3"/>
      <c r="HP497" s="3"/>
      <c r="HQ497" s="3"/>
      <c r="HR497" s="3"/>
      <c r="HS497" s="3"/>
      <c r="HT497" s="3"/>
      <c r="HU497" s="3"/>
      <c r="HV497" s="3"/>
      <c r="HW497" s="3"/>
      <c r="HX497" s="3"/>
      <c r="HY497" s="3"/>
      <c r="HZ497" s="3"/>
      <c r="IA497" s="3"/>
      <c r="IB497" s="3"/>
      <c r="IC497" s="3"/>
      <c r="ID497" s="3"/>
      <c r="IE497" s="3"/>
      <c r="IF497" s="3"/>
      <c r="IG497" s="3"/>
      <c r="IH497" s="3"/>
      <c r="II497" s="3"/>
      <c r="IJ497" s="3"/>
      <c r="IK497" s="3"/>
      <c r="IL497" s="3"/>
      <c r="IM497" s="3"/>
      <c r="IN497" s="3"/>
      <c r="IO497" s="3"/>
      <c r="IP497" s="3"/>
      <c r="IQ497" s="3"/>
      <c r="IR497" s="3"/>
      <c r="IS497" s="3"/>
      <c r="IT497" s="3"/>
      <c r="IU497" s="3"/>
      <c r="IV497" s="3"/>
    </row>
    <row r="498" spans="1:256" s="31" customFormat="1" x14ac:dyDescent="0.2">
      <c r="A498" s="68">
        <v>44697</v>
      </c>
      <c r="B498" s="69" t="s">
        <v>66</v>
      </c>
      <c r="C498" s="69">
        <v>2022</v>
      </c>
      <c r="D498" s="69" t="s">
        <v>1</v>
      </c>
      <c r="E498" s="71">
        <v>-0.05</v>
      </c>
      <c r="F498" s="71" t="s">
        <v>19</v>
      </c>
      <c r="G498" s="13">
        <v>4750</v>
      </c>
      <c r="H498" s="14">
        <v>307</v>
      </c>
      <c r="I498" s="71" t="s">
        <v>53</v>
      </c>
      <c r="J498" s="71" t="s">
        <v>25</v>
      </c>
      <c r="K498" s="71">
        <v>0.05</v>
      </c>
      <c r="L498" s="71" t="s">
        <v>380</v>
      </c>
      <c r="M498" s="71" t="s">
        <v>73</v>
      </c>
      <c r="N498" s="72" t="s">
        <v>1077</v>
      </c>
      <c r="O498" s="69"/>
      <c r="P498" s="69" t="s">
        <v>199</v>
      </c>
      <c r="Q498" s="73" t="s">
        <v>1081</v>
      </c>
      <c r="R498" s="119">
        <v>-87.451724999999996</v>
      </c>
      <c r="S498" s="69" t="s">
        <v>958</v>
      </c>
      <c r="T498" s="69"/>
      <c r="U498" s="69" t="s">
        <v>32</v>
      </c>
      <c r="V498" s="68"/>
      <c r="W498" s="1" t="e">
        <f>IF(AC498="Intr",0,G498*#REF!)</f>
        <v>#REF!</v>
      </c>
      <c r="X498" s="1" t="e">
        <f>IF(AC498="Intr",0,G498*#REF!)</f>
        <v>#REF!</v>
      </c>
      <c r="Y498" s="1" t="e">
        <f>IF(AC498="Intr",G498,G498*#REF!)</f>
        <v>#REF!</v>
      </c>
      <c r="Z498" s="1" t="s">
        <v>940</v>
      </c>
      <c r="AA498" s="1" t="s">
        <v>941</v>
      </c>
      <c r="AB498" s="1" t="s">
        <v>1223</v>
      </c>
      <c r="AC498" s="69"/>
      <c r="AD498" s="69"/>
      <c r="AE498" s="69"/>
      <c r="AF498" s="69"/>
      <c r="AG498" s="75"/>
      <c r="AH498" s="69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  <c r="EJ498" s="3"/>
      <c r="EK498" s="3"/>
      <c r="EL498" s="3"/>
      <c r="EM498" s="3"/>
      <c r="EN498" s="3"/>
      <c r="EO498" s="3"/>
      <c r="EP498" s="3"/>
      <c r="EQ498" s="3"/>
      <c r="ER498" s="3"/>
      <c r="ES498" s="3"/>
      <c r="ET498" s="3"/>
      <c r="EU498" s="3"/>
      <c r="EV498" s="3"/>
      <c r="EW498" s="3"/>
      <c r="EX498" s="3"/>
      <c r="EY498" s="3"/>
      <c r="EZ498" s="3"/>
      <c r="FA498" s="3"/>
      <c r="FB498" s="3"/>
      <c r="FC498" s="3"/>
      <c r="FD498" s="3"/>
      <c r="FE498" s="3"/>
      <c r="FF498" s="3"/>
      <c r="FG498" s="3"/>
      <c r="FH498" s="3"/>
      <c r="FI498" s="3"/>
      <c r="FJ498" s="3"/>
      <c r="FK498" s="3"/>
      <c r="FL498" s="3"/>
      <c r="FM498" s="3"/>
      <c r="FN498" s="3"/>
      <c r="FO498" s="3"/>
      <c r="FP498" s="3"/>
      <c r="FQ498" s="3"/>
      <c r="FR498" s="3"/>
      <c r="FS498" s="3"/>
      <c r="FT498" s="3"/>
      <c r="FU498" s="3"/>
      <c r="FV498" s="3"/>
      <c r="FW498" s="3"/>
      <c r="FX498" s="3"/>
      <c r="FY498" s="3"/>
      <c r="FZ498" s="3"/>
      <c r="GA498" s="3"/>
      <c r="GB498" s="3"/>
      <c r="GC498" s="3"/>
      <c r="GD498" s="3"/>
      <c r="GE498" s="3"/>
      <c r="GF498" s="3"/>
      <c r="GG498" s="3"/>
      <c r="GH498" s="3"/>
      <c r="GI498" s="3"/>
      <c r="GJ498" s="3"/>
      <c r="GK498" s="3"/>
      <c r="GL498" s="3"/>
      <c r="GM498" s="3"/>
      <c r="GN498" s="3"/>
      <c r="GO498" s="3"/>
      <c r="GP498" s="3"/>
      <c r="GQ498" s="3"/>
      <c r="GR498" s="3"/>
      <c r="GS498" s="3"/>
      <c r="GT498" s="3"/>
      <c r="GU498" s="3"/>
      <c r="GV498" s="3"/>
      <c r="GW498" s="3"/>
      <c r="GX498" s="3"/>
      <c r="GY498" s="3"/>
      <c r="GZ498" s="3"/>
      <c r="HA498" s="3"/>
      <c r="HB498" s="3"/>
      <c r="HC498" s="3"/>
      <c r="HD498" s="3"/>
      <c r="HE498" s="3"/>
      <c r="HF498" s="3"/>
      <c r="HG498" s="3"/>
      <c r="HH498" s="3"/>
      <c r="HI498" s="3"/>
      <c r="HJ498" s="3"/>
      <c r="HK498" s="3"/>
      <c r="HL498" s="3"/>
      <c r="HM498" s="3"/>
      <c r="HN498" s="3"/>
      <c r="HO498" s="3"/>
      <c r="HP498" s="3"/>
      <c r="HQ498" s="3"/>
      <c r="HR498" s="3"/>
      <c r="HS498" s="3"/>
      <c r="HT498" s="3"/>
      <c r="HU498" s="3"/>
      <c r="HV498" s="3"/>
      <c r="HW498" s="3"/>
      <c r="HX498" s="3"/>
      <c r="HY498" s="3"/>
      <c r="HZ498" s="3"/>
      <c r="IA498" s="3"/>
      <c r="IB498" s="3"/>
      <c r="IC498" s="3"/>
      <c r="ID498" s="3"/>
      <c r="IE498" s="3"/>
      <c r="IF498" s="3"/>
      <c r="IG498" s="3"/>
      <c r="IH498" s="3"/>
      <c r="II498" s="3"/>
      <c r="IJ498" s="3"/>
      <c r="IK498" s="3"/>
      <c r="IL498" s="3"/>
      <c r="IM498" s="3"/>
      <c r="IN498" s="3"/>
      <c r="IO498" s="3"/>
      <c r="IP498" s="3"/>
      <c r="IQ498" s="3"/>
      <c r="IR498" s="3"/>
      <c r="IS498" s="3"/>
      <c r="IT498" s="3"/>
      <c r="IU498" s="3"/>
      <c r="IV498" s="3"/>
    </row>
    <row r="499" spans="1:256" x14ac:dyDescent="0.2">
      <c r="A499" s="68">
        <v>44697</v>
      </c>
      <c r="B499" s="69" t="s">
        <v>66</v>
      </c>
      <c r="C499" s="69">
        <v>2022</v>
      </c>
      <c r="D499" s="69" t="s">
        <v>2</v>
      </c>
      <c r="E499" s="71">
        <v>-123</v>
      </c>
      <c r="F499" s="71" t="s">
        <v>20</v>
      </c>
      <c r="G499" s="13">
        <v>61500</v>
      </c>
      <c r="H499" s="14">
        <v>302</v>
      </c>
      <c r="I499" s="71" t="s">
        <v>52</v>
      </c>
      <c r="J499" s="71" t="s">
        <v>711</v>
      </c>
      <c r="K499" s="71">
        <v>123</v>
      </c>
      <c r="L499" s="71" t="s">
        <v>705</v>
      </c>
      <c r="M499" s="71" t="s">
        <v>1082</v>
      </c>
      <c r="N499" s="72" t="s">
        <v>1083</v>
      </c>
      <c r="O499" s="69"/>
      <c r="P499" s="69" t="s">
        <v>1084</v>
      </c>
      <c r="Q499" s="73">
        <v>40.865900000000003</v>
      </c>
      <c r="R499" s="74">
        <v>-87.281000000000006</v>
      </c>
      <c r="S499" s="69" t="s">
        <v>43</v>
      </c>
      <c r="T499" s="69" t="s">
        <v>1510</v>
      </c>
      <c r="U499" s="69" t="s">
        <v>31</v>
      </c>
      <c r="V499" s="68">
        <v>44957</v>
      </c>
      <c r="W499" s="1">
        <v>9225</v>
      </c>
      <c r="X499" s="1">
        <v>43050</v>
      </c>
      <c r="Y499" s="1">
        <v>9225</v>
      </c>
      <c r="Z499" s="1" t="s">
        <v>942</v>
      </c>
      <c r="AA499" s="1" t="s">
        <v>943</v>
      </c>
      <c r="AB499" s="1"/>
      <c r="AC499" s="69"/>
      <c r="AD499" s="69" t="s">
        <v>1511</v>
      </c>
      <c r="AE499" s="69"/>
      <c r="AF499" s="69"/>
      <c r="AG499" s="75"/>
      <c r="AH499" s="111" t="s">
        <v>1512</v>
      </c>
    </row>
    <row r="500" spans="1:256" s="21" customFormat="1" x14ac:dyDescent="0.2">
      <c r="A500" s="68">
        <v>44697</v>
      </c>
      <c r="B500" s="69" t="s">
        <v>66</v>
      </c>
      <c r="C500" s="69">
        <v>2022</v>
      </c>
      <c r="D500" s="69" t="s">
        <v>2</v>
      </c>
      <c r="E500" s="71">
        <v>-1.7999999999999999E-2</v>
      </c>
      <c r="F500" s="71" t="s">
        <v>19</v>
      </c>
      <c r="G500" s="13">
        <v>1710</v>
      </c>
      <c r="H500" s="14">
        <v>302</v>
      </c>
      <c r="I500" s="71" t="s">
        <v>52</v>
      </c>
      <c r="J500" s="71" t="s">
        <v>23</v>
      </c>
      <c r="K500" s="71">
        <v>8.9999999999999993E-3</v>
      </c>
      <c r="L500" s="71" t="s">
        <v>705</v>
      </c>
      <c r="M500" s="71" t="s">
        <v>1082</v>
      </c>
      <c r="N500" s="72" t="s">
        <v>1083</v>
      </c>
      <c r="O500" s="69"/>
      <c r="P500" s="69" t="s">
        <v>1084</v>
      </c>
      <c r="Q500" s="73">
        <v>40.865900000000003</v>
      </c>
      <c r="R500" s="74">
        <v>-87.281000000000006</v>
      </c>
      <c r="S500" s="69" t="s">
        <v>43</v>
      </c>
      <c r="T500" s="69" t="s">
        <v>1510</v>
      </c>
      <c r="U500" s="69" t="s">
        <v>31</v>
      </c>
      <c r="V500" s="68">
        <v>44957</v>
      </c>
      <c r="W500" s="1">
        <v>256.5</v>
      </c>
      <c r="X500" s="1">
        <v>1197</v>
      </c>
      <c r="Y500" s="1">
        <v>256.5</v>
      </c>
      <c r="Z500" s="1" t="s">
        <v>942</v>
      </c>
      <c r="AA500" s="1" t="s">
        <v>943</v>
      </c>
      <c r="AB500" s="1"/>
      <c r="AC500" s="69"/>
      <c r="AD500" s="69" t="s">
        <v>1511</v>
      </c>
      <c r="AE500" s="69"/>
      <c r="AF500" s="69"/>
      <c r="AG500" s="75"/>
      <c r="AH500" s="111" t="s">
        <v>1512</v>
      </c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  <c r="EH500" s="3"/>
      <c r="EI500" s="3"/>
      <c r="EJ500" s="3"/>
      <c r="EK500" s="3"/>
      <c r="EL500" s="3"/>
      <c r="EM500" s="3"/>
      <c r="EN500" s="3"/>
      <c r="EO500" s="3"/>
      <c r="EP500" s="3"/>
      <c r="EQ500" s="3"/>
      <c r="ER500" s="3"/>
      <c r="ES500" s="3"/>
      <c r="ET500" s="3"/>
      <c r="EU500" s="3"/>
      <c r="EV500" s="3"/>
      <c r="EW500" s="3"/>
      <c r="EX500" s="3"/>
      <c r="EY500" s="3"/>
      <c r="EZ500" s="3"/>
      <c r="FA500" s="3"/>
      <c r="FB500" s="3"/>
      <c r="FC500" s="3"/>
      <c r="FD500" s="3"/>
      <c r="FE500" s="3"/>
      <c r="FF500" s="3"/>
      <c r="FG500" s="3"/>
      <c r="FH500" s="3"/>
      <c r="FI500" s="3"/>
      <c r="FJ500" s="3"/>
      <c r="FK500" s="3"/>
      <c r="FL500" s="3"/>
      <c r="FM500" s="3"/>
      <c r="FN500" s="3"/>
      <c r="FO500" s="3"/>
      <c r="FP500" s="3"/>
      <c r="FQ500" s="3"/>
      <c r="FR500" s="3"/>
      <c r="FS500" s="3"/>
      <c r="FT500" s="3"/>
      <c r="FU500" s="3"/>
      <c r="FV500" s="3"/>
      <c r="FW500" s="3"/>
      <c r="FX500" s="3"/>
      <c r="FY500" s="3"/>
      <c r="FZ500" s="3"/>
      <c r="GA500" s="3"/>
      <c r="GB500" s="3"/>
      <c r="GC500" s="3"/>
      <c r="GD500" s="3"/>
      <c r="GE500" s="3"/>
      <c r="GF500" s="3"/>
      <c r="GG500" s="3"/>
      <c r="GH500" s="3"/>
      <c r="GI500" s="3"/>
      <c r="GJ500" s="3"/>
      <c r="GK500" s="3"/>
      <c r="GL500" s="3"/>
      <c r="GM500" s="3"/>
      <c r="GN500" s="3"/>
      <c r="GO500" s="3"/>
      <c r="GP500" s="3"/>
      <c r="GQ500" s="3"/>
      <c r="GR500" s="3"/>
      <c r="GS500" s="3"/>
      <c r="GT500" s="3"/>
      <c r="GU500" s="3"/>
      <c r="GV500" s="3"/>
      <c r="GW500" s="3"/>
      <c r="GX500" s="3"/>
      <c r="GY500" s="3"/>
      <c r="GZ500" s="3"/>
      <c r="HA500" s="3"/>
      <c r="HB500" s="3"/>
      <c r="HC500" s="3"/>
      <c r="HD500" s="3"/>
      <c r="HE500" s="3"/>
      <c r="HF500" s="3"/>
      <c r="HG500" s="3"/>
      <c r="HH500" s="3"/>
      <c r="HI500" s="3"/>
      <c r="HJ500" s="3"/>
      <c r="HK500" s="3"/>
      <c r="HL500" s="3"/>
      <c r="HM500" s="3"/>
      <c r="HN500" s="3"/>
      <c r="HO500" s="3"/>
      <c r="HP500" s="3"/>
      <c r="HQ500" s="3"/>
      <c r="HR500" s="3"/>
      <c r="HS500" s="3"/>
      <c r="HT500" s="3"/>
      <c r="HU500" s="3"/>
      <c r="HV500" s="3"/>
      <c r="HW500" s="3"/>
      <c r="HX500" s="3"/>
      <c r="HY500" s="3"/>
      <c r="HZ500" s="3"/>
      <c r="IA500" s="3"/>
      <c r="IB500" s="3"/>
      <c r="IC500" s="3"/>
      <c r="ID500" s="3"/>
      <c r="IE500" s="3"/>
      <c r="IF500" s="3"/>
      <c r="IG500" s="3"/>
      <c r="IH500" s="3"/>
      <c r="II500" s="3"/>
      <c r="IJ500" s="3"/>
      <c r="IK500" s="3"/>
      <c r="IL500" s="3"/>
      <c r="IM500" s="3"/>
      <c r="IN500" s="3"/>
      <c r="IO500" s="3"/>
      <c r="IP500" s="3"/>
      <c r="IQ500" s="3"/>
      <c r="IR500" s="3"/>
      <c r="IS500" s="3"/>
      <c r="IT500" s="3"/>
      <c r="IU500" s="3"/>
      <c r="IV500" s="3"/>
    </row>
    <row r="501" spans="1:256" s="32" customFormat="1" ht="13.5" customHeight="1" x14ac:dyDescent="0.2">
      <c r="A501" s="68">
        <v>44697</v>
      </c>
      <c r="B501" s="69" t="s">
        <v>66</v>
      </c>
      <c r="C501" s="69">
        <v>2022</v>
      </c>
      <c r="D501" s="69" t="s">
        <v>10</v>
      </c>
      <c r="E501" s="71">
        <v>-17.68</v>
      </c>
      <c r="F501" s="71" t="s">
        <v>19</v>
      </c>
      <c r="G501" s="13">
        <v>1414400</v>
      </c>
      <c r="H501" s="14">
        <v>301</v>
      </c>
      <c r="I501" s="71" t="s">
        <v>52</v>
      </c>
      <c r="J501" s="71" t="s">
        <v>25</v>
      </c>
      <c r="K501" s="71">
        <v>17.68</v>
      </c>
      <c r="L501" s="71" t="s">
        <v>705</v>
      </c>
      <c r="M501" s="71" t="s">
        <v>1078</v>
      </c>
      <c r="N501" s="72" t="s">
        <v>1079</v>
      </c>
      <c r="O501" s="69" t="s">
        <v>1080</v>
      </c>
      <c r="P501" s="69" t="s">
        <v>56</v>
      </c>
      <c r="Q501" s="73">
        <v>38.3459</v>
      </c>
      <c r="R501" s="74">
        <v>-85.723299999999995</v>
      </c>
      <c r="S501" s="69" t="s">
        <v>43</v>
      </c>
      <c r="T501" s="69"/>
      <c r="U501" s="69" t="s">
        <v>32</v>
      </c>
      <c r="V501" s="68"/>
      <c r="W501" s="1" t="e">
        <f>IF(AC501="Intr",0,G501*#REF!)</f>
        <v>#REF!</v>
      </c>
      <c r="X501" s="1" t="e">
        <f>IF(AC501="Intr",0,G501*#REF!)</f>
        <v>#REF!</v>
      </c>
      <c r="Y501" s="1" t="e">
        <f>IF(AC501="Intr",G501,G501*#REF!)</f>
        <v>#REF!</v>
      </c>
      <c r="Z501" s="1" t="s">
        <v>944</v>
      </c>
      <c r="AA501" s="1" t="s">
        <v>943</v>
      </c>
      <c r="AB501" s="1"/>
      <c r="AC501" s="69"/>
      <c r="AD501" s="69"/>
      <c r="AE501" s="69"/>
      <c r="AF501" s="69"/>
      <c r="AG501" s="75"/>
      <c r="AH501" s="111" t="s">
        <v>1097</v>
      </c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  <c r="EH501" s="3"/>
      <c r="EI501" s="3"/>
      <c r="EJ501" s="3"/>
      <c r="EK501" s="3"/>
      <c r="EL501" s="3"/>
      <c r="EM501" s="3"/>
      <c r="EN501" s="3"/>
      <c r="EO501" s="3"/>
      <c r="EP501" s="3"/>
      <c r="EQ501" s="3"/>
      <c r="ER501" s="3"/>
      <c r="ES501" s="3"/>
      <c r="ET501" s="3"/>
      <c r="EU501" s="3"/>
      <c r="EV501" s="3"/>
      <c r="EW501" s="3"/>
      <c r="EX501" s="3"/>
      <c r="EY501" s="3"/>
      <c r="EZ501" s="3"/>
      <c r="FA501" s="3"/>
      <c r="FB501" s="3"/>
      <c r="FC501" s="3"/>
      <c r="FD501" s="3"/>
      <c r="FE501" s="3"/>
      <c r="FF501" s="3"/>
      <c r="FG501" s="3"/>
      <c r="FH501" s="3"/>
      <c r="FI501" s="3"/>
      <c r="FJ501" s="3"/>
      <c r="FK501" s="3"/>
      <c r="FL501" s="3"/>
      <c r="FM501" s="3"/>
      <c r="FN501" s="3"/>
      <c r="FO501" s="3"/>
      <c r="FP501" s="3"/>
      <c r="FQ501" s="3"/>
      <c r="FR501" s="3"/>
      <c r="FS501" s="3"/>
      <c r="FT501" s="3"/>
      <c r="FU501" s="3"/>
      <c r="FV501" s="3"/>
      <c r="FW501" s="3"/>
      <c r="FX501" s="3"/>
      <c r="FY501" s="3"/>
      <c r="FZ501" s="3"/>
      <c r="GA501" s="3"/>
      <c r="GB501" s="3"/>
      <c r="GC501" s="3"/>
      <c r="GD501" s="3"/>
      <c r="GE501" s="3"/>
      <c r="GF501" s="3"/>
      <c r="GG501" s="3"/>
      <c r="GH501" s="3"/>
      <c r="GI501" s="3"/>
      <c r="GJ501" s="3"/>
      <c r="GK501" s="3"/>
      <c r="GL501" s="3"/>
      <c r="GM501" s="3"/>
      <c r="GN501" s="3"/>
      <c r="GO501" s="3"/>
      <c r="GP501" s="3"/>
      <c r="GQ501" s="3"/>
      <c r="GR501" s="3"/>
      <c r="GS501" s="3"/>
      <c r="GT501" s="3"/>
      <c r="GU501" s="3"/>
      <c r="GV501" s="3"/>
      <c r="GW501" s="3"/>
      <c r="GX501" s="3"/>
      <c r="GY501" s="3"/>
      <c r="GZ501" s="3"/>
      <c r="HA501" s="3"/>
      <c r="HB501" s="3"/>
      <c r="HC501" s="3"/>
      <c r="HD501" s="3"/>
      <c r="HE501" s="3"/>
      <c r="HF501" s="3"/>
      <c r="HG501" s="3"/>
      <c r="HH501" s="3"/>
      <c r="HI501" s="3"/>
      <c r="HJ501" s="3"/>
      <c r="HK501" s="3"/>
      <c r="HL501" s="3"/>
      <c r="HM501" s="3"/>
      <c r="HN501" s="3"/>
      <c r="HO501" s="3"/>
      <c r="HP501" s="3"/>
      <c r="HQ501" s="3"/>
      <c r="HR501" s="3"/>
      <c r="HS501" s="3"/>
      <c r="HT501" s="3"/>
      <c r="HU501" s="3"/>
      <c r="HV501" s="3"/>
      <c r="HW501" s="3"/>
      <c r="HX501" s="3"/>
      <c r="HY501" s="3"/>
      <c r="HZ501" s="3"/>
      <c r="IA501" s="3"/>
      <c r="IB501" s="3"/>
      <c r="IC501" s="3"/>
      <c r="ID501" s="3"/>
      <c r="IE501" s="3"/>
      <c r="IF501" s="3"/>
      <c r="IG501" s="3"/>
      <c r="IH501" s="3"/>
      <c r="II501" s="3"/>
      <c r="IJ501" s="3"/>
      <c r="IK501" s="3"/>
      <c r="IL501" s="3"/>
      <c r="IM501" s="3"/>
      <c r="IN501" s="3"/>
      <c r="IO501" s="3"/>
      <c r="IP501" s="3"/>
      <c r="IQ501" s="3"/>
      <c r="IR501" s="3"/>
      <c r="IS501" s="3"/>
      <c r="IT501" s="3"/>
      <c r="IU501" s="3"/>
      <c r="IV501" s="3"/>
    </row>
    <row r="502" spans="1:256" s="32" customFormat="1" x14ac:dyDescent="0.2">
      <c r="A502" s="68">
        <v>44699</v>
      </c>
      <c r="B502" s="69" t="s">
        <v>66</v>
      </c>
      <c r="C502" s="69">
        <v>2022</v>
      </c>
      <c r="D502" s="69" t="s">
        <v>5</v>
      </c>
      <c r="E502" s="71">
        <v>-0.4</v>
      </c>
      <c r="F502" s="71" t="s">
        <v>19</v>
      </c>
      <c r="G502" s="140">
        <v>32000</v>
      </c>
      <c r="H502" s="71">
        <v>304</v>
      </c>
      <c r="I502" s="71" t="s">
        <v>52</v>
      </c>
      <c r="J502" s="71" t="s">
        <v>25</v>
      </c>
      <c r="K502" s="71">
        <v>0.1</v>
      </c>
      <c r="L502" s="71" t="s">
        <v>705</v>
      </c>
      <c r="M502" s="71" t="s">
        <v>1094</v>
      </c>
      <c r="N502" s="72" t="s">
        <v>980</v>
      </c>
      <c r="O502" s="69"/>
      <c r="P502" s="69" t="s">
        <v>195</v>
      </c>
      <c r="Q502" s="73">
        <v>40.283152999999999</v>
      </c>
      <c r="R502" s="74">
        <v>-85.309426000000002</v>
      </c>
      <c r="S502" s="69" t="s">
        <v>43</v>
      </c>
      <c r="T502" s="69"/>
      <c r="U502" s="69" t="s">
        <v>32</v>
      </c>
      <c r="V502" s="68"/>
      <c r="W502" s="1" t="e">
        <f>IF(AC502="Intr",0,G502*#REF!)</f>
        <v>#REF!</v>
      </c>
      <c r="X502" s="1" t="e">
        <f>IF(AC502="Intr",0,G502*#REF!)</f>
        <v>#REF!</v>
      </c>
      <c r="Y502" s="1" t="e">
        <f>IF(AC502="Intr",G502,G502*#REF!)</f>
        <v>#REF!</v>
      </c>
      <c r="Z502" s="1" t="s">
        <v>944</v>
      </c>
      <c r="AA502" s="1" t="s">
        <v>943</v>
      </c>
      <c r="AB502" s="1"/>
      <c r="AC502" s="69"/>
      <c r="AD502" s="69"/>
      <c r="AE502" s="69"/>
      <c r="AF502" s="69"/>
      <c r="AG502" s="75"/>
      <c r="AH502" s="69" t="s">
        <v>1095</v>
      </c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  <c r="EH502" s="3"/>
      <c r="EI502" s="3"/>
      <c r="EJ502" s="3"/>
      <c r="EK502" s="3"/>
      <c r="EL502" s="3"/>
      <c r="EM502" s="3"/>
      <c r="EN502" s="3"/>
      <c r="EO502" s="3"/>
      <c r="EP502" s="3"/>
      <c r="EQ502" s="3"/>
      <c r="ER502" s="3"/>
      <c r="ES502" s="3"/>
      <c r="ET502" s="3"/>
      <c r="EU502" s="3"/>
      <c r="EV502" s="3"/>
      <c r="EW502" s="3"/>
      <c r="EX502" s="3"/>
      <c r="EY502" s="3"/>
      <c r="EZ502" s="3"/>
      <c r="FA502" s="3"/>
      <c r="FB502" s="3"/>
      <c r="FC502" s="3"/>
      <c r="FD502" s="3"/>
      <c r="FE502" s="3"/>
      <c r="FF502" s="3"/>
      <c r="FG502" s="3"/>
      <c r="FH502" s="3"/>
      <c r="FI502" s="3"/>
      <c r="FJ502" s="3"/>
      <c r="FK502" s="3"/>
      <c r="FL502" s="3"/>
      <c r="FM502" s="3"/>
      <c r="FN502" s="3"/>
      <c r="FO502" s="3"/>
      <c r="FP502" s="3"/>
      <c r="FQ502" s="3"/>
      <c r="FR502" s="3"/>
      <c r="FS502" s="3"/>
      <c r="FT502" s="3"/>
      <c r="FU502" s="3"/>
      <c r="FV502" s="3"/>
      <c r="FW502" s="3"/>
      <c r="FX502" s="3"/>
      <c r="FY502" s="3"/>
      <c r="FZ502" s="3"/>
      <c r="GA502" s="3"/>
      <c r="GB502" s="3"/>
      <c r="GC502" s="3"/>
      <c r="GD502" s="3"/>
      <c r="GE502" s="3"/>
      <c r="GF502" s="3"/>
      <c r="GG502" s="3"/>
      <c r="GH502" s="3"/>
      <c r="GI502" s="3"/>
      <c r="GJ502" s="3"/>
      <c r="GK502" s="3"/>
      <c r="GL502" s="3"/>
      <c r="GM502" s="3"/>
      <c r="GN502" s="3"/>
      <c r="GO502" s="3"/>
      <c r="GP502" s="3"/>
      <c r="GQ502" s="3"/>
      <c r="GR502" s="3"/>
      <c r="GS502" s="3"/>
      <c r="GT502" s="3"/>
      <c r="GU502" s="3"/>
      <c r="GV502" s="3"/>
      <c r="GW502" s="3"/>
      <c r="GX502" s="3"/>
      <c r="GY502" s="3"/>
      <c r="GZ502" s="3"/>
      <c r="HA502" s="3"/>
      <c r="HB502" s="3"/>
      <c r="HC502" s="3"/>
      <c r="HD502" s="3"/>
      <c r="HE502" s="3"/>
      <c r="HF502" s="3"/>
      <c r="HG502" s="3"/>
      <c r="HH502" s="3"/>
      <c r="HI502" s="3"/>
      <c r="HJ502" s="3"/>
      <c r="HK502" s="3"/>
      <c r="HL502" s="3"/>
      <c r="HM502" s="3"/>
      <c r="HN502" s="3"/>
      <c r="HO502" s="3"/>
      <c r="HP502" s="3"/>
      <c r="HQ502" s="3"/>
      <c r="HR502" s="3"/>
      <c r="HS502" s="3"/>
      <c r="HT502" s="3"/>
      <c r="HU502" s="3"/>
      <c r="HV502" s="3"/>
      <c r="HW502" s="3"/>
      <c r="HX502" s="3"/>
      <c r="HY502" s="3"/>
      <c r="HZ502" s="3"/>
      <c r="IA502" s="3"/>
      <c r="IB502" s="3"/>
      <c r="IC502" s="3"/>
      <c r="ID502" s="3"/>
      <c r="IE502" s="3"/>
      <c r="IF502" s="3"/>
      <c r="IG502" s="3"/>
      <c r="IH502" s="3"/>
      <c r="II502" s="3"/>
      <c r="IJ502" s="3"/>
      <c r="IK502" s="3"/>
      <c r="IL502" s="3"/>
      <c r="IM502" s="3"/>
      <c r="IN502" s="3"/>
      <c r="IO502" s="3"/>
      <c r="IP502" s="3"/>
      <c r="IQ502" s="3"/>
      <c r="IR502" s="3"/>
      <c r="IS502" s="3"/>
      <c r="IT502" s="3"/>
      <c r="IU502" s="3"/>
      <c r="IV502" s="3"/>
    </row>
    <row r="503" spans="1:256" x14ac:dyDescent="0.2">
      <c r="A503" s="68">
        <v>44699</v>
      </c>
      <c r="B503" s="69" t="s">
        <v>66</v>
      </c>
      <c r="C503" s="69">
        <v>2022</v>
      </c>
      <c r="D503" s="69" t="s">
        <v>8</v>
      </c>
      <c r="E503" s="71">
        <v>-110</v>
      </c>
      <c r="F503" s="71" t="s">
        <v>20</v>
      </c>
      <c r="G503" s="140">
        <v>44000</v>
      </c>
      <c r="H503" s="71">
        <v>305</v>
      </c>
      <c r="I503" s="71" t="s">
        <v>52</v>
      </c>
      <c r="J503" s="71" t="s">
        <v>704</v>
      </c>
      <c r="K503" s="71">
        <v>796</v>
      </c>
      <c r="L503" s="71" t="s">
        <v>705</v>
      </c>
      <c r="M503" s="71" t="s">
        <v>1085</v>
      </c>
      <c r="N503" s="72" t="s">
        <v>1086</v>
      </c>
      <c r="O503" s="69"/>
      <c r="P503" s="69" t="s">
        <v>92</v>
      </c>
      <c r="Q503" s="73" t="s">
        <v>1087</v>
      </c>
      <c r="R503" s="74" t="s">
        <v>1088</v>
      </c>
      <c r="S503" s="69" t="s">
        <v>43</v>
      </c>
      <c r="T503" s="69"/>
      <c r="U503" s="69" t="s">
        <v>32</v>
      </c>
      <c r="V503" s="68"/>
      <c r="W503" s="1" t="e">
        <f>IF(AC503="Intr",0,G503*#REF!)</f>
        <v>#REF!</v>
      </c>
      <c r="X503" s="1" t="e">
        <f>IF(AC503="Intr",0,G503*#REF!)</f>
        <v>#REF!</v>
      </c>
      <c r="Y503" s="1" t="e">
        <f>IF(AC503="Intr",G503,G503*#REF!)</f>
        <v>#REF!</v>
      </c>
      <c r="Z503" s="1" t="s">
        <v>944</v>
      </c>
      <c r="AA503" s="1" t="s">
        <v>946</v>
      </c>
      <c r="AB503" s="1"/>
      <c r="AC503" s="69"/>
      <c r="AD503" s="69"/>
      <c r="AE503" s="69"/>
      <c r="AF503" s="69"/>
      <c r="AG503" s="75"/>
      <c r="AH503" s="69" t="s">
        <v>1090</v>
      </c>
    </row>
    <row r="504" spans="1:256" s="20" customFormat="1" x14ac:dyDescent="0.2">
      <c r="A504" s="68">
        <v>44699</v>
      </c>
      <c r="B504" s="69" t="s">
        <v>66</v>
      </c>
      <c r="C504" s="69">
        <v>2022</v>
      </c>
      <c r="D504" s="69" t="s">
        <v>8</v>
      </c>
      <c r="E504" s="71">
        <v>-359</v>
      </c>
      <c r="F504" s="71" t="s">
        <v>20</v>
      </c>
      <c r="G504" s="140">
        <v>143600</v>
      </c>
      <c r="H504" s="71">
        <v>305</v>
      </c>
      <c r="I504" s="71" t="s">
        <v>52</v>
      </c>
      <c r="J504" s="71" t="s">
        <v>711</v>
      </c>
      <c r="K504" s="71">
        <v>399</v>
      </c>
      <c r="L504" s="71" t="s">
        <v>705</v>
      </c>
      <c r="M504" s="71" t="s">
        <v>1085</v>
      </c>
      <c r="N504" s="72" t="s">
        <v>1086</v>
      </c>
      <c r="O504" s="69"/>
      <c r="P504" s="69" t="s">
        <v>92</v>
      </c>
      <c r="Q504" s="73" t="s">
        <v>1087</v>
      </c>
      <c r="R504" s="74" t="s">
        <v>1088</v>
      </c>
      <c r="S504" s="69" t="s">
        <v>43</v>
      </c>
      <c r="T504" s="69"/>
      <c r="U504" s="69" t="s">
        <v>32</v>
      </c>
      <c r="V504" s="68"/>
      <c r="W504" s="1" t="e">
        <f>IF(AC504="Intr",0,G504*#REF!)</f>
        <v>#REF!</v>
      </c>
      <c r="X504" s="1" t="e">
        <f>IF(AC504="Intr",0,G504*#REF!)</f>
        <v>#REF!</v>
      </c>
      <c r="Y504" s="1" t="e">
        <f>IF(AC504="Intr",G504,G504*#REF!)</f>
        <v>#REF!</v>
      </c>
      <c r="Z504" s="1" t="s">
        <v>944</v>
      </c>
      <c r="AA504" s="1" t="s">
        <v>946</v>
      </c>
      <c r="AB504" s="1"/>
      <c r="AC504" s="69"/>
      <c r="AD504" s="69"/>
      <c r="AE504" s="69"/>
      <c r="AF504" s="69"/>
      <c r="AG504" s="75"/>
      <c r="AH504" s="69" t="s">
        <v>1090</v>
      </c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  <c r="EH504" s="3"/>
      <c r="EI504" s="3"/>
      <c r="EJ504" s="3"/>
      <c r="EK504" s="3"/>
      <c r="EL504" s="3"/>
      <c r="EM504" s="3"/>
      <c r="EN504" s="3"/>
      <c r="EO504" s="3"/>
      <c r="EP504" s="3"/>
      <c r="EQ504" s="3"/>
      <c r="ER504" s="3"/>
      <c r="ES504" s="3"/>
      <c r="ET504" s="3"/>
      <c r="EU504" s="3"/>
      <c r="EV504" s="3"/>
      <c r="EW504" s="3"/>
      <c r="EX504" s="3"/>
      <c r="EY504" s="3"/>
      <c r="EZ504" s="3"/>
      <c r="FA504" s="3"/>
      <c r="FB504" s="3"/>
      <c r="FC504" s="3"/>
      <c r="FD504" s="3"/>
      <c r="FE504" s="3"/>
      <c r="FF504" s="3"/>
      <c r="FG504" s="3"/>
      <c r="FH504" s="3"/>
      <c r="FI504" s="3"/>
      <c r="FJ504" s="3"/>
      <c r="FK504" s="3"/>
      <c r="FL504" s="3"/>
      <c r="FM504" s="3"/>
      <c r="FN504" s="3"/>
      <c r="FO504" s="3"/>
      <c r="FP504" s="3"/>
      <c r="FQ504" s="3"/>
      <c r="FR504" s="3"/>
      <c r="FS504" s="3"/>
      <c r="FT504" s="3"/>
      <c r="FU504" s="3"/>
      <c r="FV504" s="3"/>
      <c r="FW504" s="3"/>
      <c r="FX504" s="3"/>
      <c r="FY504" s="3"/>
      <c r="FZ504" s="3"/>
      <c r="GA504" s="3"/>
      <c r="GB504" s="3"/>
      <c r="GC504" s="3"/>
      <c r="GD504" s="3"/>
      <c r="GE504" s="3"/>
      <c r="GF504" s="3"/>
      <c r="GG504" s="3"/>
      <c r="GH504" s="3"/>
      <c r="GI504" s="3"/>
      <c r="GJ504" s="3"/>
      <c r="GK504" s="3"/>
      <c r="GL504" s="3"/>
      <c r="GM504" s="3"/>
      <c r="GN504" s="3"/>
      <c r="GO504" s="3"/>
      <c r="GP504" s="3"/>
      <c r="GQ504" s="3"/>
      <c r="GR504" s="3"/>
      <c r="GS504" s="3"/>
      <c r="GT504" s="3"/>
      <c r="GU504" s="3"/>
      <c r="GV504" s="3"/>
      <c r="GW504" s="3"/>
      <c r="GX504" s="3"/>
      <c r="GY504" s="3"/>
      <c r="GZ504" s="3"/>
      <c r="HA504" s="3"/>
      <c r="HB504" s="3"/>
      <c r="HC504" s="3"/>
      <c r="HD504" s="3"/>
      <c r="HE504" s="3"/>
      <c r="HF504" s="3"/>
      <c r="HG504" s="3"/>
      <c r="HH504" s="3"/>
      <c r="HI504" s="3"/>
      <c r="HJ504" s="3"/>
      <c r="HK504" s="3"/>
      <c r="HL504" s="3"/>
      <c r="HM504" s="3"/>
      <c r="HN504" s="3"/>
      <c r="HO504" s="3"/>
      <c r="HP504" s="3"/>
      <c r="HQ504" s="3"/>
      <c r="HR504" s="3"/>
      <c r="HS504" s="3"/>
      <c r="HT504" s="3"/>
      <c r="HU504" s="3"/>
      <c r="HV504" s="3"/>
      <c r="HW504" s="3"/>
      <c r="HX504" s="3"/>
      <c r="HY504" s="3"/>
      <c r="HZ504" s="3"/>
      <c r="IA504" s="3"/>
      <c r="IB504" s="3"/>
      <c r="IC504" s="3"/>
      <c r="ID504" s="3"/>
      <c r="IE504" s="3"/>
      <c r="IF504" s="3"/>
      <c r="IG504" s="3"/>
      <c r="IH504" s="3"/>
      <c r="II504" s="3"/>
      <c r="IJ504" s="3"/>
      <c r="IK504" s="3"/>
      <c r="IL504" s="3"/>
      <c r="IM504" s="3"/>
      <c r="IN504" s="3"/>
      <c r="IO504" s="3"/>
      <c r="IP504" s="3"/>
      <c r="IQ504" s="3"/>
      <c r="IR504" s="3"/>
      <c r="IS504" s="3"/>
      <c r="IT504" s="3"/>
      <c r="IU504" s="3"/>
      <c r="IV504" s="3"/>
    </row>
    <row r="505" spans="1:256" s="5" customFormat="1" x14ac:dyDescent="0.2">
      <c r="A505" s="68">
        <v>44699</v>
      </c>
      <c r="B505" s="69" t="s">
        <v>66</v>
      </c>
      <c r="C505" s="69">
        <v>2022</v>
      </c>
      <c r="D505" s="69" t="s">
        <v>8</v>
      </c>
      <c r="E505" s="71">
        <v>-7.86</v>
      </c>
      <c r="F505" s="71" t="s">
        <v>19</v>
      </c>
      <c r="G505" s="140">
        <v>628800</v>
      </c>
      <c r="H505" s="71">
        <v>305</v>
      </c>
      <c r="I505" s="71" t="s">
        <v>52</v>
      </c>
      <c r="J505" s="71" t="s">
        <v>23</v>
      </c>
      <c r="K505" s="71">
        <v>3.93</v>
      </c>
      <c r="L505" s="71" t="s">
        <v>705</v>
      </c>
      <c r="M505" s="71" t="s">
        <v>1085</v>
      </c>
      <c r="N505" s="72" t="s">
        <v>1086</v>
      </c>
      <c r="O505" s="69"/>
      <c r="P505" s="69" t="s">
        <v>92</v>
      </c>
      <c r="Q505" s="73" t="s">
        <v>1087</v>
      </c>
      <c r="R505" s="74" t="s">
        <v>1088</v>
      </c>
      <c r="S505" s="69" t="s">
        <v>43</v>
      </c>
      <c r="T505" s="69"/>
      <c r="U505" s="69" t="s">
        <v>32</v>
      </c>
      <c r="V505" s="68"/>
      <c r="W505" s="1" t="e">
        <f>IF(AC505="Intr",0,G505*#REF!)</f>
        <v>#REF!</v>
      </c>
      <c r="X505" s="1" t="e">
        <f>IF(AC505="Intr",0,G505*#REF!)</f>
        <v>#REF!</v>
      </c>
      <c r="Y505" s="1" t="e">
        <f>IF(AC505="Intr",G505,G505*#REF!)</f>
        <v>#REF!</v>
      </c>
      <c r="Z505" s="1" t="s">
        <v>944</v>
      </c>
      <c r="AA505" s="1" t="s">
        <v>1096</v>
      </c>
      <c r="AB505" s="1"/>
      <c r="AC505" s="69"/>
      <c r="AD505" s="69"/>
      <c r="AE505" s="69"/>
      <c r="AF505" s="69"/>
      <c r="AG505" s="75"/>
      <c r="AH505" s="69" t="s">
        <v>1091</v>
      </c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  <c r="EH505" s="3"/>
      <c r="EI505" s="3"/>
      <c r="EJ505" s="3"/>
      <c r="EK505" s="3"/>
      <c r="EL505" s="3"/>
      <c r="EM505" s="3"/>
      <c r="EN505" s="3"/>
      <c r="EO505" s="3"/>
      <c r="EP505" s="3"/>
      <c r="EQ505" s="3"/>
      <c r="ER505" s="3"/>
      <c r="ES505" s="3"/>
      <c r="ET505" s="3"/>
      <c r="EU505" s="3"/>
      <c r="EV505" s="3"/>
      <c r="EW505" s="3"/>
      <c r="EX505" s="3"/>
      <c r="EY505" s="3"/>
      <c r="EZ505" s="3"/>
      <c r="FA505" s="3"/>
      <c r="FB505" s="3"/>
      <c r="FC505" s="3"/>
      <c r="FD505" s="3"/>
      <c r="FE505" s="3"/>
      <c r="FF505" s="3"/>
      <c r="FG505" s="3"/>
      <c r="FH505" s="3"/>
      <c r="FI505" s="3"/>
      <c r="FJ505" s="3"/>
      <c r="FK505" s="3"/>
      <c r="FL505" s="3"/>
      <c r="FM505" s="3"/>
      <c r="FN505" s="3"/>
      <c r="FO505" s="3"/>
      <c r="FP505" s="3"/>
      <c r="FQ505" s="3"/>
      <c r="FR505" s="3"/>
      <c r="FS505" s="3"/>
      <c r="FT505" s="3"/>
      <c r="FU505" s="3"/>
      <c r="FV505" s="3"/>
      <c r="FW505" s="3"/>
      <c r="FX505" s="3"/>
      <c r="FY505" s="3"/>
      <c r="FZ505" s="3"/>
      <c r="GA505" s="3"/>
      <c r="GB505" s="3"/>
      <c r="GC505" s="3"/>
      <c r="GD505" s="3"/>
      <c r="GE505" s="3"/>
      <c r="GF505" s="3"/>
      <c r="GG505" s="3"/>
      <c r="GH505" s="3"/>
      <c r="GI505" s="3"/>
      <c r="GJ505" s="3"/>
      <c r="GK505" s="3"/>
      <c r="GL505" s="3"/>
      <c r="GM505" s="3"/>
      <c r="GN505" s="3"/>
      <c r="GO505" s="3"/>
      <c r="GP505" s="3"/>
      <c r="GQ505" s="3"/>
      <c r="GR505" s="3"/>
      <c r="GS505" s="3"/>
      <c r="GT505" s="3"/>
      <c r="GU505" s="3"/>
      <c r="GV505" s="3"/>
      <c r="GW505" s="3"/>
      <c r="GX505" s="3"/>
      <c r="GY505" s="3"/>
      <c r="GZ505" s="3"/>
      <c r="HA505" s="3"/>
      <c r="HB505" s="3"/>
      <c r="HC505" s="3"/>
      <c r="HD505" s="3"/>
      <c r="HE505" s="3"/>
      <c r="HF505" s="3"/>
      <c r="HG505" s="3"/>
      <c r="HH505" s="3"/>
      <c r="HI505" s="3"/>
      <c r="HJ505" s="3"/>
      <c r="HK505" s="3"/>
      <c r="HL505" s="3"/>
      <c r="HM505" s="3"/>
      <c r="HN505" s="3"/>
      <c r="HO505" s="3"/>
      <c r="HP505" s="3"/>
      <c r="HQ505" s="3"/>
      <c r="HR505" s="3"/>
      <c r="HS505" s="3"/>
      <c r="HT505" s="3"/>
      <c r="HU505" s="3"/>
      <c r="HV505" s="3"/>
      <c r="HW505" s="3"/>
      <c r="HX505" s="3"/>
      <c r="HY505" s="3"/>
      <c r="HZ505" s="3"/>
      <c r="IA505" s="3"/>
      <c r="IB505" s="3"/>
      <c r="IC505" s="3"/>
      <c r="ID505" s="3"/>
      <c r="IE505" s="3"/>
      <c r="IF505" s="3"/>
      <c r="IG505" s="3"/>
      <c r="IH505" s="3"/>
      <c r="II505" s="3"/>
      <c r="IJ505" s="3"/>
      <c r="IK505" s="3"/>
      <c r="IL505" s="3"/>
      <c r="IM505" s="3"/>
      <c r="IN505" s="3"/>
      <c r="IO505" s="3"/>
      <c r="IP505" s="3"/>
      <c r="IQ505" s="3"/>
      <c r="IR505" s="3"/>
      <c r="IS505" s="3"/>
      <c r="IT505" s="3"/>
      <c r="IU505" s="3"/>
      <c r="IV505" s="3"/>
    </row>
    <row r="506" spans="1:256" s="5" customFormat="1" x14ac:dyDescent="0.2">
      <c r="A506" s="68">
        <v>44699</v>
      </c>
      <c r="B506" s="69" t="s">
        <v>66</v>
      </c>
      <c r="C506" s="69">
        <v>2022</v>
      </c>
      <c r="D506" s="69" t="s">
        <v>8</v>
      </c>
      <c r="E506" s="71">
        <v>-1.6559999999999999</v>
      </c>
      <c r="F506" s="71" t="s">
        <v>19</v>
      </c>
      <c r="G506" s="140">
        <v>132480</v>
      </c>
      <c r="H506" s="71">
        <v>305</v>
      </c>
      <c r="I506" s="71" t="s">
        <v>52</v>
      </c>
      <c r="J506" s="71" t="s">
        <v>24</v>
      </c>
      <c r="K506" s="71">
        <v>0.55200000000000005</v>
      </c>
      <c r="L506" s="71" t="s">
        <v>705</v>
      </c>
      <c r="M506" s="71" t="s">
        <v>1085</v>
      </c>
      <c r="N506" s="72" t="s">
        <v>1086</v>
      </c>
      <c r="O506" s="69"/>
      <c r="P506" s="69" t="s">
        <v>92</v>
      </c>
      <c r="Q506" s="73" t="s">
        <v>1087</v>
      </c>
      <c r="R506" s="74" t="s">
        <v>1088</v>
      </c>
      <c r="S506" s="69" t="s">
        <v>43</v>
      </c>
      <c r="T506" s="69"/>
      <c r="U506" s="69" t="s">
        <v>32</v>
      </c>
      <c r="V506" s="68"/>
      <c r="W506" s="1" t="e">
        <f>IF(AC506="Intr",0,G506*#REF!)</f>
        <v>#REF!</v>
      </c>
      <c r="X506" s="1" t="e">
        <f>IF(AC506="Intr",0,G506*#REF!)</f>
        <v>#REF!</v>
      </c>
      <c r="Y506" s="1" t="e">
        <f>IF(AC506="Intr",G506,G506*#REF!)</f>
        <v>#REF!</v>
      </c>
      <c r="Z506" s="1" t="s">
        <v>944</v>
      </c>
      <c r="AA506" s="1" t="s">
        <v>946</v>
      </c>
      <c r="AB506" s="1"/>
      <c r="AC506" s="69"/>
      <c r="AD506" s="69"/>
      <c r="AE506" s="69"/>
      <c r="AF506" s="69"/>
      <c r="AG506" s="75"/>
      <c r="AH506" s="69" t="s">
        <v>1092</v>
      </c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  <c r="EH506" s="3"/>
      <c r="EI506" s="3"/>
      <c r="EJ506" s="3"/>
      <c r="EK506" s="3"/>
      <c r="EL506" s="3"/>
      <c r="EM506" s="3"/>
      <c r="EN506" s="3"/>
      <c r="EO506" s="3"/>
      <c r="EP506" s="3"/>
      <c r="EQ506" s="3"/>
      <c r="ER506" s="3"/>
      <c r="ES506" s="3"/>
      <c r="ET506" s="3"/>
      <c r="EU506" s="3"/>
      <c r="EV506" s="3"/>
      <c r="EW506" s="3"/>
      <c r="EX506" s="3"/>
      <c r="EY506" s="3"/>
      <c r="EZ506" s="3"/>
      <c r="FA506" s="3"/>
      <c r="FB506" s="3"/>
      <c r="FC506" s="3"/>
      <c r="FD506" s="3"/>
      <c r="FE506" s="3"/>
      <c r="FF506" s="3"/>
      <c r="FG506" s="3"/>
      <c r="FH506" s="3"/>
      <c r="FI506" s="3"/>
      <c r="FJ506" s="3"/>
      <c r="FK506" s="3"/>
      <c r="FL506" s="3"/>
      <c r="FM506" s="3"/>
      <c r="FN506" s="3"/>
      <c r="FO506" s="3"/>
      <c r="FP506" s="3"/>
      <c r="FQ506" s="3"/>
      <c r="FR506" s="3"/>
      <c r="FS506" s="3"/>
      <c r="FT506" s="3"/>
      <c r="FU506" s="3"/>
      <c r="FV506" s="3"/>
      <c r="FW506" s="3"/>
      <c r="FX506" s="3"/>
      <c r="FY506" s="3"/>
      <c r="FZ506" s="3"/>
      <c r="GA506" s="3"/>
      <c r="GB506" s="3"/>
      <c r="GC506" s="3"/>
      <c r="GD506" s="3"/>
      <c r="GE506" s="3"/>
      <c r="GF506" s="3"/>
      <c r="GG506" s="3"/>
      <c r="GH506" s="3"/>
      <c r="GI506" s="3"/>
      <c r="GJ506" s="3"/>
      <c r="GK506" s="3"/>
      <c r="GL506" s="3"/>
      <c r="GM506" s="3"/>
      <c r="GN506" s="3"/>
      <c r="GO506" s="3"/>
      <c r="GP506" s="3"/>
      <c r="GQ506" s="3"/>
      <c r="GR506" s="3"/>
      <c r="GS506" s="3"/>
      <c r="GT506" s="3"/>
      <c r="GU506" s="3"/>
      <c r="GV506" s="3"/>
      <c r="GW506" s="3"/>
      <c r="GX506" s="3"/>
      <c r="GY506" s="3"/>
      <c r="GZ506" s="3"/>
      <c r="HA506" s="3"/>
      <c r="HB506" s="3"/>
      <c r="HC506" s="3"/>
      <c r="HD506" s="3"/>
      <c r="HE506" s="3"/>
      <c r="HF506" s="3"/>
      <c r="HG506" s="3"/>
      <c r="HH506" s="3"/>
      <c r="HI506" s="3"/>
      <c r="HJ506" s="3"/>
      <c r="HK506" s="3"/>
      <c r="HL506" s="3"/>
      <c r="HM506" s="3"/>
      <c r="HN506" s="3"/>
      <c r="HO506" s="3"/>
      <c r="HP506" s="3"/>
      <c r="HQ506" s="3"/>
      <c r="HR506" s="3"/>
      <c r="HS506" s="3"/>
      <c r="HT506" s="3"/>
      <c r="HU506" s="3"/>
      <c r="HV506" s="3"/>
      <c r="HW506" s="3"/>
      <c r="HX506" s="3"/>
      <c r="HY506" s="3"/>
      <c r="HZ506" s="3"/>
      <c r="IA506" s="3"/>
      <c r="IB506" s="3"/>
      <c r="IC506" s="3"/>
      <c r="ID506" s="3"/>
      <c r="IE506" s="3"/>
      <c r="IF506" s="3"/>
      <c r="IG506" s="3"/>
      <c r="IH506" s="3"/>
      <c r="II506" s="3"/>
      <c r="IJ506" s="3"/>
      <c r="IK506" s="3"/>
      <c r="IL506" s="3"/>
      <c r="IM506" s="3"/>
      <c r="IN506" s="3"/>
      <c r="IO506" s="3"/>
      <c r="IP506" s="3"/>
      <c r="IQ506" s="3"/>
      <c r="IR506" s="3"/>
      <c r="IS506" s="3"/>
      <c r="IT506" s="3"/>
      <c r="IU506" s="3"/>
      <c r="IV506" s="3"/>
    </row>
    <row r="507" spans="1:256" s="35" customFormat="1" x14ac:dyDescent="0.2">
      <c r="A507" s="68">
        <v>44699</v>
      </c>
      <c r="B507" s="69" t="s">
        <v>66</v>
      </c>
      <c r="C507" s="69">
        <v>2022</v>
      </c>
      <c r="D507" s="69" t="s">
        <v>8</v>
      </c>
      <c r="E507" s="71">
        <v>-11.32</v>
      </c>
      <c r="F507" s="71" t="s">
        <v>19</v>
      </c>
      <c r="G507" s="140">
        <v>905600</v>
      </c>
      <c r="H507" s="71">
        <v>305</v>
      </c>
      <c r="I507" s="71" t="s">
        <v>53</v>
      </c>
      <c r="J507" s="71" t="s">
        <v>23</v>
      </c>
      <c r="K507" s="71">
        <v>7.5469999999999997</v>
      </c>
      <c r="L507" s="71" t="s">
        <v>705</v>
      </c>
      <c r="M507" s="71" t="s">
        <v>73</v>
      </c>
      <c r="N507" s="72" t="s">
        <v>1089</v>
      </c>
      <c r="O507" s="69"/>
      <c r="P507" s="69" t="s">
        <v>92</v>
      </c>
      <c r="Q507" s="73" t="s">
        <v>1087</v>
      </c>
      <c r="R507" s="74" t="s">
        <v>1088</v>
      </c>
      <c r="S507" s="69" t="s">
        <v>43</v>
      </c>
      <c r="T507" s="69"/>
      <c r="U507" s="69" t="s">
        <v>32</v>
      </c>
      <c r="V507" s="68"/>
      <c r="W507" s="1" t="e">
        <f>IF(AC507="Intr",0,G507*#REF!)</f>
        <v>#REF!</v>
      </c>
      <c r="X507" s="1" t="e">
        <f>IF(AC507="Intr",0,G507*#REF!)</f>
        <v>#REF!</v>
      </c>
      <c r="Y507" s="1" t="e">
        <f>IF(AC507="Intr",G507,G507*#REF!)</f>
        <v>#REF!</v>
      </c>
      <c r="Z507" s="1" t="s">
        <v>941</v>
      </c>
      <c r="AA507" s="1" t="s">
        <v>946</v>
      </c>
      <c r="AB507" s="1" t="s">
        <v>947</v>
      </c>
      <c r="AC507" s="69"/>
      <c r="AD507" s="69"/>
      <c r="AE507" s="69"/>
      <c r="AF507" s="69"/>
      <c r="AG507" s="75"/>
      <c r="AH507" s="69" t="s">
        <v>1093</v>
      </c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  <c r="EJ507" s="3"/>
      <c r="EK507" s="3"/>
      <c r="EL507" s="3"/>
      <c r="EM507" s="3"/>
      <c r="EN507" s="3"/>
      <c r="EO507" s="3"/>
      <c r="EP507" s="3"/>
      <c r="EQ507" s="3"/>
      <c r="ER507" s="3"/>
      <c r="ES507" s="3"/>
      <c r="ET507" s="3"/>
      <c r="EU507" s="3"/>
      <c r="EV507" s="3"/>
      <c r="EW507" s="3"/>
      <c r="EX507" s="3"/>
      <c r="EY507" s="3"/>
      <c r="EZ507" s="3"/>
      <c r="FA507" s="3"/>
      <c r="FB507" s="3"/>
      <c r="FC507" s="3"/>
      <c r="FD507" s="3"/>
      <c r="FE507" s="3"/>
      <c r="FF507" s="3"/>
      <c r="FG507" s="3"/>
      <c r="FH507" s="3"/>
      <c r="FI507" s="3"/>
      <c r="FJ507" s="3"/>
      <c r="FK507" s="3"/>
      <c r="FL507" s="3"/>
      <c r="FM507" s="3"/>
      <c r="FN507" s="3"/>
      <c r="FO507" s="3"/>
      <c r="FP507" s="3"/>
      <c r="FQ507" s="3"/>
      <c r="FR507" s="3"/>
      <c r="FS507" s="3"/>
      <c r="FT507" s="3"/>
      <c r="FU507" s="3"/>
      <c r="FV507" s="3"/>
      <c r="FW507" s="3"/>
      <c r="FX507" s="3"/>
      <c r="FY507" s="3"/>
      <c r="FZ507" s="3"/>
      <c r="GA507" s="3"/>
      <c r="GB507" s="3"/>
      <c r="GC507" s="3"/>
      <c r="GD507" s="3"/>
      <c r="GE507" s="3"/>
      <c r="GF507" s="3"/>
      <c r="GG507" s="3"/>
      <c r="GH507" s="3"/>
      <c r="GI507" s="3"/>
      <c r="GJ507" s="3"/>
      <c r="GK507" s="3"/>
      <c r="GL507" s="3"/>
      <c r="GM507" s="3"/>
      <c r="GN507" s="3"/>
      <c r="GO507" s="3"/>
      <c r="GP507" s="3"/>
      <c r="GQ507" s="3"/>
      <c r="GR507" s="3"/>
      <c r="GS507" s="3"/>
      <c r="GT507" s="3"/>
      <c r="GU507" s="3"/>
      <c r="GV507" s="3"/>
      <c r="GW507" s="3"/>
      <c r="GX507" s="3"/>
      <c r="GY507" s="3"/>
      <c r="GZ507" s="3"/>
      <c r="HA507" s="3"/>
      <c r="HB507" s="3"/>
      <c r="HC507" s="3"/>
      <c r="HD507" s="3"/>
      <c r="HE507" s="3"/>
      <c r="HF507" s="3"/>
      <c r="HG507" s="3"/>
      <c r="HH507" s="3"/>
      <c r="HI507" s="3"/>
      <c r="HJ507" s="3"/>
      <c r="HK507" s="3"/>
      <c r="HL507" s="3"/>
      <c r="HM507" s="3"/>
      <c r="HN507" s="3"/>
      <c r="HO507" s="3"/>
      <c r="HP507" s="3"/>
      <c r="HQ507" s="3"/>
      <c r="HR507" s="3"/>
      <c r="HS507" s="3"/>
      <c r="HT507" s="3"/>
      <c r="HU507" s="3"/>
      <c r="HV507" s="3"/>
      <c r="HW507" s="3"/>
      <c r="HX507" s="3"/>
      <c r="HY507" s="3"/>
      <c r="HZ507" s="3"/>
      <c r="IA507" s="3"/>
      <c r="IB507" s="3"/>
      <c r="IC507" s="3"/>
      <c r="ID507" s="3"/>
      <c r="IE507" s="3"/>
      <c r="IF507" s="3"/>
      <c r="IG507" s="3"/>
      <c r="IH507" s="3"/>
      <c r="II507" s="3"/>
      <c r="IJ507" s="3"/>
      <c r="IK507" s="3"/>
      <c r="IL507" s="3"/>
      <c r="IM507" s="3"/>
      <c r="IN507" s="3"/>
      <c r="IO507" s="3"/>
      <c r="IP507" s="3"/>
      <c r="IQ507" s="3"/>
      <c r="IR507" s="3"/>
      <c r="IS507" s="3"/>
      <c r="IT507" s="3"/>
      <c r="IU507" s="3"/>
      <c r="IV507" s="3"/>
    </row>
    <row r="508" spans="1:256" s="35" customFormat="1" x14ac:dyDescent="0.2">
      <c r="A508" s="68">
        <v>44699</v>
      </c>
      <c r="B508" s="69" t="s">
        <v>66</v>
      </c>
      <c r="C508" s="69">
        <v>2022</v>
      </c>
      <c r="D508" s="69" t="s">
        <v>8</v>
      </c>
      <c r="E508" s="71">
        <v>-1.06</v>
      </c>
      <c r="F508" s="71" t="s">
        <v>19</v>
      </c>
      <c r="G508" s="140">
        <v>84800</v>
      </c>
      <c r="H508" s="71">
        <v>305</v>
      </c>
      <c r="I508" s="71" t="s">
        <v>53</v>
      </c>
      <c r="J508" s="71" t="s">
        <v>25</v>
      </c>
      <c r="K508" s="71">
        <v>0.53</v>
      </c>
      <c r="L508" s="71" t="s">
        <v>705</v>
      </c>
      <c r="M508" s="71" t="s">
        <v>73</v>
      </c>
      <c r="N508" s="72" t="s">
        <v>1089</v>
      </c>
      <c r="O508" s="69"/>
      <c r="P508" s="69" t="s">
        <v>92</v>
      </c>
      <c r="Q508" s="73" t="s">
        <v>1087</v>
      </c>
      <c r="R508" s="74" t="s">
        <v>1088</v>
      </c>
      <c r="S508" s="69" t="s">
        <v>43</v>
      </c>
      <c r="T508" s="69"/>
      <c r="U508" s="69" t="s">
        <v>32</v>
      </c>
      <c r="V508" s="68"/>
      <c r="W508" s="1" t="e">
        <f>IF(AC508="Intr",0,G508*#REF!)</f>
        <v>#REF!</v>
      </c>
      <c r="X508" s="1" t="e">
        <f>IF(AC508="Intr",0,G508*#REF!)</f>
        <v>#REF!</v>
      </c>
      <c r="Y508" s="1" t="e">
        <f>IF(AC508="Intr",G508,G508*#REF!)</f>
        <v>#REF!</v>
      </c>
      <c r="Z508" s="1" t="s">
        <v>941</v>
      </c>
      <c r="AA508" s="1" t="s">
        <v>946</v>
      </c>
      <c r="AB508" s="1" t="s">
        <v>1289</v>
      </c>
      <c r="AC508" s="69"/>
      <c r="AD508" s="69"/>
      <c r="AE508" s="69"/>
      <c r="AF508" s="69"/>
      <c r="AG508" s="75"/>
      <c r="AH508" s="69" t="s">
        <v>1093</v>
      </c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  <c r="EJ508" s="3"/>
      <c r="EK508" s="3"/>
      <c r="EL508" s="3"/>
      <c r="EM508" s="3"/>
      <c r="EN508" s="3"/>
      <c r="EO508" s="3"/>
      <c r="EP508" s="3"/>
      <c r="EQ508" s="3"/>
      <c r="ER508" s="3"/>
      <c r="ES508" s="3"/>
      <c r="ET508" s="3"/>
      <c r="EU508" s="3"/>
      <c r="EV508" s="3"/>
      <c r="EW508" s="3"/>
      <c r="EX508" s="3"/>
      <c r="EY508" s="3"/>
      <c r="EZ508" s="3"/>
      <c r="FA508" s="3"/>
      <c r="FB508" s="3"/>
      <c r="FC508" s="3"/>
      <c r="FD508" s="3"/>
      <c r="FE508" s="3"/>
      <c r="FF508" s="3"/>
      <c r="FG508" s="3"/>
      <c r="FH508" s="3"/>
      <c r="FI508" s="3"/>
      <c r="FJ508" s="3"/>
      <c r="FK508" s="3"/>
      <c r="FL508" s="3"/>
      <c r="FM508" s="3"/>
      <c r="FN508" s="3"/>
      <c r="FO508" s="3"/>
      <c r="FP508" s="3"/>
      <c r="FQ508" s="3"/>
      <c r="FR508" s="3"/>
      <c r="FS508" s="3"/>
      <c r="FT508" s="3"/>
      <c r="FU508" s="3"/>
      <c r="FV508" s="3"/>
      <c r="FW508" s="3"/>
      <c r="FX508" s="3"/>
      <c r="FY508" s="3"/>
      <c r="FZ508" s="3"/>
      <c r="GA508" s="3"/>
      <c r="GB508" s="3"/>
      <c r="GC508" s="3"/>
      <c r="GD508" s="3"/>
      <c r="GE508" s="3"/>
      <c r="GF508" s="3"/>
      <c r="GG508" s="3"/>
      <c r="GH508" s="3"/>
      <c r="GI508" s="3"/>
      <c r="GJ508" s="3"/>
      <c r="GK508" s="3"/>
      <c r="GL508" s="3"/>
      <c r="GM508" s="3"/>
      <c r="GN508" s="3"/>
      <c r="GO508" s="3"/>
      <c r="GP508" s="3"/>
      <c r="GQ508" s="3"/>
      <c r="GR508" s="3"/>
      <c r="GS508" s="3"/>
      <c r="GT508" s="3"/>
      <c r="GU508" s="3"/>
      <c r="GV508" s="3"/>
      <c r="GW508" s="3"/>
      <c r="GX508" s="3"/>
      <c r="GY508" s="3"/>
      <c r="GZ508" s="3"/>
      <c r="HA508" s="3"/>
      <c r="HB508" s="3"/>
      <c r="HC508" s="3"/>
      <c r="HD508" s="3"/>
      <c r="HE508" s="3"/>
      <c r="HF508" s="3"/>
      <c r="HG508" s="3"/>
      <c r="HH508" s="3"/>
      <c r="HI508" s="3"/>
      <c r="HJ508" s="3"/>
      <c r="HK508" s="3"/>
      <c r="HL508" s="3"/>
      <c r="HM508" s="3"/>
      <c r="HN508" s="3"/>
      <c r="HO508" s="3"/>
      <c r="HP508" s="3"/>
      <c r="HQ508" s="3"/>
      <c r="HR508" s="3"/>
      <c r="HS508" s="3"/>
      <c r="HT508" s="3"/>
      <c r="HU508" s="3"/>
      <c r="HV508" s="3"/>
      <c r="HW508" s="3"/>
      <c r="HX508" s="3"/>
      <c r="HY508" s="3"/>
      <c r="HZ508" s="3"/>
      <c r="IA508" s="3"/>
      <c r="IB508" s="3"/>
      <c r="IC508" s="3"/>
      <c r="ID508" s="3"/>
      <c r="IE508" s="3"/>
      <c r="IF508" s="3"/>
      <c r="IG508" s="3"/>
      <c r="IH508" s="3"/>
      <c r="II508" s="3"/>
      <c r="IJ508" s="3"/>
      <c r="IK508" s="3"/>
      <c r="IL508" s="3"/>
      <c r="IM508" s="3"/>
      <c r="IN508" s="3"/>
      <c r="IO508" s="3"/>
      <c r="IP508" s="3"/>
      <c r="IQ508" s="3"/>
      <c r="IR508" s="3"/>
      <c r="IS508" s="3"/>
      <c r="IT508" s="3"/>
      <c r="IU508" s="3"/>
      <c r="IV508" s="3"/>
    </row>
    <row r="509" spans="1:256" s="35" customFormat="1" ht="13.5" customHeight="1" x14ac:dyDescent="0.2">
      <c r="A509" s="68">
        <v>44718</v>
      </c>
      <c r="B509" s="69" t="s">
        <v>405</v>
      </c>
      <c r="C509" s="69">
        <v>2022</v>
      </c>
      <c r="D509" s="69" t="s">
        <v>2</v>
      </c>
      <c r="E509" s="71">
        <v>-0.48599999999999999</v>
      </c>
      <c r="F509" s="71" t="s">
        <v>19</v>
      </c>
      <c r="G509" s="140">
        <v>46170</v>
      </c>
      <c r="H509" s="71">
        <v>314</v>
      </c>
      <c r="I509" s="71" t="s">
        <v>52</v>
      </c>
      <c r="J509" s="71" t="s">
        <v>25</v>
      </c>
      <c r="K509" s="71">
        <v>0.20899999999999999</v>
      </c>
      <c r="L509" s="71" t="s">
        <v>1116</v>
      </c>
      <c r="M509" s="71" t="s">
        <v>1117</v>
      </c>
      <c r="N509" s="72" t="s">
        <v>1118</v>
      </c>
      <c r="O509" s="69"/>
      <c r="P509" s="69" t="s">
        <v>199</v>
      </c>
      <c r="Q509" s="73">
        <v>41.428739999999998</v>
      </c>
      <c r="R509" s="74">
        <v>-87.508480000000006</v>
      </c>
      <c r="S509" s="69" t="s">
        <v>958</v>
      </c>
      <c r="T509" s="69"/>
      <c r="U509" s="69" t="s">
        <v>32</v>
      </c>
      <c r="V509" s="68"/>
      <c r="W509" s="1" t="e">
        <f>IF(AC509="Intr",0,G509*#REF!)</f>
        <v>#REF!</v>
      </c>
      <c r="X509" s="1" t="e">
        <f>IF(AC509="Intr",0,G509*#REF!)</f>
        <v>#REF!</v>
      </c>
      <c r="Y509" s="1" t="e">
        <f>IF(AC509="Intr",G509,G509*#REF!)</f>
        <v>#REF!</v>
      </c>
      <c r="Z509" s="1" t="s">
        <v>945</v>
      </c>
      <c r="AA509" s="1" t="s">
        <v>943</v>
      </c>
      <c r="AB509" s="1"/>
      <c r="AC509" s="69"/>
      <c r="AD509" s="69"/>
      <c r="AE509" s="69"/>
      <c r="AF509" s="69"/>
      <c r="AG509" s="75"/>
      <c r="AH509" s="111" t="s">
        <v>1119</v>
      </c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  <c r="EJ509" s="3"/>
      <c r="EK509" s="3"/>
      <c r="EL509" s="3"/>
      <c r="EM509" s="3"/>
      <c r="EN509" s="3"/>
      <c r="EO509" s="3"/>
      <c r="EP509" s="3"/>
      <c r="EQ509" s="3"/>
      <c r="ER509" s="3"/>
      <c r="ES509" s="3"/>
      <c r="ET509" s="3"/>
      <c r="EU509" s="3"/>
      <c r="EV509" s="3"/>
      <c r="EW509" s="3"/>
      <c r="EX509" s="3"/>
      <c r="EY509" s="3"/>
      <c r="EZ509" s="3"/>
      <c r="FA509" s="3"/>
      <c r="FB509" s="3"/>
      <c r="FC509" s="3"/>
      <c r="FD509" s="3"/>
      <c r="FE509" s="3"/>
      <c r="FF509" s="3"/>
      <c r="FG509" s="3"/>
      <c r="FH509" s="3"/>
      <c r="FI509" s="3"/>
      <c r="FJ509" s="3"/>
      <c r="FK509" s="3"/>
      <c r="FL509" s="3"/>
      <c r="FM509" s="3"/>
      <c r="FN509" s="3"/>
      <c r="FO509" s="3"/>
      <c r="FP509" s="3"/>
      <c r="FQ509" s="3"/>
      <c r="FR509" s="3"/>
      <c r="FS509" s="3"/>
      <c r="FT509" s="3"/>
      <c r="FU509" s="3"/>
      <c r="FV509" s="3"/>
      <c r="FW509" s="3"/>
      <c r="FX509" s="3"/>
      <c r="FY509" s="3"/>
      <c r="FZ509" s="3"/>
      <c r="GA509" s="3"/>
      <c r="GB509" s="3"/>
      <c r="GC509" s="3"/>
      <c r="GD509" s="3"/>
      <c r="GE509" s="3"/>
      <c r="GF509" s="3"/>
      <c r="GG509" s="3"/>
      <c r="GH509" s="3"/>
      <c r="GI509" s="3"/>
      <c r="GJ509" s="3"/>
      <c r="GK509" s="3"/>
      <c r="GL509" s="3"/>
      <c r="GM509" s="3"/>
      <c r="GN509" s="3"/>
      <c r="GO509" s="3"/>
      <c r="GP509" s="3"/>
      <c r="GQ509" s="3"/>
      <c r="GR509" s="3"/>
      <c r="GS509" s="3"/>
      <c r="GT509" s="3"/>
      <c r="GU509" s="3"/>
      <c r="GV509" s="3"/>
      <c r="GW509" s="3"/>
      <c r="GX509" s="3"/>
      <c r="GY509" s="3"/>
      <c r="GZ509" s="3"/>
      <c r="HA509" s="3"/>
      <c r="HB509" s="3"/>
      <c r="HC509" s="3"/>
      <c r="HD509" s="3"/>
      <c r="HE509" s="3"/>
      <c r="HF509" s="3"/>
      <c r="HG509" s="3"/>
      <c r="HH509" s="3"/>
      <c r="HI509" s="3"/>
      <c r="HJ509" s="3"/>
      <c r="HK509" s="3"/>
      <c r="HL509" s="3"/>
      <c r="HM509" s="3"/>
      <c r="HN509" s="3"/>
      <c r="HO509" s="3"/>
      <c r="HP509" s="3"/>
      <c r="HQ509" s="3"/>
      <c r="HR509" s="3"/>
      <c r="HS509" s="3"/>
      <c r="HT509" s="3"/>
      <c r="HU509" s="3"/>
      <c r="HV509" s="3"/>
      <c r="HW509" s="3"/>
      <c r="HX509" s="3"/>
      <c r="HY509" s="3"/>
      <c r="HZ509" s="3"/>
      <c r="IA509" s="3"/>
      <c r="IB509" s="3"/>
      <c r="IC509" s="3"/>
      <c r="ID509" s="3"/>
      <c r="IE509" s="3"/>
      <c r="IF509" s="3"/>
      <c r="IG509" s="3"/>
      <c r="IH509" s="3"/>
      <c r="II509" s="3"/>
      <c r="IJ509" s="3"/>
      <c r="IK509" s="3"/>
      <c r="IL509" s="3"/>
      <c r="IM509" s="3"/>
      <c r="IN509" s="3"/>
      <c r="IO509" s="3"/>
      <c r="IP509" s="3"/>
      <c r="IQ509" s="3"/>
      <c r="IR509" s="3"/>
      <c r="IS509" s="3"/>
      <c r="IT509" s="3"/>
      <c r="IU509" s="3"/>
      <c r="IV509" s="3"/>
    </row>
    <row r="510" spans="1:256" s="35" customFormat="1" x14ac:dyDescent="0.2">
      <c r="A510" s="68">
        <v>44718</v>
      </c>
      <c r="B510" s="69" t="s">
        <v>204</v>
      </c>
      <c r="C510" s="69">
        <v>2022</v>
      </c>
      <c r="D510" s="69" t="s">
        <v>11</v>
      </c>
      <c r="E510" s="71">
        <v>-0.93</v>
      </c>
      <c r="F510" s="71" t="s">
        <v>19</v>
      </c>
      <c r="G510" s="140">
        <v>74400</v>
      </c>
      <c r="H510" s="71">
        <v>101</v>
      </c>
      <c r="I510" s="71" t="s">
        <v>52</v>
      </c>
      <c r="J510" s="71" t="s">
        <v>23</v>
      </c>
      <c r="K510" s="71">
        <v>1.44</v>
      </c>
      <c r="L510" s="71" t="s">
        <v>1110</v>
      </c>
      <c r="M510" s="71" t="s">
        <v>1111</v>
      </c>
      <c r="N510" s="72" t="s">
        <v>1112</v>
      </c>
      <c r="O510" s="69" t="s">
        <v>1113</v>
      </c>
      <c r="P510" s="69" t="s">
        <v>504</v>
      </c>
      <c r="Q510" s="73">
        <v>38.162215000000003</v>
      </c>
      <c r="R510" s="74">
        <v>-86.951781999999994</v>
      </c>
      <c r="S510" s="69" t="s">
        <v>1114</v>
      </c>
      <c r="T510" s="69"/>
      <c r="U510" s="69" t="s">
        <v>32</v>
      </c>
      <c r="V510" s="68"/>
      <c r="W510" s="1" t="e">
        <f>IF(AC510="Intr",0,G510*#REF!)</f>
        <v>#REF!</v>
      </c>
      <c r="X510" s="1" t="e">
        <f>IF(AC510="Intr",0,G510*#REF!)</f>
        <v>#REF!</v>
      </c>
      <c r="Y510" s="1" t="e">
        <f>IF(AC510="Intr",G510,G510*#REF!)</f>
        <v>#REF!</v>
      </c>
      <c r="Z510" s="1" t="s">
        <v>944</v>
      </c>
      <c r="AA510" s="1" t="s">
        <v>943</v>
      </c>
      <c r="AB510" s="1"/>
      <c r="AC510" s="69"/>
      <c r="AD510" s="69"/>
      <c r="AE510" s="69"/>
      <c r="AF510" s="69"/>
      <c r="AG510" s="75"/>
      <c r="AH510" s="111" t="s">
        <v>1115</v>
      </c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  <c r="EJ510" s="3"/>
      <c r="EK510" s="3"/>
      <c r="EL510" s="3"/>
      <c r="EM510" s="3"/>
      <c r="EN510" s="3"/>
      <c r="EO510" s="3"/>
      <c r="EP510" s="3"/>
      <c r="EQ510" s="3"/>
      <c r="ER510" s="3"/>
      <c r="ES510" s="3"/>
      <c r="ET510" s="3"/>
      <c r="EU510" s="3"/>
      <c r="EV510" s="3"/>
      <c r="EW510" s="3"/>
      <c r="EX510" s="3"/>
      <c r="EY510" s="3"/>
      <c r="EZ510" s="3"/>
      <c r="FA510" s="3"/>
      <c r="FB510" s="3"/>
      <c r="FC510" s="3"/>
      <c r="FD510" s="3"/>
      <c r="FE510" s="3"/>
      <c r="FF510" s="3"/>
      <c r="FG510" s="3"/>
      <c r="FH510" s="3"/>
      <c r="FI510" s="3"/>
      <c r="FJ510" s="3"/>
      <c r="FK510" s="3"/>
      <c r="FL510" s="3"/>
      <c r="FM510" s="3"/>
      <c r="FN510" s="3"/>
      <c r="FO510" s="3"/>
      <c r="FP510" s="3"/>
      <c r="FQ510" s="3"/>
      <c r="FR510" s="3"/>
      <c r="FS510" s="3"/>
      <c r="FT510" s="3"/>
      <c r="FU510" s="3"/>
      <c r="FV510" s="3"/>
      <c r="FW510" s="3"/>
      <c r="FX510" s="3"/>
      <c r="FY510" s="3"/>
      <c r="FZ510" s="3"/>
      <c r="GA510" s="3"/>
      <c r="GB510" s="3"/>
      <c r="GC510" s="3"/>
      <c r="GD510" s="3"/>
      <c r="GE510" s="3"/>
      <c r="GF510" s="3"/>
      <c r="GG510" s="3"/>
      <c r="GH510" s="3"/>
      <c r="GI510" s="3"/>
      <c r="GJ510" s="3"/>
      <c r="GK510" s="3"/>
      <c r="GL510" s="3"/>
      <c r="GM510" s="3"/>
      <c r="GN510" s="3"/>
      <c r="GO510" s="3"/>
      <c r="GP510" s="3"/>
      <c r="GQ510" s="3"/>
      <c r="GR510" s="3"/>
      <c r="GS510" s="3"/>
      <c r="GT510" s="3"/>
      <c r="GU510" s="3"/>
      <c r="GV510" s="3"/>
      <c r="GW510" s="3"/>
      <c r="GX510" s="3"/>
      <c r="GY510" s="3"/>
      <c r="GZ510" s="3"/>
      <c r="HA510" s="3"/>
      <c r="HB510" s="3"/>
      <c r="HC510" s="3"/>
      <c r="HD510" s="3"/>
      <c r="HE510" s="3"/>
      <c r="HF510" s="3"/>
      <c r="HG510" s="3"/>
      <c r="HH510" s="3"/>
      <c r="HI510" s="3"/>
      <c r="HJ510" s="3"/>
      <c r="HK510" s="3"/>
      <c r="HL510" s="3"/>
      <c r="HM510" s="3"/>
      <c r="HN510" s="3"/>
      <c r="HO510" s="3"/>
      <c r="HP510" s="3"/>
      <c r="HQ510" s="3"/>
      <c r="HR510" s="3"/>
      <c r="HS510" s="3"/>
      <c r="HT510" s="3"/>
      <c r="HU510" s="3"/>
      <c r="HV510" s="3"/>
      <c r="HW510" s="3"/>
      <c r="HX510" s="3"/>
      <c r="HY510" s="3"/>
      <c r="HZ510" s="3"/>
      <c r="IA510" s="3"/>
      <c r="IB510" s="3"/>
      <c r="IC510" s="3"/>
      <c r="ID510" s="3"/>
      <c r="IE510" s="3"/>
      <c r="IF510" s="3"/>
      <c r="IG510" s="3"/>
      <c r="IH510" s="3"/>
      <c r="II510" s="3"/>
      <c r="IJ510" s="3"/>
      <c r="IK510" s="3"/>
      <c r="IL510" s="3"/>
      <c r="IM510" s="3"/>
      <c r="IN510" s="3"/>
      <c r="IO510" s="3"/>
      <c r="IP510" s="3"/>
      <c r="IQ510" s="3"/>
      <c r="IR510" s="3"/>
      <c r="IS510" s="3"/>
      <c r="IT510" s="3"/>
      <c r="IU510" s="3"/>
      <c r="IV510" s="3"/>
    </row>
    <row r="511" spans="1:256" s="35" customFormat="1" x14ac:dyDescent="0.2">
      <c r="A511" s="68">
        <v>44718</v>
      </c>
      <c r="B511" s="69" t="s">
        <v>405</v>
      </c>
      <c r="C511" s="69">
        <v>2022</v>
      </c>
      <c r="D511" s="69" t="s">
        <v>7</v>
      </c>
      <c r="E511" s="71">
        <v>-0.68</v>
      </c>
      <c r="F511" s="71" t="s">
        <v>19</v>
      </c>
      <c r="G511" s="140">
        <v>54400.000000000007</v>
      </c>
      <c r="H511" s="71">
        <v>309</v>
      </c>
      <c r="I511" s="71" t="s">
        <v>53</v>
      </c>
      <c r="J511" s="71" t="s">
        <v>25</v>
      </c>
      <c r="K511" s="71">
        <v>0.34</v>
      </c>
      <c r="L511" s="71" t="s">
        <v>1125</v>
      </c>
      <c r="M511" s="71" t="s">
        <v>73</v>
      </c>
      <c r="N511" s="72" t="s">
        <v>1126</v>
      </c>
      <c r="O511" s="69"/>
      <c r="P511" s="69" t="s">
        <v>133</v>
      </c>
      <c r="Q511" s="73">
        <v>39.802050999999999</v>
      </c>
      <c r="R511" s="74">
        <v>-86.352631000000002</v>
      </c>
      <c r="S511" s="69" t="s">
        <v>41</v>
      </c>
      <c r="T511" s="69"/>
      <c r="U511" s="69" t="s">
        <v>32</v>
      </c>
      <c r="V511" s="68"/>
      <c r="W511" s="1" t="e">
        <f>IF(AC511="Intr",0,G511*#REF!)</f>
        <v>#REF!</v>
      </c>
      <c r="X511" s="1" t="e">
        <f>IF(AC511="Intr",0,G511*#REF!)</f>
        <v>#REF!</v>
      </c>
      <c r="Y511" s="1" t="e">
        <f>IF(AC511="Intr",G511,G511*#REF!)</f>
        <v>#REF!</v>
      </c>
      <c r="Z511" s="1" t="s">
        <v>940</v>
      </c>
      <c r="AA511" s="1" t="s">
        <v>1127</v>
      </c>
      <c r="AB511" s="1" t="s">
        <v>1223</v>
      </c>
      <c r="AC511" s="69"/>
      <c r="AD511" s="69"/>
      <c r="AE511" s="69"/>
      <c r="AF511" s="69"/>
      <c r="AG511" s="75"/>
      <c r="AH511" s="111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  <c r="HA511" s="3"/>
      <c r="HB511" s="3"/>
      <c r="HC511" s="3"/>
      <c r="HD511" s="3"/>
      <c r="HE511" s="3"/>
      <c r="HF511" s="3"/>
      <c r="HG511" s="3"/>
      <c r="HH511" s="3"/>
      <c r="HI511" s="3"/>
      <c r="HJ511" s="3"/>
      <c r="HK511" s="3"/>
      <c r="HL511" s="3"/>
      <c r="HM511" s="3"/>
      <c r="HN511" s="3"/>
      <c r="HO511" s="3"/>
      <c r="HP511" s="3"/>
      <c r="HQ511" s="3"/>
      <c r="HR511" s="3"/>
      <c r="HS511" s="3"/>
      <c r="HT511" s="3"/>
      <c r="HU511" s="3"/>
      <c r="HV511" s="3"/>
      <c r="HW511" s="3"/>
      <c r="HX511" s="3"/>
      <c r="HY511" s="3"/>
      <c r="HZ511" s="3"/>
      <c r="IA511" s="3"/>
      <c r="IB511" s="3"/>
      <c r="IC511" s="3"/>
      <c r="ID511" s="3"/>
      <c r="IE511" s="3"/>
      <c r="IF511" s="3"/>
      <c r="IG511" s="3"/>
      <c r="IH511" s="3"/>
      <c r="II511" s="3"/>
      <c r="IJ511" s="3"/>
      <c r="IK511" s="3"/>
      <c r="IL511" s="3"/>
      <c r="IM511" s="3"/>
      <c r="IN511" s="3"/>
      <c r="IO511" s="3"/>
      <c r="IP511" s="3"/>
      <c r="IQ511" s="3"/>
      <c r="IR511" s="3"/>
      <c r="IS511" s="3"/>
      <c r="IT511" s="3"/>
      <c r="IU511" s="3"/>
      <c r="IV511" s="3"/>
    </row>
    <row r="512" spans="1:256" s="35" customFormat="1" x14ac:dyDescent="0.2">
      <c r="A512" s="68">
        <v>44718</v>
      </c>
      <c r="B512" s="69" t="s">
        <v>405</v>
      </c>
      <c r="C512" s="69">
        <v>2022</v>
      </c>
      <c r="D512" s="69" t="s">
        <v>8</v>
      </c>
      <c r="E512" s="71">
        <v>-0.28000000000000003</v>
      </c>
      <c r="F512" s="71" t="s">
        <v>19</v>
      </c>
      <c r="G512" s="140">
        <v>22400.000000000004</v>
      </c>
      <c r="H512" s="71" t="s">
        <v>1120</v>
      </c>
      <c r="I512" s="71" t="s">
        <v>52</v>
      </c>
      <c r="J512" s="71" t="s">
        <v>23</v>
      </c>
      <c r="K512" s="71">
        <v>0.14000000000000001</v>
      </c>
      <c r="L512" s="71" t="s">
        <v>348</v>
      </c>
      <c r="M512" s="71" t="s">
        <v>1121</v>
      </c>
      <c r="N512" s="72" t="s">
        <v>1122</v>
      </c>
      <c r="O512" s="69"/>
      <c r="P512" s="69" t="s">
        <v>114</v>
      </c>
      <c r="Q512" s="73">
        <v>39.743665</v>
      </c>
      <c r="R512" s="74">
        <v>-85.971991000000003</v>
      </c>
      <c r="S512" s="69" t="s">
        <v>41</v>
      </c>
      <c r="T512" s="69"/>
      <c r="U512" s="69" t="s">
        <v>32</v>
      </c>
      <c r="V512" s="68"/>
      <c r="W512" s="1" t="e">
        <f>IF(AC512="Intr",0,G512*#REF!)</f>
        <v>#REF!</v>
      </c>
      <c r="X512" s="1" t="e">
        <f>IF(AC512="Intr",0,G512*#REF!)</f>
        <v>#REF!</v>
      </c>
      <c r="Y512" s="1" t="e">
        <f>IF(AC512="Intr",G512,G512*#REF!)</f>
        <v>#REF!</v>
      </c>
      <c r="Z512" s="1" t="s">
        <v>944</v>
      </c>
      <c r="AA512" s="1" t="s">
        <v>943</v>
      </c>
      <c r="AB512" s="1"/>
      <c r="AC512" s="69"/>
      <c r="AD512" s="69"/>
      <c r="AE512" s="69"/>
      <c r="AF512" s="69"/>
      <c r="AG512" s="75"/>
      <c r="AH512" s="111" t="s">
        <v>857</v>
      </c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  <c r="ET512" s="3"/>
      <c r="EU512" s="3"/>
      <c r="EV512" s="3"/>
      <c r="EW512" s="3"/>
      <c r="EX512" s="3"/>
      <c r="EY512" s="3"/>
      <c r="EZ512" s="3"/>
      <c r="FA512" s="3"/>
      <c r="FB512" s="3"/>
      <c r="FC512" s="3"/>
      <c r="FD512" s="3"/>
      <c r="FE512" s="3"/>
      <c r="FF512" s="3"/>
      <c r="FG512" s="3"/>
      <c r="FH512" s="3"/>
      <c r="FI512" s="3"/>
      <c r="FJ512" s="3"/>
      <c r="FK512" s="3"/>
      <c r="FL512" s="3"/>
      <c r="FM512" s="3"/>
      <c r="FN512" s="3"/>
      <c r="FO512" s="3"/>
      <c r="FP512" s="3"/>
      <c r="FQ512" s="3"/>
      <c r="FR512" s="3"/>
      <c r="FS512" s="3"/>
      <c r="FT512" s="3"/>
      <c r="FU512" s="3"/>
      <c r="FV512" s="3"/>
      <c r="FW512" s="3"/>
      <c r="FX512" s="3"/>
      <c r="FY512" s="3"/>
      <c r="FZ512" s="3"/>
      <c r="GA512" s="3"/>
      <c r="GB512" s="3"/>
      <c r="GC512" s="3"/>
      <c r="GD512" s="3"/>
      <c r="GE512" s="3"/>
      <c r="GF512" s="3"/>
      <c r="GG512" s="3"/>
      <c r="GH512" s="3"/>
      <c r="GI512" s="3"/>
      <c r="GJ512" s="3"/>
      <c r="GK512" s="3"/>
      <c r="GL512" s="3"/>
      <c r="GM512" s="3"/>
      <c r="GN512" s="3"/>
      <c r="GO512" s="3"/>
      <c r="GP512" s="3"/>
      <c r="GQ512" s="3"/>
      <c r="GR512" s="3"/>
      <c r="GS512" s="3"/>
      <c r="GT512" s="3"/>
      <c r="GU512" s="3"/>
      <c r="GV512" s="3"/>
      <c r="GW512" s="3"/>
      <c r="GX512" s="3"/>
      <c r="GY512" s="3"/>
      <c r="GZ512" s="3"/>
      <c r="HA512" s="3"/>
      <c r="HB512" s="3"/>
      <c r="HC512" s="3"/>
      <c r="HD512" s="3"/>
      <c r="HE512" s="3"/>
      <c r="HF512" s="3"/>
      <c r="HG512" s="3"/>
      <c r="HH512" s="3"/>
      <c r="HI512" s="3"/>
      <c r="HJ512" s="3"/>
      <c r="HK512" s="3"/>
      <c r="HL512" s="3"/>
      <c r="HM512" s="3"/>
      <c r="HN512" s="3"/>
      <c r="HO512" s="3"/>
      <c r="HP512" s="3"/>
      <c r="HQ512" s="3"/>
      <c r="HR512" s="3"/>
      <c r="HS512" s="3"/>
      <c r="HT512" s="3"/>
      <c r="HU512" s="3"/>
      <c r="HV512" s="3"/>
      <c r="HW512" s="3"/>
      <c r="HX512" s="3"/>
      <c r="HY512" s="3"/>
      <c r="HZ512" s="3"/>
      <c r="IA512" s="3"/>
      <c r="IB512" s="3"/>
      <c r="IC512" s="3"/>
      <c r="ID512" s="3"/>
      <c r="IE512" s="3"/>
      <c r="IF512" s="3"/>
      <c r="IG512" s="3"/>
      <c r="IH512" s="3"/>
      <c r="II512" s="3"/>
      <c r="IJ512" s="3"/>
      <c r="IK512" s="3"/>
      <c r="IL512" s="3"/>
      <c r="IM512" s="3"/>
      <c r="IN512" s="3"/>
      <c r="IO512" s="3"/>
      <c r="IP512" s="3"/>
      <c r="IQ512" s="3"/>
      <c r="IR512" s="3"/>
      <c r="IS512" s="3"/>
      <c r="IT512" s="3"/>
      <c r="IU512" s="3"/>
      <c r="IV512" s="3"/>
    </row>
    <row r="513" spans="1:256" ht="13.5" customHeight="1" x14ac:dyDescent="0.2">
      <c r="A513" s="68">
        <v>44718</v>
      </c>
      <c r="B513" s="69" t="s">
        <v>405</v>
      </c>
      <c r="C513" s="69">
        <v>2022</v>
      </c>
      <c r="D513" s="69" t="s">
        <v>8</v>
      </c>
      <c r="E513" s="71">
        <v>-0.06</v>
      </c>
      <c r="F513" s="71" t="s">
        <v>19</v>
      </c>
      <c r="G513" s="140">
        <v>4800</v>
      </c>
      <c r="H513" s="71" t="s">
        <v>1123</v>
      </c>
      <c r="I513" s="71" t="s">
        <v>52</v>
      </c>
      <c r="J513" s="71" t="s">
        <v>23</v>
      </c>
      <c r="K513" s="71">
        <v>0.03</v>
      </c>
      <c r="L513" s="71" t="s">
        <v>348</v>
      </c>
      <c r="M513" s="71" t="s">
        <v>1121</v>
      </c>
      <c r="N513" s="72" t="s">
        <v>1122</v>
      </c>
      <c r="O513" s="69"/>
      <c r="P513" s="69" t="s">
        <v>114</v>
      </c>
      <c r="Q513" s="73">
        <v>39.743665</v>
      </c>
      <c r="R513" s="74">
        <v>-85.971991000000003</v>
      </c>
      <c r="S513" s="69" t="s">
        <v>41</v>
      </c>
      <c r="T513" s="69"/>
      <c r="U513" s="69" t="s">
        <v>32</v>
      </c>
      <c r="V513" s="68"/>
      <c r="W513" s="1" t="e">
        <f>IF(AC513="Intr",0,G513*#REF!)</f>
        <v>#REF!</v>
      </c>
      <c r="X513" s="1" t="e">
        <f>IF(AC513="Intr",0,G513*#REF!)</f>
        <v>#REF!</v>
      </c>
      <c r="Y513" s="1" t="e">
        <f>IF(AC513="Intr",G513,G513*#REF!)</f>
        <v>#REF!</v>
      </c>
      <c r="Z513" s="1" t="s">
        <v>944</v>
      </c>
      <c r="AA513" s="1" t="s">
        <v>943</v>
      </c>
      <c r="AB513" s="1"/>
      <c r="AC513" s="69"/>
      <c r="AD513" s="69"/>
      <c r="AE513" s="69"/>
      <c r="AF513" s="69"/>
      <c r="AG513" s="75"/>
      <c r="AH513" s="111" t="s">
        <v>1124</v>
      </c>
    </row>
    <row r="514" spans="1:256" s="42" customFormat="1" x14ac:dyDescent="0.2">
      <c r="A514" s="68">
        <v>44725</v>
      </c>
      <c r="B514" s="69" t="s">
        <v>405</v>
      </c>
      <c r="C514" s="69">
        <v>2022</v>
      </c>
      <c r="D514" s="69" t="s">
        <v>6</v>
      </c>
      <c r="E514" s="71">
        <v>-0.04</v>
      </c>
      <c r="F514" s="71" t="s">
        <v>19</v>
      </c>
      <c r="G514" s="140">
        <v>3200</v>
      </c>
      <c r="H514" s="71">
        <v>308</v>
      </c>
      <c r="I514" s="71" t="s">
        <v>52</v>
      </c>
      <c r="J514" s="71" t="s">
        <v>23</v>
      </c>
      <c r="K514" s="71">
        <v>0.02</v>
      </c>
      <c r="L514" s="71" t="s">
        <v>1131</v>
      </c>
      <c r="M514" s="71" t="s">
        <v>1132</v>
      </c>
      <c r="N514" s="72" t="s">
        <v>1133</v>
      </c>
      <c r="O514" s="69"/>
      <c r="P514" s="69" t="s">
        <v>246</v>
      </c>
      <c r="Q514" s="73">
        <v>40.453299999999999</v>
      </c>
      <c r="R514" s="74">
        <v>-86.895799999999994</v>
      </c>
      <c r="S514" s="69" t="s">
        <v>43</v>
      </c>
      <c r="T514" s="69"/>
      <c r="U514" s="69" t="s">
        <v>32</v>
      </c>
      <c r="V514" s="68"/>
      <c r="W514" s="1" t="e">
        <f>IF(AC514="Intr",0,G514*#REF!)</f>
        <v>#REF!</v>
      </c>
      <c r="X514" s="1" t="e">
        <f>IF(AC514="Intr",0,G514*#REF!)</f>
        <v>#REF!</v>
      </c>
      <c r="Y514" s="1" t="e">
        <f>IF(AC514="Intr",G514,G514*#REF!)</f>
        <v>#REF!</v>
      </c>
      <c r="Z514" s="1" t="s">
        <v>944</v>
      </c>
      <c r="AA514" s="1" t="s">
        <v>943</v>
      </c>
      <c r="AB514" s="1"/>
      <c r="AC514" s="69"/>
      <c r="AD514" s="69"/>
      <c r="AE514" s="69"/>
      <c r="AF514" s="69"/>
      <c r="AG514" s="75"/>
      <c r="AH514" s="111" t="s">
        <v>689</v>
      </c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  <c r="EH514" s="3"/>
      <c r="EI514" s="3"/>
      <c r="EJ514" s="3"/>
      <c r="EK514" s="3"/>
      <c r="EL514" s="3"/>
      <c r="EM514" s="3"/>
      <c r="EN514" s="3"/>
      <c r="EO514" s="3"/>
      <c r="EP514" s="3"/>
      <c r="EQ514" s="3"/>
      <c r="ER514" s="3"/>
      <c r="ES514" s="3"/>
      <c r="ET514" s="3"/>
      <c r="EU514" s="3"/>
      <c r="EV514" s="3"/>
      <c r="EW514" s="3"/>
      <c r="EX514" s="3"/>
      <c r="EY514" s="3"/>
      <c r="EZ514" s="3"/>
      <c r="FA514" s="3"/>
      <c r="FB514" s="3"/>
      <c r="FC514" s="3"/>
      <c r="FD514" s="3"/>
      <c r="FE514" s="3"/>
      <c r="FF514" s="3"/>
      <c r="FG514" s="3"/>
      <c r="FH514" s="3"/>
      <c r="FI514" s="3"/>
      <c r="FJ514" s="3"/>
      <c r="FK514" s="3"/>
      <c r="FL514" s="3"/>
      <c r="FM514" s="3"/>
      <c r="FN514" s="3"/>
      <c r="FO514" s="3"/>
      <c r="FP514" s="3"/>
      <c r="FQ514" s="3"/>
      <c r="FR514" s="3"/>
      <c r="FS514" s="3"/>
      <c r="FT514" s="3"/>
      <c r="FU514" s="3"/>
      <c r="FV514" s="3"/>
      <c r="FW514" s="3"/>
      <c r="FX514" s="3"/>
      <c r="FY514" s="3"/>
      <c r="FZ514" s="3"/>
      <c r="GA514" s="3"/>
      <c r="GB514" s="3"/>
      <c r="GC514" s="3"/>
      <c r="GD514" s="3"/>
      <c r="GE514" s="3"/>
      <c r="GF514" s="3"/>
      <c r="GG514" s="3"/>
      <c r="GH514" s="3"/>
      <c r="GI514" s="3"/>
      <c r="GJ514" s="3"/>
      <c r="GK514" s="3"/>
      <c r="GL514" s="3"/>
      <c r="GM514" s="3"/>
      <c r="GN514" s="3"/>
      <c r="GO514" s="3"/>
      <c r="GP514" s="3"/>
      <c r="GQ514" s="3"/>
      <c r="GR514" s="3"/>
      <c r="GS514" s="3"/>
      <c r="GT514" s="3"/>
      <c r="GU514" s="3"/>
      <c r="GV514" s="3"/>
      <c r="GW514" s="3"/>
      <c r="GX514" s="3"/>
      <c r="GY514" s="3"/>
      <c r="GZ514" s="3"/>
      <c r="HA514" s="3"/>
      <c r="HB514" s="3"/>
      <c r="HC514" s="3"/>
      <c r="HD514" s="3"/>
      <c r="HE514" s="3"/>
      <c r="HF514" s="3"/>
      <c r="HG514" s="3"/>
      <c r="HH514" s="3"/>
      <c r="HI514" s="3"/>
      <c r="HJ514" s="3"/>
      <c r="HK514" s="3"/>
      <c r="HL514" s="3"/>
      <c r="HM514" s="3"/>
      <c r="HN514" s="3"/>
      <c r="HO514" s="3"/>
      <c r="HP514" s="3"/>
      <c r="HQ514" s="3"/>
      <c r="HR514" s="3"/>
      <c r="HS514" s="3"/>
      <c r="HT514" s="3"/>
      <c r="HU514" s="3"/>
      <c r="HV514" s="3"/>
      <c r="HW514" s="3"/>
      <c r="HX514" s="3"/>
      <c r="HY514" s="3"/>
      <c r="HZ514" s="3"/>
      <c r="IA514" s="3"/>
      <c r="IB514" s="3"/>
      <c r="IC514" s="3"/>
      <c r="ID514" s="3"/>
      <c r="IE514" s="3"/>
      <c r="IF514" s="3"/>
      <c r="IG514" s="3"/>
      <c r="IH514" s="3"/>
      <c r="II514" s="3"/>
      <c r="IJ514" s="3"/>
      <c r="IK514" s="3"/>
      <c r="IL514" s="3"/>
      <c r="IM514" s="3"/>
      <c r="IN514" s="3"/>
      <c r="IO514" s="3"/>
      <c r="IP514" s="3"/>
      <c r="IQ514" s="3"/>
      <c r="IR514" s="3"/>
      <c r="IS514" s="3"/>
      <c r="IT514" s="3"/>
      <c r="IU514" s="3"/>
      <c r="IV514" s="3"/>
    </row>
    <row r="515" spans="1:256" x14ac:dyDescent="0.2">
      <c r="A515" s="68">
        <v>44725</v>
      </c>
      <c r="B515" s="69" t="s">
        <v>405</v>
      </c>
      <c r="C515" s="69">
        <v>2022</v>
      </c>
      <c r="D515" s="69" t="s">
        <v>6</v>
      </c>
      <c r="E515" s="71">
        <v>-228</v>
      </c>
      <c r="F515" s="71" t="s">
        <v>20</v>
      </c>
      <c r="G515" s="140">
        <v>91200</v>
      </c>
      <c r="H515" s="71">
        <v>308</v>
      </c>
      <c r="I515" s="71" t="s">
        <v>52</v>
      </c>
      <c r="J515" s="71" t="s">
        <v>704</v>
      </c>
      <c r="K515" s="71">
        <v>228</v>
      </c>
      <c r="L515" s="71" t="s">
        <v>1131</v>
      </c>
      <c r="M515" s="71" t="s">
        <v>1132</v>
      </c>
      <c r="N515" s="72" t="s">
        <v>1133</v>
      </c>
      <c r="O515" s="69"/>
      <c r="P515" s="69" t="s">
        <v>246</v>
      </c>
      <c r="Q515" s="73">
        <v>40.453299999999999</v>
      </c>
      <c r="R515" s="74">
        <v>-86.895799999999994</v>
      </c>
      <c r="S515" s="69" t="s">
        <v>43</v>
      </c>
      <c r="T515" s="69"/>
      <c r="U515" s="69" t="s">
        <v>32</v>
      </c>
      <c r="V515" s="68"/>
      <c r="W515" s="1" t="e">
        <f>IF(AC515="Intr",0,G515*#REF!)</f>
        <v>#REF!</v>
      </c>
      <c r="X515" s="1" t="e">
        <f>IF(AC515="Intr",0,G515*#REF!)</f>
        <v>#REF!</v>
      </c>
      <c r="Y515" s="1" t="e">
        <f>IF(AC515="Intr",G515,G515*#REF!)</f>
        <v>#REF!</v>
      </c>
      <c r="Z515" s="1" t="s">
        <v>944</v>
      </c>
      <c r="AA515" s="1" t="s">
        <v>943</v>
      </c>
      <c r="AB515" s="1"/>
      <c r="AC515" s="69"/>
      <c r="AD515" s="69"/>
      <c r="AE515" s="69"/>
      <c r="AF515" s="69"/>
      <c r="AG515" s="75"/>
      <c r="AH515" s="111" t="s">
        <v>689</v>
      </c>
    </row>
    <row r="516" spans="1:256" s="28" customFormat="1" x14ac:dyDescent="0.2">
      <c r="A516" s="68">
        <v>44725</v>
      </c>
      <c r="B516" s="69" t="s">
        <v>405</v>
      </c>
      <c r="C516" s="69">
        <v>2022</v>
      </c>
      <c r="D516" s="69" t="s">
        <v>8</v>
      </c>
      <c r="E516" s="71">
        <v>-2153</v>
      </c>
      <c r="F516" s="71" t="s">
        <v>20</v>
      </c>
      <c r="G516" s="140">
        <v>861200</v>
      </c>
      <c r="H516" s="71">
        <v>318</v>
      </c>
      <c r="I516" s="71" t="s">
        <v>52</v>
      </c>
      <c r="J516" s="71" t="s">
        <v>704</v>
      </c>
      <c r="K516" s="71">
        <v>1794</v>
      </c>
      <c r="L516" s="71" t="s">
        <v>348</v>
      </c>
      <c r="M516" s="71" t="s">
        <v>1128</v>
      </c>
      <c r="N516" s="72" t="s">
        <v>1129</v>
      </c>
      <c r="O516" s="69"/>
      <c r="P516" s="69" t="s">
        <v>92</v>
      </c>
      <c r="Q516" s="73">
        <v>39.789845</v>
      </c>
      <c r="R516" s="74">
        <v>-85.818917999999996</v>
      </c>
      <c r="S516" s="69" t="s">
        <v>41</v>
      </c>
      <c r="T516" s="69"/>
      <c r="U516" s="69" t="s">
        <v>32</v>
      </c>
      <c r="V516" s="68"/>
      <c r="W516" s="1" t="e">
        <f>IF(AC516="Intr",0,G516*#REF!)</f>
        <v>#REF!</v>
      </c>
      <c r="X516" s="1" t="e">
        <f>IF(AC516="Intr",0,G516*#REF!)</f>
        <v>#REF!</v>
      </c>
      <c r="Y516" s="1" t="e">
        <f>IF(AC516="Intr",G516,G516*#REF!)</f>
        <v>#REF!</v>
      </c>
      <c r="Z516" s="1" t="s">
        <v>944</v>
      </c>
      <c r="AA516" s="1" t="s">
        <v>943</v>
      </c>
      <c r="AB516" s="1"/>
      <c r="AC516" s="69"/>
      <c r="AD516" s="69"/>
      <c r="AE516" s="69"/>
      <c r="AF516" s="69"/>
      <c r="AG516" s="75"/>
      <c r="AH516" s="111" t="s">
        <v>1130</v>
      </c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  <c r="EJ516" s="3"/>
      <c r="EK516" s="3"/>
      <c r="EL516" s="3"/>
      <c r="EM516" s="3"/>
      <c r="EN516" s="3"/>
      <c r="EO516" s="3"/>
      <c r="EP516" s="3"/>
      <c r="EQ516" s="3"/>
      <c r="ER516" s="3"/>
      <c r="ES516" s="3"/>
      <c r="ET516" s="3"/>
      <c r="EU516" s="3"/>
      <c r="EV516" s="3"/>
      <c r="EW516" s="3"/>
      <c r="EX516" s="3"/>
      <c r="EY516" s="3"/>
      <c r="EZ516" s="3"/>
      <c r="FA516" s="3"/>
      <c r="FB516" s="3"/>
      <c r="FC516" s="3"/>
      <c r="FD516" s="3"/>
      <c r="FE516" s="3"/>
      <c r="FF516" s="3"/>
      <c r="FG516" s="3"/>
      <c r="FH516" s="3"/>
      <c r="FI516" s="3"/>
      <c r="FJ516" s="3"/>
      <c r="FK516" s="3"/>
      <c r="FL516" s="3"/>
      <c r="FM516" s="3"/>
      <c r="FN516" s="3"/>
      <c r="FO516" s="3"/>
      <c r="FP516" s="3"/>
      <c r="FQ516" s="3"/>
      <c r="FR516" s="3"/>
      <c r="FS516" s="3"/>
      <c r="FT516" s="3"/>
      <c r="FU516" s="3"/>
      <c r="FV516" s="3"/>
      <c r="FW516" s="3"/>
      <c r="FX516" s="3"/>
      <c r="FY516" s="3"/>
      <c r="FZ516" s="3"/>
      <c r="GA516" s="3"/>
      <c r="GB516" s="3"/>
      <c r="GC516" s="3"/>
      <c r="GD516" s="3"/>
      <c r="GE516" s="3"/>
      <c r="GF516" s="3"/>
      <c r="GG516" s="3"/>
      <c r="GH516" s="3"/>
      <c r="GI516" s="3"/>
      <c r="GJ516" s="3"/>
      <c r="GK516" s="3"/>
      <c r="GL516" s="3"/>
      <c r="GM516" s="3"/>
      <c r="GN516" s="3"/>
      <c r="GO516" s="3"/>
      <c r="GP516" s="3"/>
      <c r="GQ516" s="3"/>
      <c r="GR516" s="3"/>
      <c r="GS516" s="3"/>
      <c r="GT516" s="3"/>
      <c r="GU516" s="3"/>
      <c r="GV516" s="3"/>
      <c r="GW516" s="3"/>
      <c r="GX516" s="3"/>
      <c r="GY516" s="3"/>
      <c r="GZ516" s="3"/>
      <c r="HA516" s="3"/>
      <c r="HB516" s="3"/>
      <c r="HC516" s="3"/>
      <c r="HD516" s="3"/>
      <c r="HE516" s="3"/>
      <c r="HF516" s="3"/>
      <c r="HG516" s="3"/>
      <c r="HH516" s="3"/>
      <c r="HI516" s="3"/>
      <c r="HJ516" s="3"/>
      <c r="HK516" s="3"/>
      <c r="HL516" s="3"/>
      <c r="HM516" s="3"/>
      <c r="HN516" s="3"/>
      <c r="HO516" s="3"/>
      <c r="HP516" s="3"/>
      <c r="HQ516" s="3"/>
      <c r="HR516" s="3"/>
      <c r="HS516" s="3"/>
      <c r="HT516" s="3"/>
      <c r="HU516" s="3"/>
      <c r="HV516" s="3"/>
      <c r="HW516" s="3"/>
      <c r="HX516" s="3"/>
      <c r="HY516" s="3"/>
      <c r="HZ516" s="3"/>
      <c r="IA516" s="3"/>
      <c r="IB516" s="3"/>
      <c r="IC516" s="3"/>
      <c r="ID516" s="3"/>
      <c r="IE516" s="3"/>
      <c r="IF516" s="3"/>
      <c r="IG516" s="3"/>
      <c r="IH516" s="3"/>
      <c r="II516" s="3"/>
      <c r="IJ516" s="3"/>
      <c r="IK516" s="3"/>
      <c r="IL516" s="3"/>
      <c r="IM516" s="3"/>
      <c r="IN516" s="3"/>
      <c r="IO516" s="3"/>
      <c r="IP516" s="3"/>
      <c r="IQ516" s="3"/>
      <c r="IR516" s="3"/>
      <c r="IS516" s="3"/>
      <c r="IT516" s="3"/>
      <c r="IU516" s="3"/>
      <c r="IV516" s="3"/>
    </row>
    <row r="517" spans="1:256" s="28" customFormat="1" x14ac:dyDescent="0.2">
      <c r="A517" s="68">
        <v>44735</v>
      </c>
      <c r="B517" s="69" t="s">
        <v>405</v>
      </c>
      <c r="C517" s="69">
        <v>2022</v>
      </c>
      <c r="D517" s="69" t="s">
        <v>5</v>
      </c>
      <c r="E517" s="71">
        <v>-0.78</v>
      </c>
      <c r="F517" s="71" t="s">
        <v>19</v>
      </c>
      <c r="G517" s="140">
        <v>62400</v>
      </c>
      <c r="H517" s="71">
        <v>315</v>
      </c>
      <c r="I517" s="71" t="s">
        <v>53</v>
      </c>
      <c r="J517" s="71" t="s">
        <v>25</v>
      </c>
      <c r="K517" s="71">
        <v>0.39</v>
      </c>
      <c r="L517" s="71" t="s">
        <v>647</v>
      </c>
      <c r="M517" s="71" t="s">
        <v>73</v>
      </c>
      <c r="N517" s="72" t="s">
        <v>1136</v>
      </c>
      <c r="O517" s="69"/>
      <c r="P517" s="69" t="s">
        <v>227</v>
      </c>
      <c r="Q517" s="73">
        <v>41.065807999999997</v>
      </c>
      <c r="R517" s="74">
        <v>-85.303758999999999</v>
      </c>
      <c r="S517" s="69" t="s">
        <v>41</v>
      </c>
      <c r="T517" s="69"/>
      <c r="U517" s="69" t="s">
        <v>32</v>
      </c>
      <c r="V517" s="68"/>
      <c r="W517" s="1" t="e">
        <f>IF(AC517="Intr",0,G517*#REF!)</f>
        <v>#REF!</v>
      </c>
      <c r="X517" s="1" t="e">
        <f>IF(AC517="Intr",0,G517*#REF!)</f>
        <v>#REF!</v>
      </c>
      <c r="Y517" s="1" t="e">
        <f>IF(AC517="Intr",G517,G517*#REF!)</f>
        <v>#REF!</v>
      </c>
      <c r="Z517" s="111" t="s">
        <v>940</v>
      </c>
      <c r="AA517" s="111" t="s">
        <v>941</v>
      </c>
      <c r="AB517" s="111" t="s">
        <v>1223</v>
      </c>
      <c r="AC517" s="69"/>
      <c r="AD517" s="69"/>
      <c r="AE517" s="69"/>
      <c r="AF517" s="69"/>
      <c r="AG517" s="75"/>
      <c r="AH517" s="69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  <c r="EH517" s="3"/>
      <c r="EI517" s="3"/>
      <c r="EJ517" s="3"/>
      <c r="EK517" s="3"/>
      <c r="EL517" s="3"/>
      <c r="EM517" s="3"/>
      <c r="EN517" s="3"/>
      <c r="EO517" s="3"/>
      <c r="EP517" s="3"/>
      <c r="EQ517" s="3"/>
      <c r="ER517" s="3"/>
      <c r="ES517" s="3"/>
      <c r="ET517" s="3"/>
      <c r="EU517" s="3"/>
      <c r="EV517" s="3"/>
      <c r="EW517" s="3"/>
      <c r="EX517" s="3"/>
      <c r="EY517" s="3"/>
      <c r="EZ517" s="3"/>
      <c r="FA517" s="3"/>
      <c r="FB517" s="3"/>
      <c r="FC517" s="3"/>
      <c r="FD517" s="3"/>
      <c r="FE517" s="3"/>
      <c r="FF517" s="3"/>
      <c r="FG517" s="3"/>
      <c r="FH517" s="3"/>
      <c r="FI517" s="3"/>
      <c r="FJ517" s="3"/>
      <c r="FK517" s="3"/>
      <c r="FL517" s="3"/>
      <c r="FM517" s="3"/>
      <c r="FN517" s="3"/>
      <c r="FO517" s="3"/>
      <c r="FP517" s="3"/>
      <c r="FQ517" s="3"/>
      <c r="FR517" s="3"/>
      <c r="FS517" s="3"/>
      <c r="FT517" s="3"/>
      <c r="FU517" s="3"/>
      <c r="FV517" s="3"/>
      <c r="FW517" s="3"/>
      <c r="FX517" s="3"/>
      <c r="FY517" s="3"/>
      <c r="FZ517" s="3"/>
      <c r="GA517" s="3"/>
      <c r="GB517" s="3"/>
      <c r="GC517" s="3"/>
      <c r="GD517" s="3"/>
      <c r="GE517" s="3"/>
      <c r="GF517" s="3"/>
      <c r="GG517" s="3"/>
      <c r="GH517" s="3"/>
      <c r="GI517" s="3"/>
      <c r="GJ517" s="3"/>
      <c r="GK517" s="3"/>
      <c r="GL517" s="3"/>
      <c r="GM517" s="3"/>
      <c r="GN517" s="3"/>
      <c r="GO517" s="3"/>
      <c r="GP517" s="3"/>
      <c r="GQ517" s="3"/>
      <c r="GR517" s="3"/>
      <c r="GS517" s="3"/>
      <c r="GT517" s="3"/>
      <c r="GU517" s="3"/>
      <c r="GV517" s="3"/>
      <c r="GW517" s="3"/>
      <c r="GX517" s="3"/>
      <c r="GY517" s="3"/>
      <c r="GZ517" s="3"/>
      <c r="HA517" s="3"/>
      <c r="HB517" s="3"/>
      <c r="HC517" s="3"/>
      <c r="HD517" s="3"/>
      <c r="HE517" s="3"/>
      <c r="HF517" s="3"/>
      <c r="HG517" s="3"/>
      <c r="HH517" s="3"/>
      <c r="HI517" s="3"/>
      <c r="HJ517" s="3"/>
      <c r="HK517" s="3"/>
      <c r="HL517" s="3"/>
      <c r="HM517" s="3"/>
      <c r="HN517" s="3"/>
      <c r="HO517" s="3"/>
      <c r="HP517" s="3"/>
      <c r="HQ517" s="3"/>
      <c r="HR517" s="3"/>
      <c r="HS517" s="3"/>
      <c r="HT517" s="3"/>
      <c r="HU517" s="3"/>
      <c r="HV517" s="3"/>
      <c r="HW517" s="3"/>
      <c r="HX517" s="3"/>
      <c r="HY517" s="3"/>
      <c r="HZ517" s="3"/>
      <c r="IA517" s="3"/>
      <c r="IB517" s="3"/>
      <c r="IC517" s="3"/>
      <c r="ID517" s="3"/>
      <c r="IE517" s="3"/>
      <c r="IF517" s="3"/>
      <c r="IG517" s="3"/>
      <c r="IH517" s="3"/>
      <c r="II517" s="3"/>
      <c r="IJ517" s="3"/>
      <c r="IK517" s="3"/>
      <c r="IL517" s="3"/>
      <c r="IM517" s="3"/>
      <c r="IN517" s="3"/>
      <c r="IO517" s="3"/>
      <c r="IP517" s="3"/>
      <c r="IQ517" s="3"/>
      <c r="IR517" s="3"/>
      <c r="IS517" s="3"/>
      <c r="IT517" s="3"/>
      <c r="IU517" s="3"/>
      <c r="IV517" s="3"/>
    </row>
    <row r="518" spans="1:256" x14ac:dyDescent="0.2">
      <c r="A518" s="68">
        <v>44735</v>
      </c>
      <c r="B518" s="69" t="s">
        <v>405</v>
      </c>
      <c r="C518" s="69">
        <v>2022</v>
      </c>
      <c r="D518" s="69" t="s">
        <v>8</v>
      </c>
      <c r="E518" s="71">
        <v>-0.375</v>
      </c>
      <c r="F518" s="71" t="s">
        <v>19</v>
      </c>
      <c r="G518" s="140">
        <v>30000</v>
      </c>
      <c r="H518" s="71">
        <v>320</v>
      </c>
      <c r="I518" s="71" t="s">
        <v>53</v>
      </c>
      <c r="J518" s="71" t="s">
        <v>25</v>
      </c>
      <c r="K518" s="71">
        <v>0.15</v>
      </c>
      <c r="L518" s="71" t="s">
        <v>348</v>
      </c>
      <c r="M518" s="71" t="s">
        <v>73</v>
      </c>
      <c r="N518" s="72" t="s">
        <v>1134</v>
      </c>
      <c r="O518" s="69"/>
      <c r="P518" s="69" t="s">
        <v>114</v>
      </c>
      <c r="Q518" s="73">
        <v>39.743665</v>
      </c>
      <c r="R518" s="74">
        <v>-85.971991000000003</v>
      </c>
      <c r="S518" s="69" t="s">
        <v>41</v>
      </c>
      <c r="T518" s="69"/>
      <c r="U518" s="69" t="s">
        <v>32</v>
      </c>
      <c r="V518" s="68"/>
      <c r="W518" s="1" t="e">
        <f>IF(AC518="Intr",0,G518*#REF!)</f>
        <v>#REF!</v>
      </c>
      <c r="X518" s="1" t="e">
        <f>IF(AC518="Intr",0,G518*#REF!)</f>
        <v>#REF!</v>
      </c>
      <c r="Y518" s="1" t="e">
        <f>IF(AC518="Intr",G518,G518*#REF!)</f>
        <v>#REF!</v>
      </c>
      <c r="Z518" s="111" t="s">
        <v>940</v>
      </c>
      <c r="AA518" s="111" t="s">
        <v>941</v>
      </c>
      <c r="AB518" s="111" t="s">
        <v>1246</v>
      </c>
      <c r="AC518" s="69"/>
      <c r="AD518" s="69"/>
      <c r="AE518" s="69"/>
      <c r="AF518" s="69"/>
      <c r="AG518" s="75"/>
      <c r="AH518" s="111" t="s">
        <v>1135</v>
      </c>
    </row>
    <row r="519" spans="1:256" s="31" customFormat="1" x14ac:dyDescent="0.2">
      <c r="A519" s="68">
        <v>44743</v>
      </c>
      <c r="B519" s="69" t="s">
        <v>210</v>
      </c>
      <c r="C519" s="69">
        <v>2022</v>
      </c>
      <c r="D519" s="69" t="s">
        <v>4</v>
      </c>
      <c r="E519" s="71">
        <v>-3</v>
      </c>
      <c r="F519" s="71" t="s">
        <v>19</v>
      </c>
      <c r="G519" s="140">
        <v>240000</v>
      </c>
      <c r="H519" s="71">
        <v>311</v>
      </c>
      <c r="I519" s="71" t="s">
        <v>52</v>
      </c>
      <c r="J519" s="71" t="s">
        <v>25</v>
      </c>
      <c r="K519" s="71">
        <v>1.29</v>
      </c>
      <c r="L519" s="71" t="s">
        <v>1137</v>
      </c>
      <c r="M519" s="71" t="s">
        <v>1138</v>
      </c>
      <c r="N519" s="72" t="s">
        <v>1139</v>
      </c>
      <c r="O519" s="69"/>
      <c r="P519" s="69" t="s">
        <v>1140</v>
      </c>
      <c r="Q519" s="73">
        <v>41.427</v>
      </c>
      <c r="R519" s="74">
        <v>-84.861999999999995</v>
      </c>
      <c r="S519" s="69" t="s">
        <v>958</v>
      </c>
      <c r="T519" s="69"/>
      <c r="U519" s="69" t="s">
        <v>32</v>
      </c>
      <c r="V519" s="68"/>
      <c r="W519" s="1" t="e">
        <f>IF(AC519="Intr",0,G519*#REF!)</f>
        <v>#REF!</v>
      </c>
      <c r="X519" s="1" t="e">
        <f>IF(AC519="Intr",0,G519*#REF!)</f>
        <v>#REF!</v>
      </c>
      <c r="Y519" s="1" t="e">
        <f>IF(AC519="Intr",G519,G519*#REF!)</f>
        <v>#REF!</v>
      </c>
      <c r="Z519" s="1" t="s">
        <v>942</v>
      </c>
      <c r="AA519" s="1" t="s">
        <v>943</v>
      </c>
      <c r="AB519" s="1"/>
      <c r="AC519" s="69"/>
      <c r="AD519" s="69"/>
      <c r="AE519" s="69"/>
      <c r="AF519" s="69"/>
      <c r="AG519" s="75"/>
      <c r="AH519" s="111" t="s">
        <v>1141</v>
      </c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  <c r="EH519" s="3"/>
      <c r="EI519" s="3"/>
      <c r="EJ519" s="3"/>
      <c r="EK519" s="3"/>
      <c r="EL519" s="3"/>
      <c r="EM519" s="3"/>
      <c r="EN519" s="3"/>
      <c r="EO519" s="3"/>
      <c r="EP519" s="3"/>
      <c r="EQ519" s="3"/>
      <c r="ER519" s="3"/>
      <c r="ES519" s="3"/>
      <c r="ET519" s="3"/>
      <c r="EU519" s="3"/>
      <c r="EV519" s="3"/>
      <c r="EW519" s="3"/>
      <c r="EX519" s="3"/>
      <c r="EY519" s="3"/>
      <c r="EZ519" s="3"/>
      <c r="FA519" s="3"/>
      <c r="FB519" s="3"/>
      <c r="FC519" s="3"/>
      <c r="FD519" s="3"/>
      <c r="FE519" s="3"/>
      <c r="FF519" s="3"/>
      <c r="FG519" s="3"/>
      <c r="FH519" s="3"/>
      <c r="FI519" s="3"/>
      <c r="FJ519" s="3"/>
      <c r="FK519" s="3"/>
      <c r="FL519" s="3"/>
      <c r="FM519" s="3"/>
      <c r="FN519" s="3"/>
      <c r="FO519" s="3"/>
      <c r="FP519" s="3"/>
      <c r="FQ519" s="3"/>
      <c r="FR519" s="3"/>
      <c r="FS519" s="3"/>
      <c r="FT519" s="3"/>
      <c r="FU519" s="3"/>
      <c r="FV519" s="3"/>
      <c r="FW519" s="3"/>
      <c r="FX519" s="3"/>
      <c r="FY519" s="3"/>
      <c r="FZ519" s="3"/>
      <c r="GA519" s="3"/>
      <c r="GB519" s="3"/>
      <c r="GC519" s="3"/>
      <c r="GD519" s="3"/>
      <c r="GE519" s="3"/>
      <c r="GF519" s="3"/>
      <c r="GG519" s="3"/>
      <c r="GH519" s="3"/>
      <c r="GI519" s="3"/>
      <c r="GJ519" s="3"/>
      <c r="GK519" s="3"/>
      <c r="GL519" s="3"/>
      <c r="GM519" s="3"/>
      <c r="GN519" s="3"/>
      <c r="GO519" s="3"/>
      <c r="GP519" s="3"/>
      <c r="GQ519" s="3"/>
      <c r="GR519" s="3"/>
      <c r="GS519" s="3"/>
      <c r="GT519" s="3"/>
      <c r="GU519" s="3"/>
      <c r="GV519" s="3"/>
      <c r="GW519" s="3"/>
      <c r="GX519" s="3"/>
      <c r="GY519" s="3"/>
      <c r="GZ519" s="3"/>
      <c r="HA519" s="3"/>
      <c r="HB519" s="3"/>
      <c r="HC519" s="3"/>
      <c r="HD519" s="3"/>
      <c r="HE519" s="3"/>
      <c r="HF519" s="3"/>
      <c r="HG519" s="3"/>
      <c r="HH519" s="3"/>
      <c r="HI519" s="3"/>
      <c r="HJ519" s="3"/>
      <c r="HK519" s="3"/>
      <c r="HL519" s="3"/>
      <c r="HM519" s="3"/>
      <c r="HN519" s="3"/>
      <c r="HO519" s="3"/>
      <c r="HP519" s="3"/>
      <c r="HQ519" s="3"/>
      <c r="HR519" s="3"/>
      <c r="HS519" s="3"/>
      <c r="HT519" s="3"/>
      <c r="HU519" s="3"/>
      <c r="HV519" s="3"/>
      <c r="HW519" s="3"/>
      <c r="HX519" s="3"/>
      <c r="HY519" s="3"/>
      <c r="HZ519" s="3"/>
      <c r="IA519" s="3"/>
      <c r="IB519" s="3"/>
      <c r="IC519" s="3"/>
      <c r="ID519" s="3"/>
      <c r="IE519" s="3"/>
      <c r="IF519" s="3"/>
      <c r="IG519" s="3"/>
      <c r="IH519" s="3"/>
      <c r="II519" s="3"/>
      <c r="IJ519" s="3"/>
      <c r="IK519" s="3"/>
      <c r="IL519" s="3"/>
      <c r="IM519" s="3"/>
      <c r="IN519" s="3"/>
      <c r="IO519" s="3"/>
      <c r="IP519" s="3"/>
      <c r="IQ519" s="3"/>
      <c r="IR519" s="3"/>
      <c r="IS519" s="3"/>
      <c r="IT519" s="3"/>
      <c r="IU519" s="3"/>
      <c r="IV519" s="3"/>
    </row>
    <row r="520" spans="1:256" s="19" customFormat="1" x14ac:dyDescent="0.2">
      <c r="A520" s="68">
        <v>44763</v>
      </c>
      <c r="B520" s="69" t="s">
        <v>210</v>
      </c>
      <c r="C520" s="69">
        <v>2022</v>
      </c>
      <c r="D520" s="69" t="s">
        <v>8</v>
      </c>
      <c r="E520" s="71">
        <v>-0.41899999999999998</v>
      </c>
      <c r="F520" s="71" t="s">
        <v>19</v>
      </c>
      <c r="G520" s="13">
        <v>33520</v>
      </c>
      <c r="H520" s="14">
        <v>321</v>
      </c>
      <c r="I520" s="71" t="s">
        <v>53</v>
      </c>
      <c r="J520" s="71" t="s">
        <v>25</v>
      </c>
      <c r="K520" s="71">
        <v>0.27900000000000003</v>
      </c>
      <c r="L520" s="71" t="s">
        <v>1142</v>
      </c>
      <c r="M520" s="71" t="s">
        <v>73</v>
      </c>
      <c r="N520" s="72" t="s">
        <v>1288</v>
      </c>
      <c r="O520" s="69"/>
      <c r="P520" s="69" t="s">
        <v>1143</v>
      </c>
      <c r="Q520" s="73">
        <v>40.077447999999997</v>
      </c>
      <c r="R520" s="74">
        <v>-84.955867999999995</v>
      </c>
      <c r="S520" s="69" t="s">
        <v>958</v>
      </c>
      <c r="T520" s="69"/>
      <c r="U520" s="69" t="s">
        <v>32</v>
      </c>
      <c r="V520" s="68"/>
      <c r="W520" s="1" t="e">
        <f>IF(AC520="Intr",0,G520*#REF!)</f>
        <v>#REF!</v>
      </c>
      <c r="X520" s="1" t="e">
        <f>IF(AC520="Intr",0,G520*#REF!)</f>
        <v>#REF!</v>
      </c>
      <c r="Y520" s="1" t="e">
        <f>IF(AC520="Intr",G520,G520*#REF!)</f>
        <v>#REF!</v>
      </c>
      <c r="Z520" s="1" t="s">
        <v>940</v>
      </c>
      <c r="AA520" s="1" t="s">
        <v>941</v>
      </c>
      <c r="AB520" s="1" t="s">
        <v>1246</v>
      </c>
      <c r="AC520" s="69"/>
      <c r="AD520" s="69"/>
      <c r="AE520" s="69"/>
      <c r="AF520" s="69"/>
      <c r="AG520" s="75"/>
      <c r="AH520" s="69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  <c r="EG520" s="3"/>
      <c r="EH520" s="3"/>
      <c r="EI520" s="3"/>
      <c r="EJ520" s="3"/>
      <c r="EK520" s="3"/>
      <c r="EL520" s="3"/>
      <c r="EM520" s="3"/>
      <c r="EN520" s="3"/>
      <c r="EO520" s="3"/>
      <c r="EP520" s="3"/>
      <c r="EQ520" s="3"/>
      <c r="ER520" s="3"/>
      <c r="ES520" s="3"/>
      <c r="ET520" s="3"/>
      <c r="EU520" s="3"/>
      <c r="EV520" s="3"/>
      <c r="EW520" s="3"/>
      <c r="EX520" s="3"/>
      <c r="EY520" s="3"/>
      <c r="EZ520" s="3"/>
      <c r="FA520" s="3"/>
      <c r="FB520" s="3"/>
      <c r="FC520" s="3"/>
      <c r="FD520" s="3"/>
      <c r="FE520" s="3"/>
      <c r="FF520" s="3"/>
      <c r="FG520" s="3"/>
      <c r="FH520" s="3"/>
      <c r="FI520" s="3"/>
      <c r="FJ520" s="3"/>
      <c r="FK520" s="3"/>
      <c r="FL520" s="3"/>
      <c r="FM520" s="3"/>
      <c r="FN520" s="3"/>
      <c r="FO520" s="3"/>
      <c r="FP520" s="3"/>
      <c r="FQ520" s="3"/>
      <c r="FR520" s="3"/>
      <c r="FS520" s="3"/>
      <c r="FT520" s="3"/>
      <c r="FU520" s="3"/>
      <c r="FV520" s="3"/>
      <c r="FW520" s="3"/>
      <c r="FX520" s="3"/>
      <c r="FY520" s="3"/>
      <c r="FZ520" s="3"/>
      <c r="GA520" s="3"/>
      <c r="GB520" s="3"/>
      <c r="GC520" s="3"/>
      <c r="GD520" s="3"/>
      <c r="GE520" s="3"/>
      <c r="GF520" s="3"/>
      <c r="GG520" s="3"/>
      <c r="GH520" s="3"/>
      <c r="GI520" s="3"/>
      <c r="GJ520" s="3"/>
      <c r="GK520" s="3"/>
      <c r="GL520" s="3"/>
      <c r="GM520" s="3"/>
      <c r="GN520" s="3"/>
      <c r="GO520" s="3"/>
      <c r="GP520" s="3"/>
      <c r="GQ520" s="3"/>
      <c r="GR520" s="3"/>
      <c r="GS520" s="3"/>
      <c r="GT520" s="3"/>
      <c r="GU520" s="3"/>
      <c r="GV520" s="3"/>
      <c r="GW520" s="3"/>
      <c r="GX520" s="3"/>
      <c r="GY520" s="3"/>
      <c r="GZ520" s="3"/>
      <c r="HA520" s="3"/>
      <c r="HB520" s="3"/>
      <c r="HC520" s="3"/>
      <c r="HD520" s="3"/>
      <c r="HE520" s="3"/>
      <c r="HF520" s="3"/>
      <c r="HG520" s="3"/>
      <c r="HH520" s="3"/>
      <c r="HI520" s="3"/>
      <c r="HJ520" s="3"/>
      <c r="HK520" s="3"/>
      <c r="HL520" s="3"/>
      <c r="HM520" s="3"/>
      <c r="HN520" s="3"/>
      <c r="HO520" s="3"/>
      <c r="HP520" s="3"/>
      <c r="HQ520" s="3"/>
      <c r="HR520" s="3"/>
      <c r="HS520" s="3"/>
      <c r="HT520" s="3"/>
      <c r="HU520" s="3"/>
      <c r="HV520" s="3"/>
      <c r="HW520" s="3"/>
      <c r="HX520" s="3"/>
      <c r="HY520" s="3"/>
      <c r="HZ520" s="3"/>
      <c r="IA520" s="3"/>
      <c r="IB520" s="3"/>
      <c r="IC520" s="3"/>
      <c r="ID520" s="3"/>
      <c r="IE520" s="3"/>
      <c r="IF520" s="3"/>
      <c r="IG520" s="3"/>
      <c r="IH520" s="3"/>
      <c r="II520" s="3"/>
      <c r="IJ520" s="3"/>
      <c r="IK520" s="3"/>
      <c r="IL520" s="3"/>
      <c r="IM520" s="3"/>
      <c r="IN520" s="3"/>
      <c r="IO520" s="3"/>
      <c r="IP520" s="3"/>
      <c r="IQ520" s="3"/>
      <c r="IR520" s="3"/>
      <c r="IS520" s="3"/>
      <c r="IT520" s="3"/>
      <c r="IU520" s="3"/>
      <c r="IV520" s="3"/>
    </row>
    <row r="521" spans="1:256" s="19" customFormat="1" x14ac:dyDescent="0.2">
      <c r="A521" s="68">
        <v>44767</v>
      </c>
      <c r="B521" s="69" t="s">
        <v>210</v>
      </c>
      <c r="C521" s="69">
        <v>2022</v>
      </c>
      <c r="D521" s="69" t="s">
        <v>6</v>
      </c>
      <c r="E521" s="71">
        <v>-0.12</v>
      </c>
      <c r="F521" s="71" t="s">
        <v>19</v>
      </c>
      <c r="G521" s="13">
        <v>9600</v>
      </c>
      <c r="H521" s="14">
        <v>325</v>
      </c>
      <c r="I521" s="71" t="s">
        <v>53</v>
      </c>
      <c r="J521" s="71" t="s">
        <v>23</v>
      </c>
      <c r="K521" s="71">
        <v>0.08</v>
      </c>
      <c r="L521" s="71" t="s">
        <v>1144</v>
      </c>
      <c r="M521" s="71" t="s">
        <v>73</v>
      </c>
      <c r="N521" s="72" t="s">
        <v>1147</v>
      </c>
      <c r="O521" s="69"/>
      <c r="P521" s="69" t="s">
        <v>133</v>
      </c>
      <c r="Q521" s="73">
        <v>39.767499999999998</v>
      </c>
      <c r="R521" s="74">
        <v>-86.546000000000006</v>
      </c>
      <c r="S521" s="69" t="s">
        <v>41</v>
      </c>
      <c r="T521" s="69"/>
      <c r="U521" s="69" t="s">
        <v>32</v>
      </c>
      <c r="V521" s="68"/>
      <c r="W521" s="1" t="e">
        <f>IF(AC521="Intr",0,G521*#REF!)</f>
        <v>#REF!</v>
      </c>
      <c r="X521" s="1" t="e">
        <f>IF(AC521="Intr",0,G521*#REF!)</f>
        <v>#REF!</v>
      </c>
      <c r="Y521" s="1" t="e">
        <f>IF(AC521="Intr",G521,G521*#REF!)</f>
        <v>#REF!</v>
      </c>
      <c r="Z521" s="111" t="s">
        <v>940</v>
      </c>
      <c r="AA521" s="111" t="s">
        <v>941</v>
      </c>
      <c r="AB521" s="111" t="s">
        <v>948</v>
      </c>
      <c r="AC521" s="69"/>
      <c r="AD521" s="69"/>
      <c r="AE521" s="69"/>
      <c r="AF521" s="69"/>
      <c r="AG521" s="75"/>
      <c r="AH521" s="111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  <c r="EG521" s="3"/>
      <c r="EH521" s="3"/>
      <c r="EI521" s="3"/>
      <c r="EJ521" s="3"/>
      <c r="EK521" s="3"/>
      <c r="EL521" s="3"/>
      <c r="EM521" s="3"/>
      <c r="EN521" s="3"/>
      <c r="EO521" s="3"/>
      <c r="EP521" s="3"/>
      <c r="EQ521" s="3"/>
      <c r="ER521" s="3"/>
      <c r="ES521" s="3"/>
      <c r="ET521" s="3"/>
      <c r="EU521" s="3"/>
      <c r="EV521" s="3"/>
      <c r="EW521" s="3"/>
      <c r="EX521" s="3"/>
      <c r="EY521" s="3"/>
      <c r="EZ521" s="3"/>
      <c r="FA521" s="3"/>
      <c r="FB521" s="3"/>
      <c r="FC521" s="3"/>
      <c r="FD521" s="3"/>
      <c r="FE521" s="3"/>
      <c r="FF521" s="3"/>
      <c r="FG521" s="3"/>
      <c r="FH521" s="3"/>
      <c r="FI521" s="3"/>
      <c r="FJ521" s="3"/>
      <c r="FK521" s="3"/>
      <c r="FL521" s="3"/>
      <c r="FM521" s="3"/>
      <c r="FN521" s="3"/>
      <c r="FO521" s="3"/>
      <c r="FP521" s="3"/>
      <c r="FQ521" s="3"/>
      <c r="FR521" s="3"/>
      <c r="FS521" s="3"/>
      <c r="FT521" s="3"/>
      <c r="FU521" s="3"/>
      <c r="FV521" s="3"/>
      <c r="FW521" s="3"/>
      <c r="FX521" s="3"/>
      <c r="FY521" s="3"/>
      <c r="FZ521" s="3"/>
      <c r="GA521" s="3"/>
      <c r="GB521" s="3"/>
      <c r="GC521" s="3"/>
      <c r="GD521" s="3"/>
      <c r="GE521" s="3"/>
      <c r="GF521" s="3"/>
      <c r="GG521" s="3"/>
      <c r="GH521" s="3"/>
      <c r="GI521" s="3"/>
      <c r="GJ521" s="3"/>
      <c r="GK521" s="3"/>
      <c r="GL521" s="3"/>
      <c r="GM521" s="3"/>
      <c r="GN521" s="3"/>
      <c r="GO521" s="3"/>
      <c r="GP521" s="3"/>
      <c r="GQ521" s="3"/>
      <c r="GR521" s="3"/>
      <c r="GS521" s="3"/>
      <c r="GT521" s="3"/>
      <c r="GU521" s="3"/>
      <c r="GV521" s="3"/>
      <c r="GW521" s="3"/>
      <c r="GX521" s="3"/>
      <c r="GY521" s="3"/>
      <c r="GZ521" s="3"/>
      <c r="HA521" s="3"/>
      <c r="HB521" s="3"/>
      <c r="HC521" s="3"/>
      <c r="HD521" s="3"/>
      <c r="HE521" s="3"/>
      <c r="HF521" s="3"/>
      <c r="HG521" s="3"/>
      <c r="HH521" s="3"/>
      <c r="HI521" s="3"/>
      <c r="HJ521" s="3"/>
      <c r="HK521" s="3"/>
      <c r="HL521" s="3"/>
      <c r="HM521" s="3"/>
      <c r="HN521" s="3"/>
      <c r="HO521" s="3"/>
      <c r="HP521" s="3"/>
      <c r="HQ521" s="3"/>
      <c r="HR521" s="3"/>
      <c r="HS521" s="3"/>
      <c r="HT521" s="3"/>
      <c r="HU521" s="3"/>
      <c r="HV521" s="3"/>
      <c r="HW521" s="3"/>
      <c r="HX521" s="3"/>
      <c r="HY521" s="3"/>
      <c r="HZ521" s="3"/>
      <c r="IA521" s="3"/>
      <c r="IB521" s="3"/>
      <c r="IC521" s="3"/>
      <c r="ID521" s="3"/>
      <c r="IE521" s="3"/>
      <c r="IF521" s="3"/>
      <c r="IG521" s="3"/>
      <c r="IH521" s="3"/>
      <c r="II521" s="3"/>
      <c r="IJ521" s="3"/>
      <c r="IK521" s="3"/>
      <c r="IL521" s="3"/>
      <c r="IM521" s="3"/>
      <c r="IN521" s="3"/>
      <c r="IO521" s="3"/>
      <c r="IP521" s="3"/>
      <c r="IQ521" s="3"/>
      <c r="IR521" s="3"/>
      <c r="IS521" s="3"/>
      <c r="IT521" s="3"/>
      <c r="IU521" s="3"/>
      <c r="IV521" s="3"/>
    </row>
    <row r="522" spans="1:256" x14ac:dyDescent="0.2">
      <c r="A522" s="68">
        <v>44767</v>
      </c>
      <c r="B522" s="69" t="s">
        <v>210</v>
      </c>
      <c r="C522" s="69">
        <v>2022</v>
      </c>
      <c r="D522" s="69" t="s">
        <v>7</v>
      </c>
      <c r="E522" s="71">
        <v>-1255</v>
      </c>
      <c r="F522" s="71" t="s">
        <v>20</v>
      </c>
      <c r="G522" s="13">
        <v>564750</v>
      </c>
      <c r="H522" s="14">
        <v>325</v>
      </c>
      <c r="I522" s="71" t="s">
        <v>52</v>
      </c>
      <c r="J522" s="71" t="s">
        <v>718</v>
      </c>
      <c r="K522" s="71">
        <v>1045</v>
      </c>
      <c r="L522" s="71" t="s">
        <v>1144</v>
      </c>
      <c r="M522" s="71" t="s">
        <v>1145</v>
      </c>
      <c r="N522" s="72" t="s">
        <v>1146</v>
      </c>
      <c r="O522" s="69"/>
      <c r="P522" s="69" t="s">
        <v>133</v>
      </c>
      <c r="Q522" s="73">
        <v>39.763013999999998</v>
      </c>
      <c r="R522" s="74">
        <v>-86.539390999999995</v>
      </c>
      <c r="S522" s="69" t="s">
        <v>41</v>
      </c>
      <c r="T522" s="69"/>
      <c r="U522" s="69" t="s">
        <v>32</v>
      </c>
      <c r="V522" s="68"/>
      <c r="W522" s="1" t="e">
        <f>IF(AC522="Intr",0,G522*#REF!)</f>
        <v>#REF!</v>
      </c>
      <c r="X522" s="1" t="e">
        <f>IF(AC522="Intr",0,G522*#REF!)</f>
        <v>#REF!</v>
      </c>
      <c r="Y522" s="1" t="e">
        <f>IF(AC522="Intr",G522,G522*#REF!)</f>
        <v>#REF!</v>
      </c>
      <c r="Z522" s="111" t="s">
        <v>944</v>
      </c>
      <c r="AA522" s="111" t="s">
        <v>943</v>
      </c>
      <c r="AB522" s="111"/>
      <c r="AC522" s="69"/>
      <c r="AD522" s="69"/>
      <c r="AE522" s="69"/>
      <c r="AF522" s="69"/>
      <c r="AG522" s="75"/>
      <c r="AH522" s="111" t="s">
        <v>1148</v>
      </c>
    </row>
    <row r="523" spans="1:256" s="28" customFormat="1" ht="12.75" customHeight="1" x14ac:dyDescent="0.2">
      <c r="A523" s="68">
        <v>44777</v>
      </c>
      <c r="B523" s="69" t="s">
        <v>221</v>
      </c>
      <c r="C523" s="69">
        <v>2022</v>
      </c>
      <c r="D523" s="69" t="s">
        <v>8</v>
      </c>
      <c r="E523" s="71">
        <v>-520</v>
      </c>
      <c r="F523" s="71" t="s">
        <v>20</v>
      </c>
      <c r="G523" s="13">
        <v>208000</v>
      </c>
      <c r="H523" s="14">
        <v>322</v>
      </c>
      <c r="I523" s="71" t="s">
        <v>52</v>
      </c>
      <c r="J523" s="71" t="s">
        <v>718</v>
      </c>
      <c r="K523" s="71">
        <v>580</v>
      </c>
      <c r="L523" s="71" t="s">
        <v>1149</v>
      </c>
      <c r="M523" s="71" t="s">
        <v>1150</v>
      </c>
      <c r="N523" s="72" t="s">
        <v>1151</v>
      </c>
      <c r="O523" s="69"/>
      <c r="P523" s="69" t="s">
        <v>285</v>
      </c>
      <c r="Q523" s="73">
        <v>38.946480000000001</v>
      </c>
      <c r="R523" s="74">
        <v>-85.887319000000005</v>
      </c>
      <c r="S523" s="69" t="s">
        <v>43</v>
      </c>
      <c r="T523" s="69"/>
      <c r="U523" s="69" t="s">
        <v>32</v>
      </c>
      <c r="V523" s="68"/>
      <c r="W523" s="1" t="e">
        <f>IF(AC523="Intr",0,G523*#REF!)</f>
        <v>#REF!</v>
      </c>
      <c r="X523" s="1" t="e">
        <f>IF(AC523="Intr",0,G523*#REF!)</f>
        <v>#REF!</v>
      </c>
      <c r="Y523" s="1" t="e">
        <f>IF(AC523="Intr",G523,G523*#REF!)</f>
        <v>#REF!</v>
      </c>
      <c r="Z523" s="111" t="s">
        <v>944</v>
      </c>
      <c r="AA523" s="111" t="s">
        <v>943</v>
      </c>
      <c r="AB523" s="111"/>
      <c r="AC523" s="69"/>
      <c r="AD523" s="69"/>
      <c r="AE523" s="69"/>
      <c r="AF523" s="69"/>
      <c r="AG523" s="75"/>
      <c r="AH523" s="111" t="s">
        <v>1152</v>
      </c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  <c r="EH523" s="3"/>
      <c r="EI523" s="3"/>
      <c r="EJ523" s="3"/>
      <c r="EK523" s="3"/>
      <c r="EL523" s="3"/>
      <c r="EM523" s="3"/>
      <c r="EN523" s="3"/>
      <c r="EO523" s="3"/>
      <c r="EP523" s="3"/>
      <c r="EQ523" s="3"/>
      <c r="ER523" s="3"/>
      <c r="ES523" s="3"/>
      <c r="ET523" s="3"/>
      <c r="EU523" s="3"/>
      <c r="EV523" s="3"/>
      <c r="EW523" s="3"/>
      <c r="EX523" s="3"/>
      <c r="EY523" s="3"/>
      <c r="EZ523" s="3"/>
      <c r="FA523" s="3"/>
      <c r="FB523" s="3"/>
      <c r="FC523" s="3"/>
      <c r="FD523" s="3"/>
      <c r="FE523" s="3"/>
      <c r="FF523" s="3"/>
      <c r="FG523" s="3"/>
      <c r="FH523" s="3"/>
      <c r="FI523" s="3"/>
      <c r="FJ523" s="3"/>
      <c r="FK523" s="3"/>
      <c r="FL523" s="3"/>
      <c r="FM523" s="3"/>
      <c r="FN523" s="3"/>
      <c r="FO523" s="3"/>
      <c r="FP523" s="3"/>
      <c r="FQ523" s="3"/>
      <c r="FR523" s="3"/>
      <c r="FS523" s="3"/>
      <c r="FT523" s="3"/>
      <c r="FU523" s="3"/>
      <c r="FV523" s="3"/>
      <c r="FW523" s="3"/>
      <c r="FX523" s="3"/>
      <c r="FY523" s="3"/>
      <c r="FZ523" s="3"/>
      <c r="GA523" s="3"/>
      <c r="GB523" s="3"/>
      <c r="GC523" s="3"/>
      <c r="GD523" s="3"/>
      <c r="GE523" s="3"/>
      <c r="GF523" s="3"/>
      <c r="GG523" s="3"/>
      <c r="GH523" s="3"/>
      <c r="GI523" s="3"/>
      <c r="GJ523" s="3"/>
      <c r="GK523" s="3"/>
      <c r="GL523" s="3"/>
      <c r="GM523" s="3"/>
      <c r="GN523" s="3"/>
      <c r="GO523" s="3"/>
      <c r="GP523" s="3"/>
      <c r="GQ523" s="3"/>
      <c r="GR523" s="3"/>
      <c r="GS523" s="3"/>
      <c r="GT523" s="3"/>
      <c r="GU523" s="3"/>
      <c r="GV523" s="3"/>
      <c r="GW523" s="3"/>
      <c r="GX523" s="3"/>
      <c r="GY523" s="3"/>
      <c r="GZ523" s="3"/>
      <c r="HA523" s="3"/>
      <c r="HB523" s="3"/>
      <c r="HC523" s="3"/>
      <c r="HD523" s="3"/>
      <c r="HE523" s="3"/>
      <c r="HF523" s="3"/>
      <c r="HG523" s="3"/>
      <c r="HH523" s="3"/>
      <c r="HI523" s="3"/>
      <c r="HJ523" s="3"/>
      <c r="HK523" s="3"/>
      <c r="HL523" s="3"/>
      <c r="HM523" s="3"/>
      <c r="HN523" s="3"/>
      <c r="HO523" s="3"/>
      <c r="HP523" s="3"/>
      <c r="HQ523" s="3"/>
      <c r="HR523" s="3"/>
      <c r="HS523" s="3"/>
      <c r="HT523" s="3"/>
      <c r="HU523" s="3"/>
      <c r="HV523" s="3"/>
      <c r="HW523" s="3"/>
      <c r="HX523" s="3"/>
      <c r="HY523" s="3"/>
      <c r="HZ523" s="3"/>
      <c r="IA523" s="3"/>
      <c r="IB523" s="3"/>
      <c r="IC523" s="3"/>
      <c r="ID523" s="3"/>
      <c r="IE523" s="3"/>
      <c r="IF523" s="3"/>
      <c r="IG523" s="3"/>
      <c r="IH523" s="3"/>
      <c r="II523" s="3"/>
      <c r="IJ523" s="3"/>
      <c r="IK523" s="3"/>
      <c r="IL523" s="3"/>
      <c r="IM523" s="3"/>
      <c r="IN523" s="3"/>
      <c r="IO523" s="3"/>
      <c r="IP523" s="3"/>
      <c r="IQ523" s="3"/>
      <c r="IR523" s="3"/>
      <c r="IS523" s="3"/>
      <c r="IT523" s="3"/>
      <c r="IU523" s="3"/>
      <c r="IV523" s="3"/>
    </row>
    <row r="524" spans="1:256" s="36" customFormat="1" x14ac:dyDescent="0.2">
      <c r="A524" s="68">
        <v>44777</v>
      </c>
      <c r="B524" s="69" t="s">
        <v>221</v>
      </c>
      <c r="C524" s="69">
        <v>2022</v>
      </c>
      <c r="D524" s="69" t="s">
        <v>8</v>
      </c>
      <c r="E524" s="71">
        <v>-1.27</v>
      </c>
      <c r="F524" s="71" t="s">
        <v>19</v>
      </c>
      <c r="G524" s="13">
        <v>101600</v>
      </c>
      <c r="H524" s="14">
        <v>322</v>
      </c>
      <c r="I524" s="71" t="s">
        <v>52</v>
      </c>
      <c r="J524" s="71" t="s">
        <v>23</v>
      </c>
      <c r="K524" s="71">
        <v>0.61199999999999999</v>
      </c>
      <c r="L524" s="71" t="s">
        <v>1149</v>
      </c>
      <c r="M524" s="71" t="s">
        <v>1150</v>
      </c>
      <c r="N524" s="72" t="s">
        <v>1151</v>
      </c>
      <c r="O524" s="69"/>
      <c r="P524" s="69" t="s">
        <v>285</v>
      </c>
      <c r="Q524" s="73">
        <v>38.946480000000001</v>
      </c>
      <c r="R524" s="74">
        <v>-85.887319000000005</v>
      </c>
      <c r="S524" s="69" t="s">
        <v>43</v>
      </c>
      <c r="T524" s="69"/>
      <c r="U524" s="69" t="s">
        <v>32</v>
      </c>
      <c r="V524" s="68"/>
      <c r="W524" s="1" t="e">
        <f>IF(AC524="Intr",0,G524*#REF!)</f>
        <v>#REF!</v>
      </c>
      <c r="X524" s="1" t="e">
        <f>IF(AC524="Intr",0,G524*#REF!)</f>
        <v>#REF!</v>
      </c>
      <c r="Y524" s="1" t="e">
        <f>IF(AC524="Intr",G524,G524*#REF!)</f>
        <v>#REF!</v>
      </c>
      <c r="Z524" s="111" t="s">
        <v>944</v>
      </c>
      <c r="AA524" s="111" t="s">
        <v>943</v>
      </c>
      <c r="AB524" s="111"/>
      <c r="AC524" s="69"/>
      <c r="AD524" s="69"/>
      <c r="AE524" s="69"/>
      <c r="AF524" s="69"/>
      <c r="AG524" s="75"/>
      <c r="AH524" s="111" t="s">
        <v>1153</v>
      </c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  <c r="EH524" s="3"/>
      <c r="EI524" s="3"/>
      <c r="EJ524" s="3"/>
      <c r="EK524" s="3"/>
      <c r="EL524" s="3"/>
      <c r="EM524" s="3"/>
      <c r="EN524" s="3"/>
      <c r="EO524" s="3"/>
      <c r="EP524" s="3"/>
      <c r="EQ524" s="3"/>
      <c r="ER524" s="3"/>
      <c r="ES524" s="3"/>
      <c r="ET524" s="3"/>
      <c r="EU524" s="3"/>
      <c r="EV524" s="3"/>
      <c r="EW524" s="3"/>
      <c r="EX524" s="3"/>
      <c r="EY524" s="3"/>
      <c r="EZ524" s="3"/>
      <c r="FA524" s="3"/>
      <c r="FB524" s="3"/>
      <c r="FC524" s="3"/>
      <c r="FD524" s="3"/>
      <c r="FE524" s="3"/>
      <c r="FF524" s="3"/>
      <c r="FG524" s="3"/>
      <c r="FH524" s="3"/>
      <c r="FI524" s="3"/>
      <c r="FJ524" s="3"/>
      <c r="FK524" s="3"/>
      <c r="FL524" s="3"/>
      <c r="FM524" s="3"/>
      <c r="FN524" s="3"/>
      <c r="FO524" s="3"/>
      <c r="FP524" s="3"/>
      <c r="FQ524" s="3"/>
      <c r="FR524" s="3"/>
      <c r="FS524" s="3"/>
      <c r="FT524" s="3"/>
      <c r="FU524" s="3"/>
      <c r="FV524" s="3"/>
      <c r="FW524" s="3"/>
      <c r="FX524" s="3"/>
      <c r="FY524" s="3"/>
      <c r="FZ524" s="3"/>
      <c r="GA524" s="3"/>
      <c r="GB524" s="3"/>
      <c r="GC524" s="3"/>
      <c r="GD524" s="3"/>
      <c r="GE524" s="3"/>
      <c r="GF524" s="3"/>
      <c r="GG524" s="3"/>
      <c r="GH524" s="3"/>
      <c r="GI524" s="3"/>
      <c r="GJ524" s="3"/>
      <c r="GK524" s="3"/>
      <c r="GL524" s="3"/>
      <c r="GM524" s="3"/>
      <c r="GN524" s="3"/>
      <c r="GO524" s="3"/>
      <c r="GP524" s="3"/>
      <c r="GQ524" s="3"/>
      <c r="GR524" s="3"/>
      <c r="GS524" s="3"/>
      <c r="GT524" s="3"/>
      <c r="GU524" s="3"/>
      <c r="GV524" s="3"/>
      <c r="GW524" s="3"/>
      <c r="GX524" s="3"/>
      <c r="GY524" s="3"/>
      <c r="GZ524" s="3"/>
      <c r="HA524" s="3"/>
      <c r="HB524" s="3"/>
      <c r="HC524" s="3"/>
      <c r="HD524" s="3"/>
      <c r="HE524" s="3"/>
      <c r="HF524" s="3"/>
      <c r="HG524" s="3"/>
      <c r="HH524" s="3"/>
      <c r="HI524" s="3"/>
      <c r="HJ524" s="3"/>
      <c r="HK524" s="3"/>
      <c r="HL524" s="3"/>
      <c r="HM524" s="3"/>
      <c r="HN524" s="3"/>
      <c r="HO524" s="3"/>
      <c r="HP524" s="3"/>
      <c r="HQ524" s="3"/>
      <c r="HR524" s="3"/>
      <c r="HS524" s="3"/>
      <c r="HT524" s="3"/>
      <c r="HU524" s="3"/>
      <c r="HV524" s="3"/>
      <c r="HW524" s="3"/>
      <c r="HX524" s="3"/>
      <c r="HY524" s="3"/>
      <c r="HZ524" s="3"/>
      <c r="IA524" s="3"/>
      <c r="IB524" s="3"/>
      <c r="IC524" s="3"/>
      <c r="ID524" s="3"/>
      <c r="IE524" s="3"/>
      <c r="IF524" s="3"/>
      <c r="IG524" s="3"/>
      <c r="IH524" s="3"/>
      <c r="II524" s="3"/>
      <c r="IJ524" s="3"/>
      <c r="IK524" s="3"/>
      <c r="IL524" s="3"/>
      <c r="IM524" s="3"/>
      <c r="IN524" s="3"/>
      <c r="IO524" s="3"/>
      <c r="IP524" s="3"/>
      <c r="IQ524" s="3"/>
      <c r="IR524" s="3"/>
      <c r="IS524" s="3"/>
      <c r="IT524" s="3"/>
      <c r="IU524" s="3"/>
      <c r="IV524" s="3"/>
    </row>
    <row r="525" spans="1:256" x14ac:dyDescent="0.2">
      <c r="A525" s="68">
        <v>44777</v>
      </c>
      <c r="B525" s="69" t="s">
        <v>221</v>
      </c>
      <c r="C525" s="69">
        <v>2022</v>
      </c>
      <c r="D525" s="69" t="s">
        <v>8</v>
      </c>
      <c r="E525" s="71">
        <v>-691</v>
      </c>
      <c r="F525" s="71" t="s">
        <v>20</v>
      </c>
      <c r="G525" s="13">
        <v>276400</v>
      </c>
      <c r="H525" s="14">
        <v>322</v>
      </c>
      <c r="I525" s="71" t="s">
        <v>52</v>
      </c>
      <c r="J525" s="71" t="s">
        <v>704</v>
      </c>
      <c r="K525" s="71">
        <v>691</v>
      </c>
      <c r="L525" s="71" t="s">
        <v>1149</v>
      </c>
      <c r="M525" s="71" t="s">
        <v>1150</v>
      </c>
      <c r="N525" s="72" t="s">
        <v>1151</v>
      </c>
      <c r="O525" s="69"/>
      <c r="P525" s="69" t="s">
        <v>285</v>
      </c>
      <c r="Q525" s="73">
        <v>38.946480000000001</v>
      </c>
      <c r="R525" s="74">
        <v>-85.887319000000005</v>
      </c>
      <c r="S525" s="69" t="s">
        <v>43</v>
      </c>
      <c r="T525" s="69"/>
      <c r="U525" s="69" t="s">
        <v>32</v>
      </c>
      <c r="V525" s="68"/>
      <c r="W525" s="1" t="e">
        <f>IF(AC525="Intr",0,G525*#REF!)</f>
        <v>#REF!</v>
      </c>
      <c r="X525" s="1" t="e">
        <f>IF(AC525="Intr",0,G525*#REF!)</f>
        <v>#REF!</v>
      </c>
      <c r="Y525" s="1" t="e">
        <f>IF(AC525="Intr",G525,G525*#REF!)</f>
        <v>#REF!</v>
      </c>
      <c r="Z525" s="111" t="s">
        <v>944</v>
      </c>
      <c r="AA525" s="111" t="s">
        <v>943</v>
      </c>
      <c r="AB525" s="111"/>
      <c r="AC525" s="69"/>
      <c r="AD525" s="69"/>
      <c r="AE525" s="69"/>
      <c r="AF525" s="69"/>
      <c r="AG525" s="75"/>
      <c r="AH525" s="111" t="s">
        <v>1154</v>
      </c>
    </row>
    <row r="526" spans="1:256" s="20" customFormat="1" x14ac:dyDescent="0.2">
      <c r="A526" s="68">
        <v>44777</v>
      </c>
      <c r="B526" s="69" t="s">
        <v>221</v>
      </c>
      <c r="C526" s="69">
        <v>2022</v>
      </c>
      <c r="D526" s="69" t="s">
        <v>8</v>
      </c>
      <c r="E526" s="71">
        <v>-4.0000000000000001E-3</v>
      </c>
      <c r="F526" s="71" t="s">
        <v>19</v>
      </c>
      <c r="G526" s="13">
        <v>320</v>
      </c>
      <c r="H526" s="14">
        <v>322</v>
      </c>
      <c r="I526" s="71" t="s">
        <v>52</v>
      </c>
      <c r="J526" s="71" t="s">
        <v>25</v>
      </c>
      <c r="K526" s="71">
        <v>1E-3</v>
      </c>
      <c r="L526" s="71" t="s">
        <v>1149</v>
      </c>
      <c r="M526" s="71" t="s">
        <v>1150</v>
      </c>
      <c r="N526" s="72" t="s">
        <v>1151</v>
      </c>
      <c r="O526" s="69"/>
      <c r="P526" s="69" t="s">
        <v>285</v>
      </c>
      <c r="Q526" s="73">
        <v>38.946480000000001</v>
      </c>
      <c r="R526" s="74">
        <v>-85.887319000000005</v>
      </c>
      <c r="S526" s="69" t="s">
        <v>43</v>
      </c>
      <c r="T526" s="69"/>
      <c r="U526" s="69" t="s">
        <v>32</v>
      </c>
      <c r="V526" s="68"/>
      <c r="W526" s="1" t="e">
        <f>IF(AC526="Intr",0,G526*#REF!)</f>
        <v>#REF!</v>
      </c>
      <c r="X526" s="1" t="e">
        <f>IF(AC526="Intr",0,G526*#REF!)</f>
        <v>#REF!</v>
      </c>
      <c r="Y526" s="1" t="e">
        <f>IF(AC526="Intr",G526,G526*#REF!)</f>
        <v>#REF!</v>
      </c>
      <c r="Z526" s="111" t="s">
        <v>944</v>
      </c>
      <c r="AA526" s="111" t="s">
        <v>943</v>
      </c>
      <c r="AB526" s="111"/>
      <c r="AC526" s="69"/>
      <c r="AD526" s="69"/>
      <c r="AE526" s="69"/>
      <c r="AF526" s="69"/>
      <c r="AG526" s="75"/>
      <c r="AH526" s="111" t="s">
        <v>1153</v>
      </c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  <c r="EH526" s="3"/>
      <c r="EI526" s="3"/>
      <c r="EJ526" s="3"/>
      <c r="EK526" s="3"/>
      <c r="EL526" s="3"/>
      <c r="EM526" s="3"/>
      <c r="EN526" s="3"/>
      <c r="EO526" s="3"/>
      <c r="EP526" s="3"/>
      <c r="EQ526" s="3"/>
      <c r="ER526" s="3"/>
      <c r="ES526" s="3"/>
      <c r="ET526" s="3"/>
      <c r="EU526" s="3"/>
      <c r="EV526" s="3"/>
      <c r="EW526" s="3"/>
      <c r="EX526" s="3"/>
      <c r="EY526" s="3"/>
      <c r="EZ526" s="3"/>
      <c r="FA526" s="3"/>
      <c r="FB526" s="3"/>
      <c r="FC526" s="3"/>
      <c r="FD526" s="3"/>
      <c r="FE526" s="3"/>
      <c r="FF526" s="3"/>
      <c r="FG526" s="3"/>
      <c r="FH526" s="3"/>
      <c r="FI526" s="3"/>
      <c r="FJ526" s="3"/>
      <c r="FK526" s="3"/>
      <c r="FL526" s="3"/>
      <c r="FM526" s="3"/>
      <c r="FN526" s="3"/>
      <c r="FO526" s="3"/>
      <c r="FP526" s="3"/>
      <c r="FQ526" s="3"/>
      <c r="FR526" s="3"/>
      <c r="FS526" s="3"/>
      <c r="FT526" s="3"/>
      <c r="FU526" s="3"/>
      <c r="FV526" s="3"/>
      <c r="FW526" s="3"/>
      <c r="FX526" s="3"/>
      <c r="FY526" s="3"/>
      <c r="FZ526" s="3"/>
      <c r="GA526" s="3"/>
      <c r="GB526" s="3"/>
      <c r="GC526" s="3"/>
      <c r="GD526" s="3"/>
      <c r="GE526" s="3"/>
      <c r="GF526" s="3"/>
      <c r="GG526" s="3"/>
      <c r="GH526" s="3"/>
      <c r="GI526" s="3"/>
      <c r="GJ526" s="3"/>
      <c r="GK526" s="3"/>
      <c r="GL526" s="3"/>
      <c r="GM526" s="3"/>
      <c r="GN526" s="3"/>
      <c r="GO526" s="3"/>
      <c r="GP526" s="3"/>
      <c r="GQ526" s="3"/>
      <c r="GR526" s="3"/>
      <c r="GS526" s="3"/>
      <c r="GT526" s="3"/>
      <c r="GU526" s="3"/>
      <c r="GV526" s="3"/>
      <c r="GW526" s="3"/>
      <c r="GX526" s="3"/>
      <c r="GY526" s="3"/>
      <c r="GZ526" s="3"/>
      <c r="HA526" s="3"/>
      <c r="HB526" s="3"/>
      <c r="HC526" s="3"/>
      <c r="HD526" s="3"/>
      <c r="HE526" s="3"/>
      <c r="HF526" s="3"/>
      <c r="HG526" s="3"/>
      <c r="HH526" s="3"/>
      <c r="HI526" s="3"/>
      <c r="HJ526" s="3"/>
      <c r="HK526" s="3"/>
      <c r="HL526" s="3"/>
      <c r="HM526" s="3"/>
      <c r="HN526" s="3"/>
      <c r="HO526" s="3"/>
      <c r="HP526" s="3"/>
      <c r="HQ526" s="3"/>
      <c r="HR526" s="3"/>
      <c r="HS526" s="3"/>
      <c r="HT526" s="3"/>
      <c r="HU526" s="3"/>
      <c r="HV526" s="3"/>
      <c r="HW526" s="3"/>
      <c r="HX526" s="3"/>
      <c r="HY526" s="3"/>
      <c r="HZ526" s="3"/>
      <c r="IA526" s="3"/>
      <c r="IB526" s="3"/>
      <c r="IC526" s="3"/>
      <c r="ID526" s="3"/>
      <c r="IE526" s="3"/>
      <c r="IF526" s="3"/>
      <c r="IG526" s="3"/>
      <c r="IH526" s="3"/>
      <c r="II526" s="3"/>
      <c r="IJ526" s="3"/>
      <c r="IK526" s="3"/>
      <c r="IL526" s="3"/>
      <c r="IM526" s="3"/>
      <c r="IN526" s="3"/>
      <c r="IO526" s="3"/>
      <c r="IP526" s="3"/>
      <c r="IQ526" s="3"/>
      <c r="IR526" s="3"/>
      <c r="IS526" s="3"/>
      <c r="IT526" s="3"/>
      <c r="IU526" s="3"/>
      <c r="IV526" s="3"/>
    </row>
    <row r="527" spans="1:256" s="20" customFormat="1" x14ac:dyDescent="0.2">
      <c r="A527" s="68">
        <v>44782</v>
      </c>
      <c r="B527" s="69" t="s">
        <v>221</v>
      </c>
      <c r="C527" s="69">
        <v>2022</v>
      </c>
      <c r="D527" s="69" t="s">
        <v>3</v>
      </c>
      <c r="E527" s="71">
        <v>-0.23</v>
      </c>
      <c r="F527" s="71" t="s">
        <v>19</v>
      </c>
      <c r="G527" s="13">
        <v>27600</v>
      </c>
      <c r="H527" s="14">
        <v>300</v>
      </c>
      <c r="I527" s="71" t="s">
        <v>52</v>
      </c>
      <c r="J527" s="71" t="s">
        <v>23</v>
      </c>
      <c r="K527" s="71">
        <v>0.23</v>
      </c>
      <c r="L527" s="71" t="s">
        <v>1137</v>
      </c>
      <c r="M527" s="71" t="s">
        <v>1156</v>
      </c>
      <c r="N527" s="72" t="s">
        <v>1157</v>
      </c>
      <c r="O527" s="69"/>
      <c r="P527" s="69" t="s">
        <v>242</v>
      </c>
      <c r="Q527" s="73">
        <v>41.693517</v>
      </c>
      <c r="R527" s="74">
        <v>-85.965565999999995</v>
      </c>
      <c r="S527" s="69" t="s">
        <v>958</v>
      </c>
      <c r="T527" s="69"/>
      <c r="U527" s="69" t="s">
        <v>32</v>
      </c>
      <c r="V527" s="68"/>
      <c r="W527" s="1" t="e">
        <f>IF(AC527="Intr",0,G527*#REF!)</f>
        <v>#REF!</v>
      </c>
      <c r="X527" s="1" t="e">
        <f>IF(AC527="Intr",0,G527*#REF!)</f>
        <v>#REF!</v>
      </c>
      <c r="Y527" s="1" t="e">
        <f>IF(AC527="Intr",G527,G527*#REF!)</f>
        <v>#REF!</v>
      </c>
      <c r="Z527" s="1" t="s">
        <v>942</v>
      </c>
      <c r="AA527" s="1" t="s">
        <v>943</v>
      </c>
      <c r="AB527" s="1"/>
      <c r="AC527" s="69"/>
      <c r="AD527" s="69"/>
      <c r="AE527" s="69"/>
      <c r="AF527" s="69"/>
      <c r="AG527" s="75"/>
      <c r="AH527" s="111" t="s">
        <v>1158</v>
      </c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  <c r="EH527" s="3"/>
      <c r="EI527" s="3"/>
      <c r="EJ527" s="3"/>
      <c r="EK527" s="3"/>
      <c r="EL527" s="3"/>
      <c r="EM527" s="3"/>
      <c r="EN527" s="3"/>
      <c r="EO527" s="3"/>
      <c r="EP527" s="3"/>
      <c r="EQ527" s="3"/>
      <c r="ER527" s="3"/>
      <c r="ES527" s="3"/>
      <c r="ET527" s="3"/>
      <c r="EU527" s="3"/>
      <c r="EV527" s="3"/>
      <c r="EW527" s="3"/>
      <c r="EX527" s="3"/>
      <c r="EY527" s="3"/>
      <c r="EZ527" s="3"/>
      <c r="FA527" s="3"/>
      <c r="FB527" s="3"/>
      <c r="FC527" s="3"/>
      <c r="FD527" s="3"/>
      <c r="FE527" s="3"/>
      <c r="FF527" s="3"/>
      <c r="FG527" s="3"/>
      <c r="FH527" s="3"/>
      <c r="FI527" s="3"/>
      <c r="FJ527" s="3"/>
      <c r="FK527" s="3"/>
      <c r="FL527" s="3"/>
      <c r="FM527" s="3"/>
      <c r="FN527" s="3"/>
      <c r="FO527" s="3"/>
      <c r="FP527" s="3"/>
      <c r="FQ527" s="3"/>
      <c r="FR527" s="3"/>
      <c r="FS527" s="3"/>
      <c r="FT527" s="3"/>
      <c r="FU527" s="3"/>
      <c r="FV527" s="3"/>
      <c r="FW527" s="3"/>
      <c r="FX527" s="3"/>
      <c r="FY527" s="3"/>
      <c r="FZ527" s="3"/>
      <c r="GA527" s="3"/>
      <c r="GB527" s="3"/>
      <c r="GC527" s="3"/>
      <c r="GD527" s="3"/>
      <c r="GE527" s="3"/>
      <c r="GF527" s="3"/>
      <c r="GG527" s="3"/>
      <c r="GH527" s="3"/>
      <c r="GI527" s="3"/>
      <c r="GJ527" s="3"/>
      <c r="GK527" s="3"/>
      <c r="GL527" s="3"/>
      <c r="GM527" s="3"/>
      <c r="GN527" s="3"/>
      <c r="GO527" s="3"/>
      <c r="GP527" s="3"/>
      <c r="GQ527" s="3"/>
      <c r="GR527" s="3"/>
      <c r="GS527" s="3"/>
      <c r="GT527" s="3"/>
      <c r="GU527" s="3"/>
      <c r="GV527" s="3"/>
      <c r="GW527" s="3"/>
      <c r="GX527" s="3"/>
      <c r="GY527" s="3"/>
      <c r="GZ527" s="3"/>
      <c r="HA527" s="3"/>
      <c r="HB527" s="3"/>
      <c r="HC527" s="3"/>
      <c r="HD527" s="3"/>
      <c r="HE527" s="3"/>
      <c r="HF527" s="3"/>
      <c r="HG527" s="3"/>
      <c r="HH527" s="3"/>
      <c r="HI527" s="3"/>
      <c r="HJ527" s="3"/>
      <c r="HK527" s="3"/>
      <c r="HL527" s="3"/>
      <c r="HM527" s="3"/>
      <c r="HN527" s="3"/>
      <c r="HO527" s="3"/>
      <c r="HP527" s="3"/>
      <c r="HQ527" s="3"/>
      <c r="HR527" s="3"/>
      <c r="HS527" s="3"/>
      <c r="HT527" s="3"/>
      <c r="HU527" s="3"/>
      <c r="HV527" s="3"/>
      <c r="HW527" s="3"/>
      <c r="HX527" s="3"/>
      <c r="HY527" s="3"/>
      <c r="HZ527" s="3"/>
      <c r="IA527" s="3"/>
      <c r="IB527" s="3"/>
      <c r="IC527" s="3"/>
      <c r="ID527" s="3"/>
      <c r="IE527" s="3"/>
      <c r="IF527" s="3"/>
      <c r="IG527" s="3"/>
      <c r="IH527" s="3"/>
      <c r="II527" s="3"/>
      <c r="IJ527" s="3"/>
      <c r="IK527" s="3"/>
      <c r="IL527" s="3"/>
      <c r="IM527" s="3"/>
      <c r="IN527" s="3"/>
      <c r="IO527" s="3"/>
      <c r="IP527" s="3"/>
      <c r="IQ527" s="3"/>
      <c r="IR527" s="3"/>
      <c r="IS527" s="3"/>
      <c r="IT527" s="3"/>
      <c r="IU527" s="3"/>
      <c r="IV527" s="3"/>
    </row>
    <row r="528" spans="1:256" s="35" customFormat="1" ht="13.15" customHeight="1" x14ac:dyDescent="0.2">
      <c r="A528" s="68">
        <v>44782</v>
      </c>
      <c r="B528" s="69" t="s">
        <v>221</v>
      </c>
      <c r="C528" s="69">
        <v>2022</v>
      </c>
      <c r="D528" s="69" t="s">
        <v>7</v>
      </c>
      <c r="E528" s="71">
        <v>-275</v>
      </c>
      <c r="F528" s="71" t="s">
        <v>20</v>
      </c>
      <c r="G528" s="13">
        <v>123750</v>
      </c>
      <c r="H528" s="14">
        <v>303</v>
      </c>
      <c r="I528" s="71" t="s">
        <v>52</v>
      </c>
      <c r="J528" s="71" t="s">
        <v>711</v>
      </c>
      <c r="K528" s="71">
        <v>229</v>
      </c>
      <c r="L528" s="71" t="s">
        <v>1159</v>
      </c>
      <c r="M528" s="71" t="s">
        <v>1160</v>
      </c>
      <c r="N528" s="72" t="s">
        <v>1161</v>
      </c>
      <c r="O528" s="69"/>
      <c r="P528" s="69" t="s">
        <v>108</v>
      </c>
      <c r="Q528" s="73">
        <v>40.069056000000003</v>
      </c>
      <c r="R528" s="74">
        <v>-86.065216000000007</v>
      </c>
      <c r="S528" s="69" t="s">
        <v>41</v>
      </c>
      <c r="T528" s="69"/>
      <c r="U528" s="69" t="s">
        <v>32</v>
      </c>
      <c r="V528" s="68"/>
      <c r="W528" s="1" t="e">
        <f>IF(AC528="Intr",0,G528*#REF!)</f>
        <v>#REF!</v>
      </c>
      <c r="X528" s="1" t="e">
        <f>IF(AC528="Intr",0,G528*#REF!)</f>
        <v>#REF!</v>
      </c>
      <c r="Y528" s="1" t="e">
        <f>IF(AC528="Intr",G528,G528*#REF!)</f>
        <v>#REF!</v>
      </c>
      <c r="Z528" s="1" t="s">
        <v>944</v>
      </c>
      <c r="AA528" s="1" t="s">
        <v>943</v>
      </c>
      <c r="AB528" s="1"/>
      <c r="AC528" s="69"/>
      <c r="AD528" s="69"/>
      <c r="AE528" s="69"/>
      <c r="AF528" s="69"/>
      <c r="AG528" s="75"/>
      <c r="AH528" s="111" t="s">
        <v>1162</v>
      </c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  <c r="EH528" s="3"/>
      <c r="EI528" s="3"/>
      <c r="EJ528" s="3"/>
      <c r="EK528" s="3"/>
      <c r="EL528" s="3"/>
      <c r="EM528" s="3"/>
      <c r="EN528" s="3"/>
      <c r="EO528" s="3"/>
      <c r="EP528" s="3"/>
      <c r="EQ528" s="3"/>
      <c r="ER528" s="3"/>
      <c r="ES528" s="3"/>
      <c r="ET528" s="3"/>
      <c r="EU528" s="3"/>
      <c r="EV528" s="3"/>
      <c r="EW528" s="3"/>
      <c r="EX528" s="3"/>
      <c r="EY528" s="3"/>
      <c r="EZ528" s="3"/>
      <c r="FA528" s="3"/>
      <c r="FB528" s="3"/>
      <c r="FC528" s="3"/>
      <c r="FD528" s="3"/>
      <c r="FE528" s="3"/>
      <c r="FF528" s="3"/>
      <c r="FG528" s="3"/>
      <c r="FH528" s="3"/>
      <c r="FI528" s="3"/>
      <c r="FJ528" s="3"/>
      <c r="FK528" s="3"/>
      <c r="FL528" s="3"/>
      <c r="FM528" s="3"/>
      <c r="FN528" s="3"/>
      <c r="FO528" s="3"/>
      <c r="FP528" s="3"/>
      <c r="FQ528" s="3"/>
      <c r="FR528" s="3"/>
      <c r="FS528" s="3"/>
      <c r="FT528" s="3"/>
      <c r="FU528" s="3"/>
      <c r="FV528" s="3"/>
      <c r="FW528" s="3"/>
      <c r="FX528" s="3"/>
      <c r="FY528" s="3"/>
      <c r="FZ528" s="3"/>
      <c r="GA528" s="3"/>
      <c r="GB528" s="3"/>
      <c r="GC528" s="3"/>
      <c r="GD528" s="3"/>
      <c r="GE528" s="3"/>
      <c r="GF528" s="3"/>
      <c r="GG528" s="3"/>
      <c r="GH528" s="3"/>
      <c r="GI528" s="3"/>
      <c r="GJ528" s="3"/>
      <c r="GK528" s="3"/>
      <c r="GL528" s="3"/>
      <c r="GM528" s="3"/>
      <c r="GN528" s="3"/>
      <c r="GO528" s="3"/>
      <c r="GP528" s="3"/>
      <c r="GQ528" s="3"/>
      <c r="GR528" s="3"/>
      <c r="GS528" s="3"/>
      <c r="GT528" s="3"/>
      <c r="GU528" s="3"/>
      <c r="GV528" s="3"/>
      <c r="GW528" s="3"/>
      <c r="GX528" s="3"/>
      <c r="GY528" s="3"/>
      <c r="GZ528" s="3"/>
      <c r="HA528" s="3"/>
      <c r="HB528" s="3"/>
      <c r="HC528" s="3"/>
      <c r="HD528" s="3"/>
      <c r="HE528" s="3"/>
      <c r="HF528" s="3"/>
      <c r="HG528" s="3"/>
      <c r="HH528" s="3"/>
      <c r="HI528" s="3"/>
      <c r="HJ528" s="3"/>
      <c r="HK528" s="3"/>
      <c r="HL528" s="3"/>
      <c r="HM528" s="3"/>
      <c r="HN528" s="3"/>
      <c r="HO528" s="3"/>
      <c r="HP528" s="3"/>
      <c r="HQ528" s="3"/>
      <c r="HR528" s="3"/>
      <c r="HS528" s="3"/>
      <c r="HT528" s="3"/>
      <c r="HU528" s="3"/>
      <c r="HV528" s="3"/>
      <c r="HW528" s="3"/>
      <c r="HX528" s="3"/>
      <c r="HY528" s="3"/>
      <c r="HZ528" s="3"/>
      <c r="IA528" s="3"/>
      <c r="IB528" s="3"/>
      <c r="IC528" s="3"/>
      <c r="ID528" s="3"/>
      <c r="IE528" s="3"/>
      <c r="IF528" s="3"/>
      <c r="IG528" s="3"/>
      <c r="IH528" s="3"/>
      <c r="II528" s="3"/>
      <c r="IJ528" s="3"/>
      <c r="IK528" s="3"/>
      <c r="IL528" s="3"/>
      <c r="IM528" s="3"/>
      <c r="IN528" s="3"/>
      <c r="IO528" s="3"/>
      <c r="IP528" s="3"/>
      <c r="IQ528" s="3"/>
      <c r="IR528" s="3"/>
      <c r="IS528" s="3"/>
      <c r="IT528" s="3"/>
      <c r="IU528" s="3"/>
      <c r="IV528" s="3"/>
    </row>
    <row r="529" spans="1:256" s="35" customFormat="1" ht="13.15" customHeight="1" x14ac:dyDescent="0.2">
      <c r="A529" s="68">
        <v>44782</v>
      </c>
      <c r="B529" s="69" t="s">
        <v>221</v>
      </c>
      <c r="C529" s="69">
        <v>2022</v>
      </c>
      <c r="D529" s="69" t="s">
        <v>7</v>
      </c>
      <c r="E529" s="71">
        <v>-0.216</v>
      </c>
      <c r="F529" s="71" t="s">
        <v>19</v>
      </c>
      <c r="G529" s="13">
        <v>17280</v>
      </c>
      <c r="H529" s="14">
        <v>303</v>
      </c>
      <c r="I529" s="71" t="s">
        <v>52</v>
      </c>
      <c r="J529" s="71" t="s">
        <v>25</v>
      </c>
      <c r="K529" s="71">
        <v>5.3999999999999999E-2</v>
      </c>
      <c r="L529" s="71" t="s">
        <v>1159</v>
      </c>
      <c r="M529" s="71" t="s">
        <v>1160</v>
      </c>
      <c r="N529" s="72" t="s">
        <v>1161</v>
      </c>
      <c r="O529" s="69"/>
      <c r="P529" s="69" t="s">
        <v>108</v>
      </c>
      <c r="Q529" s="73">
        <v>40.069056000000003</v>
      </c>
      <c r="R529" s="74">
        <v>-86.065216000000007</v>
      </c>
      <c r="S529" s="69" t="s">
        <v>41</v>
      </c>
      <c r="T529" s="69"/>
      <c r="U529" s="69" t="s">
        <v>32</v>
      </c>
      <c r="V529" s="68"/>
      <c r="W529" s="1" t="e">
        <f>IF(AC529="Intr",0,G529*#REF!)</f>
        <v>#REF!</v>
      </c>
      <c r="X529" s="1" t="e">
        <f>IF(AC529="Intr",0,G529*#REF!)</f>
        <v>#REF!</v>
      </c>
      <c r="Y529" s="1" t="e">
        <f>IF(AC529="Intr",G529,G529*#REF!)</f>
        <v>#REF!</v>
      </c>
      <c r="Z529" s="1" t="s">
        <v>944</v>
      </c>
      <c r="AA529" s="1" t="s">
        <v>943</v>
      </c>
      <c r="AB529" s="1"/>
      <c r="AC529" s="69"/>
      <c r="AD529" s="69"/>
      <c r="AE529" s="69"/>
      <c r="AF529" s="69"/>
      <c r="AG529" s="75"/>
      <c r="AH529" s="111" t="s">
        <v>1163</v>
      </c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  <c r="EH529" s="3"/>
      <c r="EI529" s="3"/>
      <c r="EJ529" s="3"/>
      <c r="EK529" s="3"/>
      <c r="EL529" s="3"/>
      <c r="EM529" s="3"/>
      <c r="EN529" s="3"/>
      <c r="EO529" s="3"/>
      <c r="EP529" s="3"/>
      <c r="EQ529" s="3"/>
      <c r="ER529" s="3"/>
      <c r="ES529" s="3"/>
      <c r="ET529" s="3"/>
      <c r="EU529" s="3"/>
      <c r="EV529" s="3"/>
      <c r="EW529" s="3"/>
      <c r="EX529" s="3"/>
      <c r="EY529" s="3"/>
      <c r="EZ529" s="3"/>
      <c r="FA529" s="3"/>
      <c r="FB529" s="3"/>
      <c r="FC529" s="3"/>
      <c r="FD529" s="3"/>
      <c r="FE529" s="3"/>
      <c r="FF529" s="3"/>
      <c r="FG529" s="3"/>
      <c r="FH529" s="3"/>
      <c r="FI529" s="3"/>
      <c r="FJ529" s="3"/>
      <c r="FK529" s="3"/>
      <c r="FL529" s="3"/>
      <c r="FM529" s="3"/>
      <c r="FN529" s="3"/>
      <c r="FO529" s="3"/>
      <c r="FP529" s="3"/>
      <c r="FQ529" s="3"/>
      <c r="FR529" s="3"/>
      <c r="FS529" s="3"/>
      <c r="FT529" s="3"/>
      <c r="FU529" s="3"/>
      <c r="FV529" s="3"/>
      <c r="FW529" s="3"/>
      <c r="FX529" s="3"/>
      <c r="FY529" s="3"/>
      <c r="FZ529" s="3"/>
      <c r="GA529" s="3"/>
      <c r="GB529" s="3"/>
      <c r="GC529" s="3"/>
      <c r="GD529" s="3"/>
      <c r="GE529" s="3"/>
      <c r="GF529" s="3"/>
      <c r="GG529" s="3"/>
      <c r="GH529" s="3"/>
      <c r="GI529" s="3"/>
      <c r="GJ529" s="3"/>
      <c r="GK529" s="3"/>
      <c r="GL529" s="3"/>
      <c r="GM529" s="3"/>
      <c r="GN529" s="3"/>
      <c r="GO529" s="3"/>
      <c r="GP529" s="3"/>
      <c r="GQ529" s="3"/>
      <c r="GR529" s="3"/>
      <c r="GS529" s="3"/>
      <c r="GT529" s="3"/>
      <c r="GU529" s="3"/>
      <c r="GV529" s="3"/>
      <c r="GW529" s="3"/>
      <c r="GX529" s="3"/>
      <c r="GY529" s="3"/>
      <c r="GZ529" s="3"/>
      <c r="HA529" s="3"/>
      <c r="HB529" s="3"/>
      <c r="HC529" s="3"/>
      <c r="HD529" s="3"/>
      <c r="HE529" s="3"/>
      <c r="HF529" s="3"/>
      <c r="HG529" s="3"/>
      <c r="HH529" s="3"/>
      <c r="HI529" s="3"/>
      <c r="HJ529" s="3"/>
      <c r="HK529" s="3"/>
      <c r="HL529" s="3"/>
      <c r="HM529" s="3"/>
      <c r="HN529" s="3"/>
      <c r="HO529" s="3"/>
      <c r="HP529" s="3"/>
      <c r="HQ529" s="3"/>
      <c r="HR529" s="3"/>
      <c r="HS529" s="3"/>
      <c r="HT529" s="3"/>
      <c r="HU529" s="3"/>
      <c r="HV529" s="3"/>
      <c r="HW529" s="3"/>
      <c r="HX529" s="3"/>
      <c r="HY529" s="3"/>
      <c r="HZ529" s="3"/>
      <c r="IA529" s="3"/>
      <c r="IB529" s="3"/>
      <c r="IC529" s="3"/>
      <c r="ID529" s="3"/>
      <c r="IE529" s="3"/>
      <c r="IF529" s="3"/>
      <c r="IG529" s="3"/>
      <c r="IH529" s="3"/>
      <c r="II529" s="3"/>
      <c r="IJ529" s="3"/>
      <c r="IK529" s="3"/>
      <c r="IL529" s="3"/>
      <c r="IM529" s="3"/>
      <c r="IN529" s="3"/>
      <c r="IO529" s="3"/>
      <c r="IP529" s="3"/>
      <c r="IQ529" s="3"/>
      <c r="IR529" s="3"/>
      <c r="IS529" s="3"/>
      <c r="IT529" s="3"/>
      <c r="IU529" s="3"/>
      <c r="IV529" s="3"/>
    </row>
    <row r="530" spans="1:256" s="35" customFormat="1" ht="13.15" customHeight="1" x14ac:dyDescent="0.2">
      <c r="A530" s="68">
        <v>44790</v>
      </c>
      <c r="B530" s="69" t="s">
        <v>1166</v>
      </c>
      <c r="C530" s="69">
        <v>2022</v>
      </c>
      <c r="D530" s="69" t="s">
        <v>7</v>
      </c>
      <c r="E530" s="71">
        <v>-98</v>
      </c>
      <c r="F530" s="71" t="s">
        <v>20</v>
      </c>
      <c r="G530" s="13">
        <v>44100</v>
      </c>
      <c r="H530" s="14">
        <v>324</v>
      </c>
      <c r="I530" s="71" t="s">
        <v>52</v>
      </c>
      <c r="J530" s="71" t="s">
        <v>718</v>
      </c>
      <c r="K530" s="71">
        <v>98</v>
      </c>
      <c r="L530" s="71" t="s">
        <v>351</v>
      </c>
      <c r="M530" s="71" t="s">
        <v>1164</v>
      </c>
      <c r="N530" s="72" t="s">
        <v>1165</v>
      </c>
      <c r="O530" s="69"/>
      <c r="P530" s="69" t="s">
        <v>133</v>
      </c>
      <c r="Q530" s="73">
        <v>39.651600000000002</v>
      </c>
      <c r="R530" s="74">
        <v>-86.462500000000006</v>
      </c>
      <c r="S530" s="69" t="s">
        <v>43</v>
      </c>
      <c r="T530" s="69"/>
      <c r="U530" s="69" t="s">
        <v>32</v>
      </c>
      <c r="V530" s="68"/>
      <c r="W530" s="1" t="e">
        <f>IF(AC530="Intr",0,G530*#REF!)</f>
        <v>#REF!</v>
      </c>
      <c r="X530" s="1" t="e">
        <f>IF(AC530="Intr",0,G530*#REF!)</f>
        <v>#REF!</v>
      </c>
      <c r="Y530" s="1" t="e">
        <f>IF(AC530="Intr",G530,G530*#REF!)</f>
        <v>#REF!</v>
      </c>
      <c r="Z530" s="1" t="s">
        <v>944</v>
      </c>
      <c r="AA530" s="1" t="s">
        <v>943</v>
      </c>
      <c r="AB530" s="1"/>
      <c r="AC530" s="69"/>
      <c r="AD530" s="69"/>
      <c r="AE530" s="69"/>
      <c r="AF530" s="69"/>
      <c r="AG530" s="75"/>
      <c r="AH530" s="69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  <c r="EG530" s="3"/>
      <c r="EH530" s="3"/>
      <c r="EI530" s="3"/>
      <c r="EJ530" s="3"/>
      <c r="EK530" s="3"/>
      <c r="EL530" s="3"/>
      <c r="EM530" s="3"/>
      <c r="EN530" s="3"/>
      <c r="EO530" s="3"/>
      <c r="EP530" s="3"/>
      <c r="EQ530" s="3"/>
      <c r="ER530" s="3"/>
      <c r="ES530" s="3"/>
      <c r="ET530" s="3"/>
      <c r="EU530" s="3"/>
      <c r="EV530" s="3"/>
      <c r="EW530" s="3"/>
      <c r="EX530" s="3"/>
      <c r="EY530" s="3"/>
      <c r="EZ530" s="3"/>
      <c r="FA530" s="3"/>
      <c r="FB530" s="3"/>
      <c r="FC530" s="3"/>
      <c r="FD530" s="3"/>
      <c r="FE530" s="3"/>
      <c r="FF530" s="3"/>
      <c r="FG530" s="3"/>
      <c r="FH530" s="3"/>
      <c r="FI530" s="3"/>
      <c r="FJ530" s="3"/>
      <c r="FK530" s="3"/>
      <c r="FL530" s="3"/>
      <c r="FM530" s="3"/>
      <c r="FN530" s="3"/>
      <c r="FO530" s="3"/>
      <c r="FP530" s="3"/>
      <c r="FQ530" s="3"/>
      <c r="FR530" s="3"/>
      <c r="FS530" s="3"/>
      <c r="FT530" s="3"/>
      <c r="FU530" s="3"/>
      <c r="FV530" s="3"/>
      <c r="FW530" s="3"/>
      <c r="FX530" s="3"/>
      <c r="FY530" s="3"/>
      <c r="FZ530" s="3"/>
      <c r="GA530" s="3"/>
      <c r="GB530" s="3"/>
      <c r="GC530" s="3"/>
      <c r="GD530" s="3"/>
      <c r="GE530" s="3"/>
      <c r="GF530" s="3"/>
      <c r="GG530" s="3"/>
      <c r="GH530" s="3"/>
      <c r="GI530" s="3"/>
      <c r="GJ530" s="3"/>
      <c r="GK530" s="3"/>
      <c r="GL530" s="3"/>
      <c r="GM530" s="3"/>
      <c r="GN530" s="3"/>
      <c r="GO530" s="3"/>
      <c r="GP530" s="3"/>
      <c r="GQ530" s="3"/>
      <c r="GR530" s="3"/>
      <c r="GS530" s="3"/>
      <c r="GT530" s="3"/>
      <c r="GU530" s="3"/>
      <c r="GV530" s="3"/>
      <c r="GW530" s="3"/>
      <c r="GX530" s="3"/>
      <c r="GY530" s="3"/>
      <c r="GZ530" s="3"/>
      <c r="HA530" s="3"/>
      <c r="HB530" s="3"/>
      <c r="HC530" s="3"/>
      <c r="HD530" s="3"/>
      <c r="HE530" s="3"/>
      <c r="HF530" s="3"/>
      <c r="HG530" s="3"/>
      <c r="HH530" s="3"/>
      <c r="HI530" s="3"/>
      <c r="HJ530" s="3"/>
      <c r="HK530" s="3"/>
      <c r="HL530" s="3"/>
      <c r="HM530" s="3"/>
      <c r="HN530" s="3"/>
      <c r="HO530" s="3"/>
      <c r="HP530" s="3"/>
      <c r="HQ530" s="3"/>
      <c r="HR530" s="3"/>
      <c r="HS530" s="3"/>
      <c r="HT530" s="3"/>
      <c r="HU530" s="3"/>
      <c r="HV530" s="3"/>
      <c r="HW530" s="3"/>
      <c r="HX530" s="3"/>
      <c r="HY530" s="3"/>
      <c r="HZ530" s="3"/>
      <c r="IA530" s="3"/>
      <c r="IB530" s="3"/>
      <c r="IC530" s="3"/>
      <c r="ID530" s="3"/>
      <c r="IE530" s="3"/>
      <c r="IF530" s="3"/>
      <c r="IG530" s="3"/>
      <c r="IH530" s="3"/>
      <c r="II530" s="3"/>
      <c r="IJ530" s="3"/>
      <c r="IK530" s="3"/>
      <c r="IL530" s="3"/>
      <c r="IM530" s="3"/>
      <c r="IN530" s="3"/>
      <c r="IO530" s="3"/>
      <c r="IP530" s="3"/>
      <c r="IQ530" s="3"/>
      <c r="IR530" s="3"/>
      <c r="IS530" s="3"/>
      <c r="IT530" s="3"/>
      <c r="IU530" s="3"/>
      <c r="IV530" s="3"/>
    </row>
    <row r="531" spans="1:256" s="35" customFormat="1" ht="13.15" customHeight="1" x14ac:dyDescent="0.2">
      <c r="A531" s="68">
        <v>44791</v>
      </c>
      <c r="B531" s="69" t="s">
        <v>221</v>
      </c>
      <c r="C531" s="69">
        <v>2022</v>
      </c>
      <c r="D531" s="69" t="s">
        <v>7</v>
      </c>
      <c r="E531" s="71">
        <v>-6.0999999999999999E-2</v>
      </c>
      <c r="F531" s="71" t="s">
        <v>19</v>
      </c>
      <c r="G531" s="13">
        <v>4880</v>
      </c>
      <c r="H531" s="14">
        <v>330</v>
      </c>
      <c r="I531" s="71" t="s">
        <v>52</v>
      </c>
      <c r="J531" s="71" t="s">
        <v>23</v>
      </c>
      <c r="K531" s="71">
        <v>1.7999999999999999E-2</v>
      </c>
      <c r="L531" s="71" t="s">
        <v>395</v>
      </c>
      <c r="M531" s="71" t="s">
        <v>1290</v>
      </c>
      <c r="N531" s="72" t="s">
        <v>1291</v>
      </c>
      <c r="O531" s="69"/>
      <c r="P531" s="69" t="s">
        <v>114</v>
      </c>
      <c r="Q531" s="73">
        <v>39.872276999999997</v>
      </c>
      <c r="R531" s="74">
        <v>-86.308274999999995</v>
      </c>
      <c r="S531" s="69" t="s">
        <v>41</v>
      </c>
      <c r="T531" s="69"/>
      <c r="U531" s="69" t="s">
        <v>32</v>
      </c>
      <c r="V531" s="68"/>
      <c r="W531" s="1">
        <v>732</v>
      </c>
      <c r="X531" s="1">
        <v>3416</v>
      </c>
      <c r="Y531" s="1">
        <v>732</v>
      </c>
      <c r="Z531" s="1" t="s">
        <v>944</v>
      </c>
      <c r="AA531" s="1" t="s">
        <v>943</v>
      </c>
      <c r="AB531" s="1"/>
      <c r="AC531" s="69"/>
      <c r="AD531" s="69"/>
      <c r="AE531" s="69"/>
      <c r="AF531" s="69"/>
      <c r="AG531" s="75"/>
      <c r="AH531" s="69" t="s">
        <v>689</v>
      </c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  <c r="EH531" s="3"/>
      <c r="EI531" s="3"/>
      <c r="EJ531" s="3"/>
      <c r="EK531" s="3"/>
      <c r="EL531" s="3"/>
      <c r="EM531" s="3"/>
      <c r="EN531" s="3"/>
      <c r="EO531" s="3"/>
      <c r="EP531" s="3"/>
      <c r="EQ531" s="3"/>
      <c r="ER531" s="3"/>
      <c r="ES531" s="3"/>
      <c r="ET531" s="3"/>
      <c r="EU531" s="3"/>
      <c r="EV531" s="3"/>
      <c r="EW531" s="3"/>
      <c r="EX531" s="3"/>
      <c r="EY531" s="3"/>
      <c r="EZ531" s="3"/>
      <c r="FA531" s="3"/>
      <c r="FB531" s="3"/>
      <c r="FC531" s="3"/>
      <c r="FD531" s="3"/>
      <c r="FE531" s="3"/>
      <c r="FF531" s="3"/>
      <c r="FG531" s="3"/>
      <c r="FH531" s="3"/>
      <c r="FI531" s="3"/>
      <c r="FJ531" s="3"/>
      <c r="FK531" s="3"/>
      <c r="FL531" s="3"/>
      <c r="FM531" s="3"/>
      <c r="FN531" s="3"/>
      <c r="FO531" s="3"/>
      <c r="FP531" s="3"/>
      <c r="FQ531" s="3"/>
      <c r="FR531" s="3"/>
      <c r="FS531" s="3"/>
      <c r="FT531" s="3"/>
      <c r="FU531" s="3"/>
      <c r="FV531" s="3"/>
      <c r="FW531" s="3"/>
      <c r="FX531" s="3"/>
      <c r="FY531" s="3"/>
      <c r="FZ531" s="3"/>
      <c r="GA531" s="3"/>
      <c r="GB531" s="3"/>
      <c r="GC531" s="3"/>
      <c r="GD531" s="3"/>
      <c r="GE531" s="3"/>
      <c r="GF531" s="3"/>
      <c r="GG531" s="3"/>
      <c r="GH531" s="3"/>
      <c r="GI531" s="3"/>
      <c r="GJ531" s="3"/>
      <c r="GK531" s="3"/>
      <c r="GL531" s="3"/>
      <c r="GM531" s="3"/>
      <c r="GN531" s="3"/>
      <c r="GO531" s="3"/>
      <c r="GP531" s="3"/>
      <c r="GQ531" s="3"/>
      <c r="GR531" s="3"/>
      <c r="GS531" s="3"/>
      <c r="GT531" s="3"/>
      <c r="GU531" s="3"/>
      <c r="GV531" s="3"/>
      <c r="GW531" s="3"/>
      <c r="GX531" s="3"/>
      <c r="GY531" s="3"/>
      <c r="GZ531" s="3"/>
      <c r="HA531" s="3"/>
      <c r="HB531" s="3"/>
      <c r="HC531" s="3"/>
      <c r="HD531" s="3"/>
      <c r="HE531" s="3"/>
      <c r="HF531" s="3"/>
      <c r="HG531" s="3"/>
      <c r="HH531" s="3"/>
      <c r="HI531" s="3"/>
      <c r="HJ531" s="3"/>
      <c r="HK531" s="3"/>
      <c r="HL531" s="3"/>
      <c r="HM531" s="3"/>
      <c r="HN531" s="3"/>
      <c r="HO531" s="3"/>
      <c r="HP531" s="3"/>
      <c r="HQ531" s="3"/>
      <c r="HR531" s="3"/>
      <c r="HS531" s="3"/>
      <c r="HT531" s="3"/>
      <c r="HU531" s="3"/>
      <c r="HV531" s="3"/>
      <c r="HW531" s="3"/>
      <c r="HX531" s="3"/>
      <c r="HY531" s="3"/>
      <c r="HZ531" s="3"/>
      <c r="IA531" s="3"/>
      <c r="IB531" s="3"/>
      <c r="IC531" s="3"/>
      <c r="ID531" s="3"/>
      <c r="IE531" s="3"/>
      <c r="IF531" s="3"/>
      <c r="IG531" s="3"/>
      <c r="IH531" s="3"/>
      <c r="II531" s="3"/>
      <c r="IJ531" s="3"/>
      <c r="IK531" s="3"/>
      <c r="IL531" s="3"/>
      <c r="IM531" s="3"/>
      <c r="IN531" s="3"/>
      <c r="IO531" s="3"/>
      <c r="IP531" s="3"/>
      <c r="IQ531" s="3"/>
      <c r="IR531" s="3"/>
      <c r="IS531" s="3"/>
      <c r="IT531" s="3"/>
      <c r="IU531" s="3"/>
      <c r="IV531" s="3"/>
    </row>
    <row r="532" spans="1:256" ht="13.15" customHeight="1" x14ac:dyDescent="0.2">
      <c r="A532" s="68">
        <v>44795</v>
      </c>
      <c r="B532" s="69" t="s">
        <v>221</v>
      </c>
      <c r="C532" s="69">
        <v>2022</v>
      </c>
      <c r="D532" s="69" t="s">
        <v>11</v>
      </c>
      <c r="E532" s="71">
        <v>-671</v>
      </c>
      <c r="F532" s="71" t="s">
        <v>20</v>
      </c>
      <c r="G532" s="13">
        <v>268400</v>
      </c>
      <c r="H532" s="14" t="s">
        <v>1167</v>
      </c>
      <c r="I532" s="71" t="s">
        <v>52</v>
      </c>
      <c r="J532" s="71" t="s">
        <v>704</v>
      </c>
      <c r="K532" s="71">
        <v>671</v>
      </c>
      <c r="L532" s="71" t="s">
        <v>1168</v>
      </c>
      <c r="M532" s="71" t="s">
        <v>73</v>
      </c>
      <c r="N532" s="72" t="s">
        <v>1169</v>
      </c>
      <c r="O532" s="69"/>
      <c r="P532" s="69" t="s">
        <v>61</v>
      </c>
      <c r="Q532" s="73">
        <v>38.003590000000003</v>
      </c>
      <c r="R532" s="74">
        <v>-87.628496999999996</v>
      </c>
      <c r="S532" s="69" t="s">
        <v>958</v>
      </c>
      <c r="T532" s="69"/>
      <c r="U532" s="69" t="s">
        <v>32</v>
      </c>
      <c r="V532" s="68"/>
      <c r="W532" s="1" t="e">
        <f>IF(AC532="Intr",0,G532*#REF!)</f>
        <v>#REF!</v>
      </c>
      <c r="X532" s="1" t="e">
        <f>IF(AC532="Intr",0,G532*#REF!)</f>
        <v>#REF!</v>
      </c>
      <c r="Y532" s="1" t="e">
        <f>IF(AC532="Intr",G532,G532*#REF!)</f>
        <v>#REF!</v>
      </c>
      <c r="Z532" s="1" t="s">
        <v>944</v>
      </c>
      <c r="AA532" s="1" t="s">
        <v>943</v>
      </c>
      <c r="AB532" s="1"/>
      <c r="AC532" s="69"/>
      <c r="AD532" s="69"/>
      <c r="AE532" s="69"/>
      <c r="AF532" s="69"/>
      <c r="AG532" s="75"/>
      <c r="AH532" s="111" t="s">
        <v>1170</v>
      </c>
    </row>
    <row r="533" spans="1:256" s="17" customFormat="1" x14ac:dyDescent="0.2">
      <c r="A533" s="68">
        <v>44795</v>
      </c>
      <c r="B533" s="141" t="s">
        <v>221</v>
      </c>
      <c r="C533" s="69">
        <v>2022</v>
      </c>
      <c r="D533" s="69" t="s">
        <v>11</v>
      </c>
      <c r="E533" s="71">
        <v>-0.1</v>
      </c>
      <c r="F533" s="71" t="s">
        <v>19</v>
      </c>
      <c r="G533" s="13">
        <v>8000</v>
      </c>
      <c r="H533" s="14" t="s">
        <v>1167</v>
      </c>
      <c r="I533" s="71" t="s">
        <v>52</v>
      </c>
      <c r="J533" s="71" t="s">
        <v>23</v>
      </c>
      <c r="K533" s="71">
        <v>0.05</v>
      </c>
      <c r="L533" s="71" t="s">
        <v>1168</v>
      </c>
      <c r="M533" s="71" t="s">
        <v>73</v>
      </c>
      <c r="N533" s="72" t="s">
        <v>1169</v>
      </c>
      <c r="O533" s="69"/>
      <c r="P533" s="69" t="s">
        <v>61</v>
      </c>
      <c r="Q533" s="73">
        <v>38.003590000000003</v>
      </c>
      <c r="R533" s="74">
        <v>-87.628496999999996</v>
      </c>
      <c r="S533" s="69" t="s">
        <v>958</v>
      </c>
      <c r="T533" s="69"/>
      <c r="U533" s="69" t="s">
        <v>32</v>
      </c>
      <c r="V533" s="68"/>
      <c r="W533" s="1" t="e">
        <f>IF(AC533="Intr",0,G533*#REF!)</f>
        <v>#REF!</v>
      </c>
      <c r="X533" s="1" t="e">
        <f>IF(AC533="Intr",0,G533*#REF!)</f>
        <v>#REF!</v>
      </c>
      <c r="Y533" s="1" t="e">
        <f>IF(AC533="Intr",G533,G533*#REF!)</f>
        <v>#REF!</v>
      </c>
      <c r="Z533" s="1" t="s">
        <v>944</v>
      </c>
      <c r="AA533" s="1" t="s">
        <v>943</v>
      </c>
      <c r="AB533" s="1"/>
      <c r="AC533" s="69"/>
      <c r="AD533" s="69"/>
      <c r="AE533" s="69"/>
      <c r="AF533" s="69"/>
      <c r="AG533" s="75"/>
      <c r="AH533" s="111" t="s">
        <v>1170</v>
      </c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  <c r="EG533" s="3"/>
      <c r="EH533" s="3"/>
      <c r="EI533" s="3"/>
      <c r="EJ533" s="3"/>
      <c r="EK533" s="3"/>
      <c r="EL533" s="3"/>
      <c r="EM533" s="3"/>
      <c r="EN533" s="3"/>
      <c r="EO533" s="3"/>
      <c r="EP533" s="3"/>
      <c r="EQ533" s="3"/>
      <c r="ER533" s="3"/>
      <c r="ES533" s="3"/>
      <c r="ET533" s="3"/>
      <c r="EU533" s="3"/>
      <c r="EV533" s="3"/>
      <c r="EW533" s="3"/>
      <c r="EX533" s="3"/>
      <c r="EY533" s="3"/>
      <c r="EZ533" s="3"/>
      <c r="FA533" s="3"/>
      <c r="FB533" s="3"/>
      <c r="FC533" s="3"/>
      <c r="FD533" s="3"/>
      <c r="FE533" s="3"/>
      <c r="FF533" s="3"/>
      <c r="FG533" s="3"/>
      <c r="FH533" s="3"/>
      <c r="FI533" s="3"/>
      <c r="FJ533" s="3"/>
      <c r="FK533" s="3"/>
      <c r="FL533" s="3"/>
      <c r="FM533" s="3"/>
      <c r="FN533" s="3"/>
      <c r="FO533" s="3"/>
      <c r="FP533" s="3"/>
      <c r="FQ533" s="3"/>
      <c r="FR533" s="3"/>
      <c r="FS533" s="3"/>
      <c r="FT533" s="3"/>
      <c r="FU533" s="3"/>
      <c r="FV533" s="3"/>
      <c r="FW533" s="3"/>
      <c r="FX533" s="3"/>
      <c r="FY533" s="3"/>
      <c r="FZ533" s="3"/>
      <c r="GA533" s="3"/>
      <c r="GB533" s="3"/>
      <c r="GC533" s="3"/>
      <c r="GD533" s="3"/>
      <c r="GE533" s="3"/>
      <c r="GF533" s="3"/>
      <c r="GG533" s="3"/>
      <c r="GH533" s="3"/>
      <c r="GI533" s="3"/>
      <c r="GJ533" s="3"/>
      <c r="GK533" s="3"/>
      <c r="GL533" s="3"/>
      <c r="GM533" s="3"/>
      <c r="GN533" s="3"/>
      <c r="GO533" s="3"/>
      <c r="GP533" s="3"/>
      <c r="GQ533" s="3"/>
      <c r="GR533" s="3"/>
      <c r="GS533" s="3"/>
      <c r="GT533" s="3"/>
      <c r="GU533" s="3"/>
      <c r="GV533" s="3"/>
      <c r="GW533" s="3"/>
      <c r="GX533" s="3"/>
      <c r="GY533" s="3"/>
      <c r="GZ533" s="3"/>
      <c r="HA533" s="3"/>
      <c r="HB533" s="3"/>
      <c r="HC533" s="3"/>
      <c r="HD533" s="3"/>
      <c r="HE533" s="3"/>
      <c r="HF533" s="3"/>
      <c r="HG533" s="3"/>
      <c r="HH533" s="3"/>
      <c r="HI533" s="3"/>
      <c r="HJ533" s="3"/>
      <c r="HK533" s="3"/>
      <c r="HL533" s="3"/>
      <c r="HM533" s="3"/>
      <c r="HN533" s="3"/>
      <c r="HO533" s="3"/>
      <c r="HP533" s="3"/>
      <c r="HQ533" s="3"/>
      <c r="HR533" s="3"/>
      <c r="HS533" s="3"/>
      <c r="HT533" s="3"/>
      <c r="HU533" s="3"/>
      <c r="HV533" s="3"/>
      <c r="HW533" s="3"/>
      <c r="HX533" s="3"/>
      <c r="HY533" s="3"/>
      <c r="HZ533" s="3"/>
      <c r="IA533" s="3"/>
      <c r="IB533" s="3"/>
      <c r="IC533" s="3"/>
      <c r="ID533" s="3"/>
      <c r="IE533" s="3"/>
      <c r="IF533" s="3"/>
      <c r="IG533" s="3"/>
      <c r="IH533" s="3"/>
      <c r="II533" s="3"/>
      <c r="IJ533" s="3"/>
      <c r="IK533" s="3"/>
      <c r="IL533" s="3"/>
      <c r="IM533" s="3"/>
      <c r="IN533" s="3"/>
      <c r="IO533" s="3"/>
      <c r="IP533" s="3"/>
      <c r="IQ533" s="3"/>
      <c r="IR533" s="3"/>
      <c r="IS533" s="3"/>
      <c r="IT533" s="3"/>
      <c r="IU533" s="3"/>
      <c r="IV533" s="3"/>
    </row>
    <row r="534" spans="1:256" s="17" customFormat="1" x14ac:dyDescent="0.2">
      <c r="A534" s="68">
        <v>44799</v>
      </c>
      <c r="B534" s="69" t="s">
        <v>221</v>
      </c>
      <c r="C534" s="69">
        <v>2022</v>
      </c>
      <c r="D534" s="69" t="s">
        <v>2</v>
      </c>
      <c r="E534" s="71">
        <v>-40.5</v>
      </c>
      <c r="F534" s="71" t="s">
        <v>20</v>
      </c>
      <c r="G534" s="13">
        <v>20250</v>
      </c>
      <c r="H534" s="14">
        <v>329</v>
      </c>
      <c r="I534" s="71" t="s">
        <v>52</v>
      </c>
      <c r="J534" s="71" t="s">
        <v>711</v>
      </c>
      <c r="K534" s="71">
        <v>75.5</v>
      </c>
      <c r="L534" s="71" t="s">
        <v>705</v>
      </c>
      <c r="M534" s="71" t="s">
        <v>1171</v>
      </c>
      <c r="N534" s="72" t="s">
        <v>1172</v>
      </c>
      <c r="O534" s="69"/>
      <c r="P534" s="69" t="s">
        <v>137</v>
      </c>
      <c r="Q534" s="73">
        <v>41.317303000000003</v>
      </c>
      <c r="R534" s="74">
        <v>-86.896017000000001</v>
      </c>
      <c r="S534" s="69" t="s">
        <v>43</v>
      </c>
      <c r="T534" s="69"/>
      <c r="U534" s="69" t="s">
        <v>32</v>
      </c>
      <c r="V534" s="68"/>
      <c r="W534" s="1" t="e">
        <f>IF(AC534="Intr",0,G534*#REF!)</f>
        <v>#REF!</v>
      </c>
      <c r="X534" s="1" t="e">
        <f>IF(AC534="Intr",0,G534*#REF!)</f>
        <v>#REF!</v>
      </c>
      <c r="Y534" s="1" t="e">
        <f>IF(AC534="Intr",G534,G534*#REF!)</f>
        <v>#REF!</v>
      </c>
      <c r="Z534" s="1" t="s">
        <v>945</v>
      </c>
      <c r="AA534" s="1" t="s">
        <v>943</v>
      </c>
      <c r="AB534" s="1"/>
      <c r="AC534" s="69"/>
      <c r="AD534" s="69"/>
      <c r="AE534" s="69"/>
      <c r="AF534" s="69"/>
      <c r="AG534" s="75"/>
      <c r="AH534" s="111" t="s">
        <v>1173</v>
      </c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  <c r="DY534" s="3"/>
      <c r="DZ534" s="3"/>
      <c r="EA534" s="3"/>
      <c r="EB534" s="3"/>
      <c r="EC534" s="3"/>
      <c r="ED534" s="3"/>
      <c r="EE534" s="3"/>
      <c r="EF534" s="3"/>
      <c r="EG534" s="3"/>
      <c r="EH534" s="3"/>
      <c r="EI534" s="3"/>
      <c r="EJ534" s="3"/>
      <c r="EK534" s="3"/>
      <c r="EL534" s="3"/>
      <c r="EM534" s="3"/>
      <c r="EN534" s="3"/>
      <c r="EO534" s="3"/>
      <c r="EP534" s="3"/>
      <c r="EQ534" s="3"/>
      <c r="ER534" s="3"/>
      <c r="ES534" s="3"/>
      <c r="ET534" s="3"/>
      <c r="EU534" s="3"/>
      <c r="EV534" s="3"/>
      <c r="EW534" s="3"/>
      <c r="EX534" s="3"/>
      <c r="EY534" s="3"/>
      <c r="EZ534" s="3"/>
      <c r="FA534" s="3"/>
      <c r="FB534" s="3"/>
      <c r="FC534" s="3"/>
      <c r="FD534" s="3"/>
      <c r="FE534" s="3"/>
      <c r="FF534" s="3"/>
      <c r="FG534" s="3"/>
      <c r="FH534" s="3"/>
      <c r="FI534" s="3"/>
      <c r="FJ534" s="3"/>
      <c r="FK534" s="3"/>
      <c r="FL534" s="3"/>
      <c r="FM534" s="3"/>
      <c r="FN534" s="3"/>
      <c r="FO534" s="3"/>
      <c r="FP534" s="3"/>
      <c r="FQ534" s="3"/>
      <c r="FR534" s="3"/>
      <c r="FS534" s="3"/>
      <c r="FT534" s="3"/>
      <c r="FU534" s="3"/>
      <c r="FV534" s="3"/>
      <c r="FW534" s="3"/>
      <c r="FX534" s="3"/>
      <c r="FY534" s="3"/>
      <c r="FZ534" s="3"/>
      <c r="GA534" s="3"/>
      <c r="GB534" s="3"/>
      <c r="GC534" s="3"/>
      <c r="GD534" s="3"/>
      <c r="GE534" s="3"/>
      <c r="GF534" s="3"/>
      <c r="GG534" s="3"/>
      <c r="GH534" s="3"/>
      <c r="GI534" s="3"/>
      <c r="GJ534" s="3"/>
      <c r="GK534" s="3"/>
      <c r="GL534" s="3"/>
      <c r="GM534" s="3"/>
      <c r="GN534" s="3"/>
      <c r="GO534" s="3"/>
      <c r="GP534" s="3"/>
      <c r="GQ534" s="3"/>
      <c r="GR534" s="3"/>
      <c r="GS534" s="3"/>
      <c r="GT534" s="3"/>
      <c r="GU534" s="3"/>
      <c r="GV534" s="3"/>
      <c r="GW534" s="3"/>
      <c r="GX534" s="3"/>
      <c r="GY534" s="3"/>
      <c r="GZ534" s="3"/>
      <c r="HA534" s="3"/>
      <c r="HB534" s="3"/>
      <c r="HC534" s="3"/>
      <c r="HD534" s="3"/>
      <c r="HE534" s="3"/>
      <c r="HF534" s="3"/>
      <c r="HG534" s="3"/>
      <c r="HH534" s="3"/>
      <c r="HI534" s="3"/>
      <c r="HJ534" s="3"/>
      <c r="HK534" s="3"/>
      <c r="HL534" s="3"/>
      <c r="HM534" s="3"/>
      <c r="HN534" s="3"/>
      <c r="HO534" s="3"/>
      <c r="HP534" s="3"/>
      <c r="HQ534" s="3"/>
      <c r="HR534" s="3"/>
      <c r="HS534" s="3"/>
      <c r="HT534" s="3"/>
      <c r="HU534" s="3"/>
      <c r="HV534" s="3"/>
      <c r="HW534" s="3"/>
      <c r="HX534" s="3"/>
      <c r="HY534" s="3"/>
      <c r="HZ534" s="3"/>
      <c r="IA534" s="3"/>
      <c r="IB534" s="3"/>
      <c r="IC534" s="3"/>
      <c r="ID534" s="3"/>
      <c r="IE534" s="3"/>
      <c r="IF534" s="3"/>
      <c r="IG534" s="3"/>
      <c r="IH534" s="3"/>
      <c r="II534" s="3"/>
      <c r="IJ534" s="3"/>
      <c r="IK534" s="3"/>
      <c r="IL534" s="3"/>
      <c r="IM534" s="3"/>
      <c r="IN534" s="3"/>
      <c r="IO534" s="3"/>
      <c r="IP534" s="3"/>
      <c r="IQ534" s="3"/>
      <c r="IR534" s="3"/>
      <c r="IS534" s="3"/>
      <c r="IT534" s="3"/>
      <c r="IU534" s="3"/>
      <c r="IV534" s="3"/>
    </row>
    <row r="535" spans="1:256" x14ac:dyDescent="0.2">
      <c r="A535" s="68">
        <v>44804</v>
      </c>
      <c r="B535" s="69" t="s">
        <v>221</v>
      </c>
      <c r="C535" s="69">
        <v>2022</v>
      </c>
      <c r="D535" s="69" t="s">
        <v>11</v>
      </c>
      <c r="E535" s="71">
        <v>-0.45</v>
      </c>
      <c r="F535" s="71" t="s">
        <v>19</v>
      </c>
      <c r="G535" s="13">
        <v>36000</v>
      </c>
      <c r="H535" s="14">
        <v>333</v>
      </c>
      <c r="I535" s="71" t="s">
        <v>52</v>
      </c>
      <c r="J535" s="71" t="s">
        <v>23</v>
      </c>
      <c r="K535" s="71">
        <v>0.187</v>
      </c>
      <c r="L535" s="71" t="s">
        <v>705</v>
      </c>
      <c r="M535" s="71" t="s">
        <v>1174</v>
      </c>
      <c r="N535" s="72" t="s">
        <v>1175</v>
      </c>
      <c r="O535" s="69"/>
      <c r="P535" s="69" t="s">
        <v>61</v>
      </c>
      <c r="Q535" s="73">
        <v>37.976823000000003</v>
      </c>
      <c r="R535" s="74">
        <v>-87.444322999999997</v>
      </c>
      <c r="S535" s="69" t="s">
        <v>43</v>
      </c>
      <c r="T535" s="69"/>
      <c r="U535" s="69" t="s">
        <v>32</v>
      </c>
      <c r="V535" s="68"/>
      <c r="W535" s="1" t="e">
        <f>IF(AC535="Intr",0,G535*#REF!)</f>
        <v>#REF!</v>
      </c>
      <c r="X535" s="1" t="e">
        <f>IF(AC535="Intr",0,G535*#REF!)</f>
        <v>#REF!</v>
      </c>
      <c r="Y535" s="1" t="e">
        <f>IF(AC535="Intr",G535,G535*#REF!)</f>
        <v>#REF!</v>
      </c>
      <c r="Z535" s="1" t="s">
        <v>944</v>
      </c>
      <c r="AA535" s="1" t="s">
        <v>943</v>
      </c>
      <c r="AB535" s="1"/>
      <c r="AC535" s="69"/>
      <c r="AD535" s="69"/>
      <c r="AE535" s="69"/>
      <c r="AF535" s="69"/>
      <c r="AG535" s="75"/>
      <c r="AH535" s="69" t="s">
        <v>1178</v>
      </c>
    </row>
    <row r="536" spans="1:256" x14ac:dyDescent="0.2">
      <c r="A536" s="68">
        <v>44804</v>
      </c>
      <c r="B536" s="69" t="s">
        <v>221</v>
      </c>
      <c r="C536" s="69">
        <v>2022</v>
      </c>
      <c r="D536" s="69" t="s">
        <v>11</v>
      </c>
      <c r="E536" s="71">
        <v>-310</v>
      </c>
      <c r="F536" s="71" t="s">
        <v>20</v>
      </c>
      <c r="G536" s="13">
        <v>124000</v>
      </c>
      <c r="H536" s="14">
        <v>333</v>
      </c>
      <c r="I536" s="71" t="s">
        <v>52</v>
      </c>
      <c r="J536" s="71" t="s">
        <v>704</v>
      </c>
      <c r="K536" s="71">
        <v>766</v>
      </c>
      <c r="L536" s="71" t="s">
        <v>705</v>
      </c>
      <c r="M536" s="71" t="s">
        <v>1174</v>
      </c>
      <c r="N536" s="72" t="s">
        <v>1175</v>
      </c>
      <c r="O536" s="69"/>
      <c r="P536" s="69" t="s">
        <v>61</v>
      </c>
      <c r="Q536" s="73">
        <v>37.976823000000003</v>
      </c>
      <c r="R536" s="74">
        <v>-87.444322999999997</v>
      </c>
      <c r="S536" s="69" t="s">
        <v>43</v>
      </c>
      <c r="T536" s="69"/>
      <c r="U536" s="69" t="s">
        <v>32</v>
      </c>
      <c r="V536" s="68"/>
      <c r="W536" s="1" t="e">
        <f>IF(AC536="Intr",0,G536*#REF!)</f>
        <v>#REF!</v>
      </c>
      <c r="X536" s="1" t="e">
        <f>IF(AC536="Intr",0,G536*#REF!)</f>
        <v>#REF!</v>
      </c>
      <c r="Y536" s="1" t="e">
        <f>IF(AC536="Intr",G536,G536*#REF!)</f>
        <v>#REF!</v>
      </c>
      <c r="Z536" s="1" t="s">
        <v>944</v>
      </c>
      <c r="AA536" s="1" t="s">
        <v>943</v>
      </c>
      <c r="AB536" s="1"/>
      <c r="AC536" s="69"/>
      <c r="AD536" s="69"/>
      <c r="AE536" s="69"/>
      <c r="AF536" s="69"/>
      <c r="AG536" s="75"/>
      <c r="AH536" s="69" t="s">
        <v>1180</v>
      </c>
    </row>
    <row r="537" spans="1:256" s="32" customFormat="1" x14ac:dyDescent="0.2">
      <c r="A537" s="68">
        <v>44804</v>
      </c>
      <c r="B537" s="69" t="s">
        <v>221</v>
      </c>
      <c r="C537" s="69">
        <v>2022</v>
      </c>
      <c r="D537" s="69" t="s">
        <v>8</v>
      </c>
      <c r="E537" s="71">
        <v>-166</v>
      </c>
      <c r="F537" s="71" t="s">
        <v>20</v>
      </c>
      <c r="G537" s="13">
        <v>74700</v>
      </c>
      <c r="H537" s="14">
        <v>334</v>
      </c>
      <c r="I537" s="71" t="s">
        <v>52</v>
      </c>
      <c r="J537" s="71" t="s">
        <v>704</v>
      </c>
      <c r="K537" s="71">
        <v>313</v>
      </c>
      <c r="L537" s="71" t="s">
        <v>705</v>
      </c>
      <c r="M537" s="71" t="s">
        <v>1176</v>
      </c>
      <c r="N537" s="72" t="s">
        <v>1177</v>
      </c>
      <c r="O537" s="69"/>
      <c r="P537" s="69" t="s">
        <v>1143</v>
      </c>
      <c r="Q537" s="73">
        <v>40.04862</v>
      </c>
      <c r="R537" s="74">
        <v>-84.968459999999993</v>
      </c>
      <c r="S537" s="69" t="s">
        <v>43</v>
      </c>
      <c r="T537" s="69"/>
      <c r="U537" s="69" t="s">
        <v>32</v>
      </c>
      <c r="V537" s="68"/>
      <c r="W537" s="1" t="e">
        <f>IF(AC537="Intr",0,G537*#REF!)</f>
        <v>#REF!</v>
      </c>
      <c r="X537" s="1" t="e">
        <f>IF(AC537="Intr",0,G537*#REF!)</f>
        <v>#REF!</v>
      </c>
      <c r="Y537" s="1" t="e">
        <f>IF(AC537="Intr",G537,G537*#REF!)</f>
        <v>#REF!</v>
      </c>
      <c r="Z537" s="1" t="s">
        <v>944</v>
      </c>
      <c r="AA537" s="1" t="s">
        <v>943</v>
      </c>
      <c r="AB537" s="1"/>
      <c r="AC537" s="69"/>
      <c r="AD537" s="69"/>
      <c r="AE537" s="69"/>
      <c r="AF537" s="69"/>
      <c r="AG537" s="75"/>
      <c r="AH537" s="69" t="s">
        <v>1179</v>
      </c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  <c r="EG537" s="3"/>
      <c r="EH537" s="3"/>
      <c r="EI537" s="3"/>
      <c r="EJ537" s="3"/>
      <c r="EK537" s="3"/>
      <c r="EL537" s="3"/>
      <c r="EM537" s="3"/>
      <c r="EN537" s="3"/>
      <c r="EO537" s="3"/>
      <c r="EP537" s="3"/>
      <c r="EQ537" s="3"/>
      <c r="ER537" s="3"/>
      <c r="ES537" s="3"/>
      <c r="ET537" s="3"/>
      <c r="EU537" s="3"/>
      <c r="EV537" s="3"/>
      <c r="EW537" s="3"/>
      <c r="EX537" s="3"/>
      <c r="EY537" s="3"/>
      <c r="EZ537" s="3"/>
      <c r="FA537" s="3"/>
      <c r="FB537" s="3"/>
      <c r="FC537" s="3"/>
      <c r="FD537" s="3"/>
      <c r="FE537" s="3"/>
      <c r="FF537" s="3"/>
      <c r="FG537" s="3"/>
      <c r="FH537" s="3"/>
      <c r="FI537" s="3"/>
      <c r="FJ537" s="3"/>
      <c r="FK537" s="3"/>
      <c r="FL537" s="3"/>
      <c r="FM537" s="3"/>
      <c r="FN537" s="3"/>
      <c r="FO537" s="3"/>
      <c r="FP537" s="3"/>
      <c r="FQ537" s="3"/>
      <c r="FR537" s="3"/>
      <c r="FS537" s="3"/>
      <c r="FT537" s="3"/>
      <c r="FU537" s="3"/>
      <c r="FV537" s="3"/>
      <c r="FW537" s="3"/>
      <c r="FX537" s="3"/>
      <c r="FY537" s="3"/>
      <c r="FZ537" s="3"/>
      <c r="GA537" s="3"/>
      <c r="GB537" s="3"/>
      <c r="GC537" s="3"/>
      <c r="GD537" s="3"/>
      <c r="GE537" s="3"/>
      <c r="GF537" s="3"/>
      <c r="GG537" s="3"/>
      <c r="GH537" s="3"/>
      <c r="GI537" s="3"/>
      <c r="GJ537" s="3"/>
      <c r="GK537" s="3"/>
      <c r="GL537" s="3"/>
      <c r="GM537" s="3"/>
      <c r="GN537" s="3"/>
      <c r="GO537" s="3"/>
      <c r="GP537" s="3"/>
      <c r="GQ537" s="3"/>
      <c r="GR537" s="3"/>
      <c r="GS537" s="3"/>
      <c r="GT537" s="3"/>
      <c r="GU537" s="3"/>
      <c r="GV537" s="3"/>
      <c r="GW537" s="3"/>
      <c r="GX537" s="3"/>
      <c r="GY537" s="3"/>
      <c r="GZ537" s="3"/>
      <c r="HA537" s="3"/>
      <c r="HB537" s="3"/>
      <c r="HC537" s="3"/>
      <c r="HD537" s="3"/>
      <c r="HE537" s="3"/>
      <c r="HF537" s="3"/>
      <c r="HG537" s="3"/>
      <c r="HH537" s="3"/>
      <c r="HI537" s="3"/>
      <c r="HJ537" s="3"/>
      <c r="HK537" s="3"/>
      <c r="HL537" s="3"/>
      <c r="HM537" s="3"/>
      <c r="HN537" s="3"/>
      <c r="HO537" s="3"/>
      <c r="HP537" s="3"/>
      <c r="HQ537" s="3"/>
      <c r="HR537" s="3"/>
      <c r="HS537" s="3"/>
      <c r="HT537" s="3"/>
      <c r="HU537" s="3"/>
      <c r="HV537" s="3"/>
      <c r="HW537" s="3"/>
      <c r="HX537" s="3"/>
      <c r="HY537" s="3"/>
      <c r="HZ537" s="3"/>
      <c r="IA537" s="3"/>
      <c r="IB537" s="3"/>
      <c r="IC537" s="3"/>
      <c r="ID537" s="3"/>
      <c r="IE537" s="3"/>
      <c r="IF537" s="3"/>
      <c r="IG537" s="3"/>
      <c r="IH537" s="3"/>
      <c r="II537" s="3"/>
      <c r="IJ537" s="3"/>
      <c r="IK537" s="3"/>
      <c r="IL537" s="3"/>
      <c r="IM537" s="3"/>
      <c r="IN537" s="3"/>
      <c r="IO537" s="3"/>
      <c r="IP537" s="3"/>
      <c r="IQ537" s="3"/>
      <c r="IR537" s="3"/>
      <c r="IS537" s="3"/>
      <c r="IT537" s="3"/>
      <c r="IU537" s="3"/>
      <c r="IV537" s="3"/>
    </row>
    <row r="538" spans="1:256" s="32" customFormat="1" x14ac:dyDescent="0.2">
      <c r="A538" s="68">
        <v>44810</v>
      </c>
      <c r="B538" s="69" t="s">
        <v>67</v>
      </c>
      <c r="C538" s="69">
        <v>2022</v>
      </c>
      <c r="D538" s="69" t="s">
        <v>6</v>
      </c>
      <c r="E538" s="71">
        <v>-0.26</v>
      </c>
      <c r="F538" s="71" t="s">
        <v>19</v>
      </c>
      <c r="G538" s="13">
        <v>20800</v>
      </c>
      <c r="H538" s="14">
        <v>336</v>
      </c>
      <c r="I538" s="71" t="s">
        <v>52</v>
      </c>
      <c r="J538" s="71" t="s">
        <v>23</v>
      </c>
      <c r="K538" s="71">
        <v>0.11</v>
      </c>
      <c r="L538" s="71" t="s">
        <v>256</v>
      </c>
      <c r="M538" s="71" t="s">
        <v>1301</v>
      </c>
      <c r="N538" s="72" t="s">
        <v>1302</v>
      </c>
      <c r="O538" s="69"/>
      <c r="P538" s="69" t="s">
        <v>246</v>
      </c>
      <c r="Q538" s="80">
        <v>40.432400000000001</v>
      </c>
      <c r="R538" s="81">
        <v>-86.943200000000004</v>
      </c>
      <c r="S538" s="69" t="s">
        <v>43</v>
      </c>
      <c r="T538" s="69"/>
      <c r="U538" s="69" t="s">
        <v>32</v>
      </c>
      <c r="V538" s="68"/>
      <c r="W538" s="1">
        <v>3120</v>
      </c>
      <c r="X538" s="1">
        <v>14560</v>
      </c>
      <c r="Y538" s="1">
        <v>3120</v>
      </c>
      <c r="Z538" s="1" t="s">
        <v>944</v>
      </c>
      <c r="AA538" s="1" t="s">
        <v>943</v>
      </c>
      <c r="AB538" s="1"/>
      <c r="AC538" s="69"/>
      <c r="AD538" s="69"/>
      <c r="AE538" s="69"/>
      <c r="AF538" s="69"/>
      <c r="AG538" s="75"/>
      <c r="AH538" s="69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  <c r="EH538" s="3"/>
      <c r="EI538" s="3"/>
      <c r="EJ538" s="3"/>
      <c r="EK538" s="3"/>
      <c r="EL538" s="3"/>
      <c r="EM538" s="3"/>
      <c r="EN538" s="3"/>
      <c r="EO538" s="3"/>
      <c r="EP538" s="3"/>
      <c r="EQ538" s="3"/>
      <c r="ER538" s="3"/>
      <c r="ES538" s="3"/>
      <c r="ET538" s="3"/>
      <c r="EU538" s="3"/>
      <c r="EV538" s="3"/>
      <c r="EW538" s="3"/>
      <c r="EX538" s="3"/>
      <c r="EY538" s="3"/>
      <c r="EZ538" s="3"/>
      <c r="FA538" s="3"/>
      <c r="FB538" s="3"/>
      <c r="FC538" s="3"/>
      <c r="FD538" s="3"/>
      <c r="FE538" s="3"/>
      <c r="FF538" s="3"/>
      <c r="FG538" s="3"/>
      <c r="FH538" s="3"/>
      <c r="FI538" s="3"/>
      <c r="FJ538" s="3"/>
      <c r="FK538" s="3"/>
      <c r="FL538" s="3"/>
      <c r="FM538" s="3"/>
      <c r="FN538" s="3"/>
      <c r="FO538" s="3"/>
      <c r="FP538" s="3"/>
      <c r="FQ538" s="3"/>
      <c r="FR538" s="3"/>
      <c r="FS538" s="3"/>
      <c r="FT538" s="3"/>
      <c r="FU538" s="3"/>
      <c r="FV538" s="3"/>
      <c r="FW538" s="3"/>
      <c r="FX538" s="3"/>
      <c r="FY538" s="3"/>
      <c r="FZ538" s="3"/>
      <c r="GA538" s="3"/>
      <c r="GB538" s="3"/>
      <c r="GC538" s="3"/>
      <c r="GD538" s="3"/>
      <c r="GE538" s="3"/>
      <c r="GF538" s="3"/>
      <c r="GG538" s="3"/>
      <c r="GH538" s="3"/>
      <c r="GI538" s="3"/>
      <c r="GJ538" s="3"/>
      <c r="GK538" s="3"/>
      <c r="GL538" s="3"/>
      <c r="GM538" s="3"/>
      <c r="GN538" s="3"/>
      <c r="GO538" s="3"/>
      <c r="GP538" s="3"/>
      <c r="GQ538" s="3"/>
      <c r="GR538" s="3"/>
      <c r="GS538" s="3"/>
      <c r="GT538" s="3"/>
      <c r="GU538" s="3"/>
      <c r="GV538" s="3"/>
      <c r="GW538" s="3"/>
      <c r="GX538" s="3"/>
      <c r="GY538" s="3"/>
      <c r="GZ538" s="3"/>
      <c r="HA538" s="3"/>
      <c r="HB538" s="3"/>
      <c r="HC538" s="3"/>
      <c r="HD538" s="3"/>
      <c r="HE538" s="3"/>
      <c r="HF538" s="3"/>
      <c r="HG538" s="3"/>
      <c r="HH538" s="3"/>
      <c r="HI538" s="3"/>
      <c r="HJ538" s="3"/>
      <c r="HK538" s="3"/>
      <c r="HL538" s="3"/>
      <c r="HM538" s="3"/>
      <c r="HN538" s="3"/>
      <c r="HO538" s="3"/>
      <c r="HP538" s="3"/>
      <c r="HQ538" s="3"/>
      <c r="HR538" s="3"/>
      <c r="HS538" s="3"/>
      <c r="HT538" s="3"/>
      <c r="HU538" s="3"/>
      <c r="HV538" s="3"/>
      <c r="HW538" s="3"/>
      <c r="HX538" s="3"/>
      <c r="HY538" s="3"/>
      <c r="HZ538" s="3"/>
      <c r="IA538" s="3"/>
      <c r="IB538" s="3"/>
      <c r="IC538" s="3"/>
      <c r="ID538" s="3"/>
      <c r="IE538" s="3"/>
      <c r="IF538" s="3"/>
      <c r="IG538" s="3"/>
      <c r="IH538" s="3"/>
      <c r="II538" s="3"/>
      <c r="IJ538" s="3"/>
      <c r="IK538" s="3"/>
      <c r="IL538" s="3"/>
      <c r="IM538" s="3"/>
      <c r="IN538" s="3"/>
      <c r="IO538" s="3"/>
      <c r="IP538" s="3"/>
      <c r="IQ538" s="3"/>
      <c r="IR538" s="3"/>
      <c r="IS538" s="3"/>
      <c r="IT538" s="3"/>
      <c r="IU538" s="3"/>
      <c r="IV538" s="3"/>
    </row>
    <row r="539" spans="1:256" x14ac:dyDescent="0.2">
      <c r="A539" s="68">
        <v>44819</v>
      </c>
      <c r="B539" s="69" t="s">
        <v>67</v>
      </c>
      <c r="C539" s="69">
        <v>2022</v>
      </c>
      <c r="D539" s="69" t="s">
        <v>10</v>
      </c>
      <c r="E539" s="72">
        <v>-3908</v>
      </c>
      <c r="F539" s="72" t="s">
        <v>20</v>
      </c>
      <c r="G539" s="2">
        <f>-(E539*400)</f>
        <v>1563200</v>
      </c>
      <c r="H539" s="72" t="s">
        <v>1181</v>
      </c>
      <c r="I539" s="72" t="s">
        <v>52</v>
      </c>
      <c r="J539" s="72" t="s">
        <v>704</v>
      </c>
      <c r="K539" s="72">
        <v>1496</v>
      </c>
      <c r="L539" s="72" t="s">
        <v>744</v>
      </c>
      <c r="M539" s="72" t="s">
        <v>1182</v>
      </c>
      <c r="N539" s="72" t="s">
        <v>1183</v>
      </c>
      <c r="O539" s="72"/>
      <c r="P539" s="111" t="s">
        <v>747</v>
      </c>
      <c r="Q539" s="80">
        <v>38.293999999999997</v>
      </c>
      <c r="R539" s="81">
        <v>-86.013999999999996</v>
      </c>
      <c r="S539" s="111" t="s">
        <v>43</v>
      </c>
      <c r="T539" s="69"/>
      <c r="U539" s="69" t="s">
        <v>32</v>
      </c>
      <c r="V539" s="68"/>
      <c r="W539" s="1" t="e">
        <f>IF(AC539="Intr",0,G539*#REF!)</f>
        <v>#REF!</v>
      </c>
      <c r="X539" s="1" t="e">
        <f>IF(AC539="Intr",0,G539*#REF!)</f>
        <v>#REF!</v>
      </c>
      <c r="Y539" s="1" t="e">
        <f>IF(AC539="Intr",G539,G539*#REF!)</f>
        <v>#REF!</v>
      </c>
      <c r="Z539" s="1" t="s">
        <v>944</v>
      </c>
      <c r="AA539" s="1" t="s">
        <v>943</v>
      </c>
      <c r="AB539" s="1"/>
      <c r="AC539" s="69"/>
      <c r="AD539" s="69"/>
      <c r="AE539" s="69"/>
      <c r="AF539" s="69"/>
      <c r="AG539" s="75"/>
      <c r="AH539" s="69" t="s">
        <v>1184</v>
      </c>
    </row>
    <row r="540" spans="1:256" s="19" customFormat="1" x14ac:dyDescent="0.2">
      <c r="A540" s="68">
        <v>44824</v>
      </c>
      <c r="B540" s="69" t="s">
        <v>67</v>
      </c>
      <c r="C540" s="69">
        <v>2022</v>
      </c>
      <c r="D540" s="69" t="s">
        <v>10</v>
      </c>
      <c r="E540" s="71">
        <v>-576</v>
      </c>
      <c r="F540" s="71" t="s">
        <v>20</v>
      </c>
      <c r="G540" s="13">
        <v>230400</v>
      </c>
      <c r="H540" s="14">
        <v>338</v>
      </c>
      <c r="I540" s="71" t="s">
        <v>52</v>
      </c>
      <c r="J540" s="71" t="s">
        <v>28</v>
      </c>
      <c r="K540" s="71">
        <v>1554</v>
      </c>
      <c r="L540" s="71" t="s">
        <v>1185</v>
      </c>
      <c r="M540" s="71" t="s">
        <v>1186</v>
      </c>
      <c r="N540" s="72" t="s">
        <v>1187</v>
      </c>
      <c r="O540" s="69"/>
      <c r="P540" s="69" t="s">
        <v>56</v>
      </c>
      <c r="Q540" s="73">
        <v>38.457000000000001</v>
      </c>
      <c r="R540" s="74">
        <v>-85.847740000000002</v>
      </c>
      <c r="S540" s="69" t="s">
        <v>41</v>
      </c>
      <c r="T540" s="69"/>
      <c r="U540" s="69" t="s">
        <v>32</v>
      </c>
      <c r="V540" s="68"/>
      <c r="W540" s="1" t="e">
        <f>IF(AC540="Intr",0,G540*#REF!)</f>
        <v>#REF!</v>
      </c>
      <c r="X540" s="1" t="e">
        <f>IF(AC540="Intr",0,G540*#REF!)</f>
        <v>#REF!</v>
      </c>
      <c r="Y540" s="1" t="e">
        <f>IF(AC540="Intr",G540,G540*#REF!)</f>
        <v>#REF!</v>
      </c>
      <c r="Z540" s="1"/>
      <c r="AA540" s="1"/>
      <c r="AB540" s="1"/>
      <c r="AC540" s="69"/>
      <c r="AD540" s="69"/>
      <c r="AE540" s="69"/>
      <c r="AF540" s="69"/>
      <c r="AG540" s="75"/>
      <c r="AH540" s="69" t="s">
        <v>1188</v>
      </c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  <c r="EH540" s="3"/>
      <c r="EI540" s="3"/>
      <c r="EJ540" s="3"/>
      <c r="EK540" s="3"/>
      <c r="EL540" s="3"/>
      <c r="EM540" s="3"/>
      <c r="EN540" s="3"/>
      <c r="EO540" s="3"/>
      <c r="EP540" s="3"/>
      <c r="EQ540" s="3"/>
      <c r="ER540" s="3"/>
      <c r="ES540" s="3"/>
      <c r="ET540" s="3"/>
      <c r="EU540" s="3"/>
      <c r="EV540" s="3"/>
      <c r="EW540" s="3"/>
      <c r="EX540" s="3"/>
      <c r="EY540" s="3"/>
      <c r="EZ540" s="3"/>
      <c r="FA540" s="3"/>
      <c r="FB540" s="3"/>
      <c r="FC540" s="3"/>
      <c r="FD540" s="3"/>
      <c r="FE540" s="3"/>
      <c r="FF540" s="3"/>
      <c r="FG540" s="3"/>
      <c r="FH540" s="3"/>
      <c r="FI540" s="3"/>
      <c r="FJ540" s="3"/>
      <c r="FK540" s="3"/>
      <c r="FL540" s="3"/>
      <c r="FM540" s="3"/>
      <c r="FN540" s="3"/>
      <c r="FO540" s="3"/>
      <c r="FP540" s="3"/>
      <c r="FQ540" s="3"/>
      <c r="FR540" s="3"/>
      <c r="FS540" s="3"/>
      <c r="FT540" s="3"/>
      <c r="FU540" s="3"/>
      <c r="FV540" s="3"/>
      <c r="FW540" s="3"/>
      <c r="FX540" s="3"/>
      <c r="FY540" s="3"/>
      <c r="FZ540" s="3"/>
      <c r="GA540" s="3"/>
      <c r="GB540" s="3"/>
      <c r="GC540" s="3"/>
      <c r="GD540" s="3"/>
      <c r="GE540" s="3"/>
      <c r="GF540" s="3"/>
      <c r="GG540" s="3"/>
      <c r="GH540" s="3"/>
      <c r="GI540" s="3"/>
      <c r="GJ540" s="3"/>
      <c r="GK540" s="3"/>
      <c r="GL540" s="3"/>
      <c r="GM540" s="3"/>
      <c r="GN540" s="3"/>
      <c r="GO540" s="3"/>
      <c r="GP540" s="3"/>
      <c r="GQ540" s="3"/>
      <c r="GR540" s="3"/>
      <c r="GS540" s="3"/>
      <c r="GT540" s="3"/>
      <c r="GU540" s="3"/>
      <c r="GV540" s="3"/>
      <c r="GW540" s="3"/>
      <c r="GX540" s="3"/>
      <c r="GY540" s="3"/>
      <c r="GZ540" s="3"/>
      <c r="HA540" s="3"/>
      <c r="HB540" s="3"/>
      <c r="HC540" s="3"/>
      <c r="HD540" s="3"/>
      <c r="HE540" s="3"/>
      <c r="HF540" s="3"/>
      <c r="HG540" s="3"/>
      <c r="HH540" s="3"/>
      <c r="HI540" s="3"/>
      <c r="HJ540" s="3"/>
      <c r="HK540" s="3"/>
      <c r="HL540" s="3"/>
      <c r="HM540" s="3"/>
      <c r="HN540" s="3"/>
      <c r="HO540" s="3"/>
      <c r="HP540" s="3"/>
      <c r="HQ540" s="3"/>
      <c r="HR540" s="3"/>
      <c r="HS540" s="3"/>
      <c r="HT540" s="3"/>
      <c r="HU540" s="3"/>
      <c r="HV540" s="3"/>
      <c r="HW540" s="3"/>
      <c r="HX540" s="3"/>
      <c r="HY540" s="3"/>
      <c r="HZ540" s="3"/>
      <c r="IA540" s="3"/>
      <c r="IB540" s="3"/>
      <c r="IC540" s="3"/>
      <c r="ID540" s="3"/>
      <c r="IE540" s="3"/>
      <c r="IF540" s="3"/>
      <c r="IG540" s="3"/>
      <c r="IH540" s="3"/>
      <c r="II540" s="3"/>
      <c r="IJ540" s="3"/>
      <c r="IK540" s="3"/>
      <c r="IL540" s="3"/>
      <c r="IM540" s="3"/>
      <c r="IN540" s="3"/>
      <c r="IO540" s="3"/>
      <c r="IP540" s="3"/>
      <c r="IQ540" s="3"/>
      <c r="IR540" s="3"/>
      <c r="IS540" s="3"/>
      <c r="IT540" s="3"/>
      <c r="IU540" s="3"/>
      <c r="IV540" s="3"/>
    </row>
    <row r="541" spans="1:256" s="19" customFormat="1" x14ac:dyDescent="0.2">
      <c r="A541" s="68">
        <v>44824</v>
      </c>
      <c r="B541" s="69" t="s">
        <v>67</v>
      </c>
      <c r="C541" s="69">
        <v>2022</v>
      </c>
      <c r="D541" s="69" t="s">
        <v>10</v>
      </c>
      <c r="E541" s="71">
        <v>-1.3</v>
      </c>
      <c r="F541" s="71" t="s">
        <v>19</v>
      </c>
      <c r="G541" s="13">
        <v>104000</v>
      </c>
      <c r="H541" s="14">
        <v>338</v>
      </c>
      <c r="I541" s="71" t="s">
        <v>52</v>
      </c>
      <c r="J541" s="71" t="s">
        <v>23</v>
      </c>
      <c r="K541" s="71">
        <v>1.59</v>
      </c>
      <c r="L541" s="71" t="s">
        <v>1185</v>
      </c>
      <c r="M541" s="71" t="s">
        <v>1186</v>
      </c>
      <c r="N541" s="72" t="s">
        <v>1187</v>
      </c>
      <c r="O541" s="69"/>
      <c r="P541" s="69" t="s">
        <v>56</v>
      </c>
      <c r="Q541" s="73">
        <v>38.457000000000001</v>
      </c>
      <c r="R541" s="74">
        <v>-85.847740000000002</v>
      </c>
      <c r="S541" s="69" t="s">
        <v>41</v>
      </c>
      <c r="T541" s="69"/>
      <c r="U541" s="69" t="s">
        <v>32</v>
      </c>
      <c r="V541" s="68"/>
      <c r="W541" s="1" t="e">
        <f>IF(AC541="Intr",0,G541*#REF!)</f>
        <v>#REF!</v>
      </c>
      <c r="X541" s="1" t="e">
        <f>IF(AC541="Intr",0,G541*#REF!)</f>
        <v>#REF!</v>
      </c>
      <c r="Y541" s="1" t="e">
        <f>IF(AC541="Intr",G541,G541*#REF!)</f>
        <v>#REF!</v>
      </c>
      <c r="Z541" s="1"/>
      <c r="AA541" s="1"/>
      <c r="AB541" s="1"/>
      <c r="AC541" s="69"/>
      <c r="AD541" s="69"/>
      <c r="AE541" s="69"/>
      <c r="AF541" s="69"/>
      <c r="AG541" s="75"/>
      <c r="AH541" s="69" t="s">
        <v>1188</v>
      </c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  <c r="HQ541" s="3"/>
      <c r="HR541" s="3"/>
      <c r="HS541" s="3"/>
      <c r="HT541" s="3"/>
      <c r="HU541" s="3"/>
      <c r="HV541" s="3"/>
      <c r="HW541" s="3"/>
      <c r="HX541" s="3"/>
      <c r="HY541" s="3"/>
      <c r="HZ541" s="3"/>
      <c r="IA541" s="3"/>
      <c r="IB541" s="3"/>
      <c r="IC541" s="3"/>
      <c r="ID541" s="3"/>
      <c r="IE541" s="3"/>
      <c r="IF541" s="3"/>
      <c r="IG541" s="3"/>
      <c r="IH541" s="3"/>
      <c r="II541" s="3"/>
      <c r="IJ541" s="3"/>
      <c r="IK541" s="3"/>
      <c r="IL541" s="3"/>
      <c r="IM541" s="3"/>
      <c r="IN541" s="3"/>
      <c r="IO541" s="3"/>
      <c r="IP541" s="3"/>
      <c r="IQ541" s="3"/>
      <c r="IR541" s="3"/>
      <c r="IS541" s="3"/>
      <c r="IT541" s="3"/>
      <c r="IU541" s="3"/>
      <c r="IV541" s="3"/>
    </row>
    <row r="542" spans="1:256" x14ac:dyDescent="0.2">
      <c r="A542" s="68">
        <v>44826</v>
      </c>
      <c r="B542" s="69" t="s">
        <v>67</v>
      </c>
      <c r="C542" s="69">
        <v>2022</v>
      </c>
      <c r="D542" s="69" t="s">
        <v>4</v>
      </c>
      <c r="E542" s="71">
        <v>-37.549999999999997</v>
      </c>
      <c r="F542" s="71" t="s">
        <v>20</v>
      </c>
      <c r="G542" s="13">
        <v>16898</v>
      </c>
      <c r="H542" s="14">
        <v>332</v>
      </c>
      <c r="I542" s="71" t="s">
        <v>52</v>
      </c>
      <c r="J542" s="71" t="s">
        <v>26</v>
      </c>
      <c r="K542" s="71">
        <v>37.549999999999997</v>
      </c>
      <c r="L542" s="71" t="s">
        <v>1197</v>
      </c>
      <c r="M542" s="71" t="s">
        <v>1198</v>
      </c>
      <c r="N542" s="72" t="s">
        <v>1199</v>
      </c>
      <c r="O542" s="69"/>
      <c r="P542" s="69" t="s">
        <v>1200</v>
      </c>
      <c r="Q542" s="73">
        <v>41.645215999999998</v>
      </c>
      <c r="R542" s="74">
        <v>-84.840986000000001</v>
      </c>
      <c r="S542" s="69" t="s">
        <v>43</v>
      </c>
      <c r="T542" s="69"/>
      <c r="U542" s="69" t="s">
        <v>32</v>
      </c>
      <c r="V542" s="68"/>
      <c r="W542" s="1" t="e">
        <f>IF(AC542="Intr",0,G542*#REF!)</f>
        <v>#REF!</v>
      </c>
      <c r="X542" s="1" t="e">
        <f>IF(AC542="Intr",0,G542*#REF!)</f>
        <v>#REF!</v>
      </c>
      <c r="Y542" s="1" t="e">
        <f>IF(AC542="Intr",G542,G542*#REF!)</f>
        <v>#REF!</v>
      </c>
      <c r="Z542" s="1" t="s">
        <v>942</v>
      </c>
      <c r="AA542" s="1" t="s">
        <v>943</v>
      </c>
      <c r="AB542" s="1"/>
      <c r="AC542" s="69"/>
      <c r="AD542" s="69"/>
      <c r="AE542" s="69"/>
      <c r="AF542" s="69"/>
      <c r="AG542" s="75"/>
      <c r="AH542" s="69"/>
    </row>
    <row r="543" spans="1:256" x14ac:dyDescent="0.2">
      <c r="A543" s="68">
        <v>44826</v>
      </c>
      <c r="B543" s="69" t="s">
        <v>67</v>
      </c>
      <c r="C543" s="69">
        <v>2022</v>
      </c>
      <c r="D543" s="69" t="s">
        <v>10</v>
      </c>
      <c r="E543" s="71">
        <v>-150</v>
      </c>
      <c r="F543" s="71" t="s">
        <v>20</v>
      </c>
      <c r="G543" s="13">
        <v>60000</v>
      </c>
      <c r="H543" s="14">
        <v>335</v>
      </c>
      <c r="I543" s="71" t="s">
        <v>52</v>
      </c>
      <c r="J543" s="71" t="s">
        <v>28</v>
      </c>
      <c r="K543" s="71">
        <v>250</v>
      </c>
      <c r="L543" s="71" t="s">
        <v>1202</v>
      </c>
      <c r="M543" s="71" t="s">
        <v>1201</v>
      </c>
      <c r="N543" s="72" t="s">
        <v>1203</v>
      </c>
      <c r="O543" s="69"/>
      <c r="P543" s="69" t="s">
        <v>100</v>
      </c>
      <c r="Q543" s="73">
        <v>38.313028000000003</v>
      </c>
      <c r="R543" s="74">
        <v>-85.902213000000003</v>
      </c>
      <c r="S543" s="69" t="s">
        <v>41</v>
      </c>
      <c r="T543" s="69"/>
      <c r="U543" s="69" t="s">
        <v>32</v>
      </c>
      <c r="V543" s="68"/>
      <c r="W543" s="1" t="e">
        <f>IF(AC543="Intr",0,G543*#REF!)</f>
        <v>#REF!</v>
      </c>
      <c r="X543" s="1" t="e">
        <f>IF(AC543="Intr",0,G543*#REF!)</f>
        <v>#REF!</v>
      </c>
      <c r="Y543" s="1" t="e">
        <f>IF(AC543="Intr",G543,G543*#REF!)</f>
        <v>#REF!</v>
      </c>
      <c r="Z543" s="1" t="s">
        <v>944</v>
      </c>
      <c r="AA543" s="1" t="s">
        <v>943</v>
      </c>
      <c r="AB543" s="1"/>
      <c r="AC543" s="69"/>
      <c r="AD543" s="69"/>
      <c r="AE543" s="69"/>
      <c r="AF543" s="69"/>
      <c r="AG543" s="75"/>
      <c r="AH543" s="69"/>
    </row>
    <row r="544" spans="1:256" x14ac:dyDescent="0.2">
      <c r="A544" s="68">
        <v>44826</v>
      </c>
      <c r="B544" s="69" t="s">
        <v>67</v>
      </c>
      <c r="C544" s="69">
        <v>2022</v>
      </c>
      <c r="D544" s="69" t="s">
        <v>10</v>
      </c>
      <c r="E544" s="71">
        <v>-600</v>
      </c>
      <c r="F544" s="71" t="s">
        <v>20</v>
      </c>
      <c r="G544" s="13">
        <v>240000</v>
      </c>
      <c r="H544" s="14">
        <v>335</v>
      </c>
      <c r="I544" s="71" t="s">
        <v>52</v>
      </c>
      <c r="J544" s="71" t="s">
        <v>27</v>
      </c>
      <c r="K544" s="71">
        <v>434</v>
      </c>
      <c r="L544" s="71" t="s">
        <v>1202</v>
      </c>
      <c r="M544" s="71" t="s">
        <v>1201</v>
      </c>
      <c r="N544" s="72" t="s">
        <v>1203</v>
      </c>
      <c r="O544" s="69"/>
      <c r="P544" s="69" t="s">
        <v>100</v>
      </c>
      <c r="Q544" s="73">
        <v>38.313028000000003</v>
      </c>
      <c r="R544" s="74">
        <v>-85.902213000000003</v>
      </c>
      <c r="S544" s="69" t="s">
        <v>41</v>
      </c>
      <c r="T544" s="69"/>
      <c r="U544" s="69" t="s">
        <v>32</v>
      </c>
      <c r="V544" s="68"/>
      <c r="W544" s="1" t="e">
        <f>IF(AC544="Intr",0,G544*#REF!)</f>
        <v>#REF!</v>
      </c>
      <c r="X544" s="1" t="e">
        <f>IF(AC544="Intr",0,G544*#REF!)</f>
        <v>#REF!</v>
      </c>
      <c r="Y544" s="1" t="e">
        <f>IF(AC544="Intr",G544,G544*#REF!)</f>
        <v>#REF!</v>
      </c>
      <c r="Z544" s="1" t="s">
        <v>944</v>
      </c>
      <c r="AA544" s="1" t="s">
        <v>943</v>
      </c>
      <c r="AB544" s="1"/>
      <c r="AC544" s="69"/>
      <c r="AD544" s="69"/>
      <c r="AE544" s="69"/>
      <c r="AF544" s="69"/>
      <c r="AG544" s="75"/>
      <c r="AH544" s="69"/>
    </row>
    <row r="545" spans="1:34" x14ac:dyDescent="0.2">
      <c r="A545" s="68">
        <v>44826</v>
      </c>
      <c r="B545" s="69" t="s">
        <v>67</v>
      </c>
      <c r="C545" s="69">
        <v>2022</v>
      </c>
      <c r="D545" s="69" t="s">
        <v>10</v>
      </c>
      <c r="E545" s="71">
        <v>-4.1000000000000002E-2</v>
      </c>
      <c r="F545" s="71" t="s">
        <v>19</v>
      </c>
      <c r="G545" s="13">
        <v>3280</v>
      </c>
      <c r="H545" s="14">
        <v>335</v>
      </c>
      <c r="I545" s="71" t="s">
        <v>52</v>
      </c>
      <c r="J545" s="71" t="s">
        <v>23</v>
      </c>
      <c r="K545" s="71">
        <v>1.6E-2</v>
      </c>
      <c r="L545" s="71" t="s">
        <v>1202</v>
      </c>
      <c r="M545" s="71" t="s">
        <v>1201</v>
      </c>
      <c r="N545" s="72" t="s">
        <v>1203</v>
      </c>
      <c r="O545" s="69"/>
      <c r="P545" s="69" t="s">
        <v>100</v>
      </c>
      <c r="Q545" s="73">
        <v>38.313028000000003</v>
      </c>
      <c r="R545" s="74">
        <v>-85.902213000000003</v>
      </c>
      <c r="S545" s="69" t="s">
        <v>41</v>
      </c>
      <c r="T545" s="69"/>
      <c r="U545" s="69" t="s">
        <v>32</v>
      </c>
      <c r="V545" s="68"/>
      <c r="W545" s="1" t="e">
        <f>IF(AC545="Intr",0,G545*#REF!)</f>
        <v>#REF!</v>
      </c>
      <c r="X545" s="1" t="e">
        <f>IF(AC545="Intr",0,G545*#REF!)</f>
        <v>#REF!</v>
      </c>
      <c r="Y545" s="1" t="e">
        <f>IF(AC545="Intr",G545,G545*#REF!)</f>
        <v>#REF!</v>
      </c>
      <c r="Z545" s="1" t="s">
        <v>944</v>
      </c>
      <c r="AA545" s="1" t="s">
        <v>943</v>
      </c>
      <c r="AB545" s="1"/>
      <c r="AC545" s="69"/>
      <c r="AD545" s="69"/>
      <c r="AE545" s="69"/>
      <c r="AF545" s="69"/>
      <c r="AG545" s="75"/>
      <c r="AH545" s="69"/>
    </row>
    <row r="546" spans="1:34" x14ac:dyDescent="0.2">
      <c r="A546" s="68">
        <v>44826</v>
      </c>
      <c r="B546" s="69" t="s">
        <v>67</v>
      </c>
      <c r="C546" s="69">
        <v>2022</v>
      </c>
      <c r="D546" s="69" t="s">
        <v>10</v>
      </c>
      <c r="E546" s="71">
        <v>-5.8999999999999997E-2</v>
      </c>
      <c r="F546" s="71" t="s">
        <v>19</v>
      </c>
      <c r="G546" s="13">
        <v>4720</v>
      </c>
      <c r="H546" s="14">
        <v>335</v>
      </c>
      <c r="I546" s="71" t="s">
        <v>52</v>
      </c>
      <c r="J546" s="71" t="s">
        <v>24</v>
      </c>
      <c r="K546" s="71">
        <v>0.02</v>
      </c>
      <c r="L546" s="71" t="s">
        <v>1202</v>
      </c>
      <c r="M546" s="71" t="s">
        <v>1201</v>
      </c>
      <c r="N546" s="72" t="s">
        <v>1203</v>
      </c>
      <c r="O546" s="69"/>
      <c r="P546" s="69" t="s">
        <v>100</v>
      </c>
      <c r="Q546" s="73">
        <v>38.313028000000003</v>
      </c>
      <c r="R546" s="74">
        <v>-85.902213000000003</v>
      </c>
      <c r="S546" s="69" t="s">
        <v>41</v>
      </c>
      <c r="T546" s="69"/>
      <c r="U546" s="69" t="s">
        <v>32</v>
      </c>
      <c r="V546" s="68"/>
      <c r="W546" s="1" t="e">
        <f>IF(AC546="Intr",0,G546*#REF!)</f>
        <v>#REF!</v>
      </c>
      <c r="X546" s="1" t="e">
        <f>IF(AC546="Intr",0,G546*#REF!)</f>
        <v>#REF!</v>
      </c>
      <c r="Y546" s="1" t="e">
        <f>IF(AC546="Intr",G546,G546*#REF!)</f>
        <v>#REF!</v>
      </c>
      <c r="Z546" s="1" t="s">
        <v>944</v>
      </c>
      <c r="AA546" s="1" t="s">
        <v>943</v>
      </c>
      <c r="AB546" s="1"/>
      <c r="AC546" s="69"/>
      <c r="AD546" s="69"/>
      <c r="AE546" s="69"/>
      <c r="AF546" s="69"/>
      <c r="AG546" s="75"/>
      <c r="AH546" s="69"/>
    </row>
    <row r="547" spans="1:34" x14ac:dyDescent="0.2">
      <c r="A547" s="68">
        <v>44826</v>
      </c>
      <c r="B547" s="69" t="s">
        <v>67</v>
      </c>
      <c r="C547" s="69">
        <v>2022</v>
      </c>
      <c r="D547" s="69" t="s">
        <v>7</v>
      </c>
      <c r="E547" s="71">
        <v>-0.34100000000000003</v>
      </c>
      <c r="F547" s="71" t="s">
        <v>19</v>
      </c>
      <c r="G547" s="13">
        <v>27280</v>
      </c>
      <c r="H547" s="14" t="s">
        <v>1189</v>
      </c>
      <c r="I547" s="71" t="s">
        <v>53</v>
      </c>
      <c r="J547" s="71" t="s">
        <v>23</v>
      </c>
      <c r="K547" s="71">
        <v>0.34100000000000003</v>
      </c>
      <c r="L547" s="71" t="s">
        <v>1190</v>
      </c>
      <c r="M547" s="71" t="s">
        <v>73</v>
      </c>
      <c r="N547" s="72" t="s">
        <v>1193</v>
      </c>
      <c r="O547" s="69"/>
      <c r="P547" s="69" t="s">
        <v>88</v>
      </c>
      <c r="Q547" s="73">
        <v>39.983576999999997</v>
      </c>
      <c r="R547" s="74">
        <v>-86.265264999999999</v>
      </c>
      <c r="S547" s="69" t="s">
        <v>41</v>
      </c>
      <c r="T547" s="69"/>
      <c r="U547" s="69" t="s">
        <v>32</v>
      </c>
      <c r="V547" s="68"/>
      <c r="W547" s="1" t="e">
        <f>IF(AC547="Intr",0,G547*#REF!)</f>
        <v>#REF!</v>
      </c>
      <c r="X547" s="1" t="e">
        <f>IF(AC547="Intr",0,G547*#REF!)</f>
        <v>#REF!</v>
      </c>
      <c r="Y547" s="1" t="e">
        <f>IF(AC547="Intr",G547,G547*#REF!)</f>
        <v>#REF!</v>
      </c>
      <c r="Z547" s="1" t="s">
        <v>940</v>
      </c>
      <c r="AA547" s="1" t="s">
        <v>941</v>
      </c>
      <c r="AB547" s="1" t="s">
        <v>947</v>
      </c>
      <c r="AC547" s="69"/>
      <c r="AD547" s="69"/>
      <c r="AE547" s="69"/>
      <c r="AF547" s="69"/>
      <c r="AG547" s="75"/>
      <c r="AH547" s="69" t="s">
        <v>1194</v>
      </c>
    </row>
    <row r="548" spans="1:34" x14ac:dyDescent="0.2">
      <c r="A548" s="68">
        <v>44826</v>
      </c>
      <c r="B548" s="69" t="s">
        <v>67</v>
      </c>
      <c r="C548" s="69">
        <v>2022</v>
      </c>
      <c r="D548" s="69" t="s">
        <v>7</v>
      </c>
      <c r="E548" s="71">
        <v>-0.51500000000000001</v>
      </c>
      <c r="F548" s="71" t="s">
        <v>19</v>
      </c>
      <c r="G548" s="13">
        <v>41200</v>
      </c>
      <c r="H548" s="14" t="s">
        <v>1189</v>
      </c>
      <c r="I548" s="71" t="s">
        <v>53</v>
      </c>
      <c r="J548" s="71" t="s">
        <v>25</v>
      </c>
      <c r="K548" s="71">
        <v>0.25700000000000001</v>
      </c>
      <c r="L548" s="71" t="s">
        <v>1190</v>
      </c>
      <c r="M548" s="71" t="s">
        <v>73</v>
      </c>
      <c r="N548" s="72" t="s">
        <v>1193</v>
      </c>
      <c r="O548" s="69"/>
      <c r="P548" s="69" t="s">
        <v>88</v>
      </c>
      <c r="Q548" s="73">
        <v>39.983576999999997</v>
      </c>
      <c r="R548" s="74">
        <v>-86.265264999999999</v>
      </c>
      <c r="S548" s="69" t="s">
        <v>41</v>
      </c>
      <c r="T548" s="69"/>
      <c r="U548" s="69" t="s">
        <v>32</v>
      </c>
      <c r="V548" s="68"/>
      <c r="W548" s="1" t="e">
        <f>IF(AC548="Intr",0,G548*#REF!)</f>
        <v>#REF!</v>
      </c>
      <c r="X548" s="1" t="e">
        <f>IF(AC548="Intr",0,G548*#REF!)</f>
        <v>#REF!</v>
      </c>
      <c r="Y548" s="1" t="e">
        <f>IF(AC548="Intr",G548,G548*#REF!)</f>
        <v>#REF!</v>
      </c>
      <c r="Z548" s="1" t="s">
        <v>940</v>
      </c>
      <c r="AA548" s="1" t="s">
        <v>941</v>
      </c>
      <c r="AB548" s="1" t="s">
        <v>1223</v>
      </c>
      <c r="AC548" s="69"/>
      <c r="AD548" s="69"/>
      <c r="AE548" s="69"/>
      <c r="AF548" s="69"/>
      <c r="AG548" s="75"/>
      <c r="AH548" s="69" t="s">
        <v>1195</v>
      </c>
    </row>
    <row r="549" spans="1:34" x14ac:dyDescent="0.2">
      <c r="A549" s="68">
        <v>44826</v>
      </c>
      <c r="B549" s="69" t="s">
        <v>67</v>
      </c>
      <c r="C549" s="69">
        <v>2022</v>
      </c>
      <c r="D549" s="69" t="s">
        <v>7</v>
      </c>
      <c r="E549" s="71">
        <v>-1309</v>
      </c>
      <c r="F549" s="71" t="s">
        <v>20</v>
      </c>
      <c r="G549" s="13">
        <v>589050</v>
      </c>
      <c r="H549" s="14" t="s">
        <v>1189</v>
      </c>
      <c r="I549" s="71" t="s">
        <v>52</v>
      </c>
      <c r="J549" s="71" t="s">
        <v>27</v>
      </c>
      <c r="K549" s="71">
        <v>1091</v>
      </c>
      <c r="L549" s="71" t="s">
        <v>1190</v>
      </c>
      <c r="M549" s="71" t="s">
        <v>1191</v>
      </c>
      <c r="N549" s="72" t="s">
        <v>1192</v>
      </c>
      <c r="O549" s="69"/>
      <c r="P549" s="69" t="s">
        <v>88</v>
      </c>
      <c r="Q549" s="73">
        <v>39.983576999999997</v>
      </c>
      <c r="R549" s="74">
        <v>-86.265264999999999</v>
      </c>
      <c r="S549" s="69" t="s">
        <v>41</v>
      </c>
      <c r="T549" s="69"/>
      <c r="U549" s="69" t="s">
        <v>32</v>
      </c>
      <c r="V549" s="68"/>
      <c r="W549" s="1" t="e">
        <f>IF(AC549="Intr",0,G549*#REF!)</f>
        <v>#REF!</v>
      </c>
      <c r="X549" s="1" t="e">
        <f>IF(AC549="Intr",0,G549*#REF!)</f>
        <v>#REF!</v>
      </c>
      <c r="Y549" s="1" t="e">
        <f>IF(AC549="Intr",G549,G549*#REF!)</f>
        <v>#REF!</v>
      </c>
      <c r="Z549" s="1" t="s">
        <v>944</v>
      </c>
      <c r="AA549" s="1" t="s">
        <v>943</v>
      </c>
      <c r="AB549" s="1"/>
      <c r="AC549" s="69"/>
      <c r="AD549" s="69"/>
      <c r="AE549" s="69"/>
      <c r="AF549" s="69"/>
      <c r="AG549" s="75"/>
      <c r="AH549" s="69" t="s">
        <v>1196</v>
      </c>
    </row>
    <row r="550" spans="1:34" x14ac:dyDescent="0.2">
      <c r="A550" s="68">
        <v>44826</v>
      </c>
      <c r="B550" s="69" t="s">
        <v>67</v>
      </c>
      <c r="C550" s="69">
        <v>2022</v>
      </c>
      <c r="D550" s="69" t="s">
        <v>7</v>
      </c>
      <c r="E550" s="71">
        <v>-2.87</v>
      </c>
      <c r="F550" s="71" t="s">
        <v>19</v>
      </c>
      <c r="G550" s="13">
        <v>229600</v>
      </c>
      <c r="H550" s="14" t="s">
        <v>1189</v>
      </c>
      <c r="I550" s="71" t="s">
        <v>52</v>
      </c>
      <c r="J550" s="71" t="s">
        <v>25</v>
      </c>
      <c r="K550" s="71">
        <v>1.64</v>
      </c>
      <c r="L550" s="71" t="s">
        <v>1190</v>
      </c>
      <c r="M550" s="71" t="s">
        <v>1191</v>
      </c>
      <c r="N550" s="72" t="s">
        <v>1192</v>
      </c>
      <c r="O550" s="69"/>
      <c r="P550" s="69" t="s">
        <v>88</v>
      </c>
      <c r="Q550" s="73">
        <v>39.983576999999997</v>
      </c>
      <c r="R550" s="74">
        <v>-86.265264999999999</v>
      </c>
      <c r="S550" s="69" t="s">
        <v>41</v>
      </c>
      <c r="T550" s="69"/>
      <c r="U550" s="69" t="s">
        <v>32</v>
      </c>
      <c r="V550" s="68"/>
      <c r="W550" s="1" t="e">
        <f>IF(AC550="Intr",0,G550*#REF!)</f>
        <v>#REF!</v>
      </c>
      <c r="X550" s="1" t="e">
        <f>IF(AC550="Intr",0,G550*#REF!)</f>
        <v>#REF!</v>
      </c>
      <c r="Y550" s="1" t="e">
        <f>IF(AC550="Intr",G550,G550*#REF!)</f>
        <v>#REF!</v>
      </c>
      <c r="Z550" s="1" t="s">
        <v>944</v>
      </c>
      <c r="AA550" s="1" t="s">
        <v>943</v>
      </c>
      <c r="AB550" s="1"/>
      <c r="AC550" s="69"/>
      <c r="AD550" s="69"/>
      <c r="AE550" s="69"/>
      <c r="AF550" s="69"/>
      <c r="AG550" s="75"/>
      <c r="AH550" s="69" t="s">
        <v>1196</v>
      </c>
    </row>
    <row r="551" spans="1:34" x14ac:dyDescent="0.2">
      <c r="A551" s="68">
        <v>44826</v>
      </c>
      <c r="B551" s="69" t="s">
        <v>67</v>
      </c>
      <c r="C551" s="69">
        <v>2022</v>
      </c>
      <c r="D551" s="69" t="s">
        <v>7</v>
      </c>
      <c r="E551" s="71">
        <v>-2.161</v>
      </c>
      <c r="F551" s="71" t="s">
        <v>19</v>
      </c>
      <c r="G551" s="13">
        <v>172880</v>
      </c>
      <c r="H551" s="14">
        <v>337</v>
      </c>
      <c r="I551" s="71" t="s">
        <v>52</v>
      </c>
      <c r="J551" s="71" t="s">
        <v>24</v>
      </c>
      <c r="K551" s="71">
        <v>0.76400000000000001</v>
      </c>
      <c r="L551" s="71" t="s">
        <v>728</v>
      </c>
      <c r="M551" s="71" t="s">
        <v>1204</v>
      </c>
      <c r="N551" s="72" t="s">
        <v>1205</v>
      </c>
      <c r="O551" s="69"/>
      <c r="P551" s="69" t="s">
        <v>133</v>
      </c>
      <c r="Q551" s="88">
        <v>39.667650000000002</v>
      </c>
      <c r="R551" s="74">
        <v>-86.410212999999999</v>
      </c>
      <c r="S551" s="69" t="s">
        <v>41</v>
      </c>
      <c r="T551" s="69"/>
      <c r="U551" s="69" t="s">
        <v>32</v>
      </c>
      <c r="V551" s="68"/>
      <c r="W551" s="1" t="e">
        <f>IF(AC551="Intr",0,G551*#REF!)</f>
        <v>#REF!</v>
      </c>
      <c r="X551" s="1" t="e">
        <f>IF(AC551="Intr",0,G551*#REF!)</f>
        <v>#REF!</v>
      </c>
      <c r="Y551" s="1" t="e">
        <f>IF(AC551="Intr",G551,G551*#REF!)</f>
        <v>#REF!</v>
      </c>
      <c r="Z551" s="1" t="s">
        <v>944</v>
      </c>
      <c r="AA551" s="1" t="s">
        <v>943</v>
      </c>
      <c r="AB551" s="1"/>
      <c r="AC551" s="69"/>
      <c r="AD551" s="69"/>
      <c r="AE551" s="69"/>
      <c r="AF551" s="69"/>
      <c r="AG551" s="75"/>
      <c r="AH551" s="69" t="s">
        <v>1206</v>
      </c>
    </row>
    <row r="552" spans="1:34" x14ac:dyDescent="0.2">
      <c r="A552" s="68">
        <v>44830</v>
      </c>
      <c r="B552" s="69" t="s">
        <v>67</v>
      </c>
      <c r="C552" s="69">
        <v>2022</v>
      </c>
      <c r="D552" s="69" t="s">
        <v>10</v>
      </c>
      <c r="E552" s="71">
        <v>-1.1000000000000001</v>
      </c>
      <c r="F552" s="71" t="s">
        <v>19</v>
      </c>
      <c r="G552" s="13">
        <v>88000</v>
      </c>
      <c r="H552" s="14">
        <v>346</v>
      </c>
      <c r="I552" s="71" t="s">
        <v>52</v>
      </c>
      <c r="J552" s="71" t="s">
        <v>23</v>
      </c>
      <c r="K552" s="71">
        <v>0.629</v>
      </c>
      <c r="L552" s="71" t="s">
        <v>1207</v>
      </c>
      <c r="M552" s="71" t="s">
        <v>1208</v>
      </c>
      <c r="N552" s="72" t="s">
        <v>1209</v>
      </c>
      <c r="O552" s="69"/>
      <c r="P552" s="69" t="s">
        <v>100</v>
      </c>
      <c r="Q552" s="73">
        <v>38.358026000000002</v>
      </c>
      <c r="R552" s="74">
        <v>-85.815745000000007</v>
      </c>
      <c r="S552" s="69" t="s">
        <v>41</v>
      </c>
      <c r="T552" s="69"/>
      <c r="U552" s="69" t="s">
        <v>32</v>
      </c>
      <c r="V552" s="68"/>
      <c r="W552" s="1" t="e">
        <f>IF(AC552="Intr",0,G552*#REF!)</f>
        <v>#REF!</v>
      </c>
      <c r="X552" s="1" t="e">
        <f>IF(AC552="Intr",0,G552*#REF!)</f>
        <v>#REF!</v>
      </c>
      <c r="Y552" s="1" t="e">
        <f>IF(AC552="Intr",G552,G552*#REF!)</f>
        <v>#REF!</v>
      </c>
      <c r="Z552" s="1" t="s">
        <v>944</v>
      </c>
      <c r="AA552" s="1" t="s">
        <v>943</v>
      </c>
      <c r="AB552" s="1"/>
      <c r="AC552" s="69"/>
      <c r="AD552" s="69"/>
      <c r="AE552" s="69"/>
      <c r="AF552" s="69"/>
      <c r="AG552" s="75"/>
      <c r="AH552" s="69"/>
    </row>
    <row r="553" spans="1:34" x14ac:dyDescent="0.2">
      <c r="A553" s="68">
        <v>44830</v>
      </c>
      <c r="B553" s="69" t="s">
        <v>67</v>
      </c>
      <c r="C553" s="69">
        <v>2022</v>
      </c>
      <c r="D553" s="69" t="s">
        <v>10</v>
      </c>
      <c r="E553" s="71">
        <v>-74.400000000000006</v>
      </c>
      <c r="F553" s="71" t="s">
        <v>20</v>
      </c>
      <c r="G553" s="13">
        <v>29760.000000000004</v>
      </c>
      <c r="H553" s="14">
        <v>346</v>
      </c>
      <c r="I553" s="71" t="s">
        <v>52</v>
      </c>
      <c r="J553" s="71" t="s">
        <v>28</v>
      </c>
      <c r="K553" s="71">
        <v>124</v>
      </c>
      <c r="L553" s="71" t="s">
        <v>1207</v>
      </c>
      <c r="M553" s="71" t="s">
        <v>1208</v>
      </c>
      <c r="N553" s="72" t="s">
        <v>1209</v>
      </c>
      <c r="O553" s="69"/>
      <c r="P553" s="69" t="s">
        <v>100</v>
      </c>
      <c r="Q553" s="73">
        <v>38.358026000000002</v>
      </c>
      <c r="R553" s="74">
        <v>-85.815745000000007</v>
      </c>
      <c r="S553" s="69" t="s">
        <v>41</v>
      </c>
      <c r="T553" s="69"/>
      <c r="U553" s="69" t="s">
        <v>32</v>
      </c>
      <c r="V553" s="68"/>
      <c r="W553" s="1" t="e">
        <f>IF(AC553="Intr",0,G553*#REF!)</f>
        <v>#REF!</v>
      </c>
      <c r="X553" s="1" t="e">
        <f>IF(AC553="Intr",0,G553*#REF!)</f>
        <v>#REF!</v>
      </c>
      <c r="Y553" s="1" t="e">
        <f>IF(AC553="Intr",G553,G553*#REF!)</f>
        <v>#REF!</v>
      </c>
      <c r="Z553" s="1" t="s">
        <v>944</v>
      </c>
      <c r="AA553" s="1" t="s">
        <v>943</v>
      </c>
      <c r="AB553" s="1"/>
      <c r="AC553" s="69"/>
      <c r="AD553" s="69"/>
      <c r="AE553" s="69"/>
      <c r="AF553" s="69"/>
      <c r="AG553" s="75"/>
      <c r="AH553" s="69"/>
    </row>
    <row r="554" spans="1:34" x14ac:dyDescent="0.2">
      <c r="A554" s="68">
        <v>44831</v>
      </c>
      <c r="B554" s="69" t="s">
        <v>67</v>
      </c>
      <c r="C554" s="69">
        <v>2022</v>
      </c>
      <c r="D554" s="69" t="s">
        <v>7</v>
      </c>
      <c r="E554" s="71">
        <v>-0.15</v>
      </c>
      <c r="F554" s="71" t="s">
        <v>19</v>
      </c>
      <c r="G554" s="13">
        <v>12000</v>
      </c>
      <c r="H554" s="14">
        <v>340</v>
      </c>
      <c r="I554" s="71" t="s">
        <v>53</v>
      </c>
      <c r="J554" s="71" t="s">
        <v>25</v>
      </c>
      <c r="K554" s="71">
        <v>0.15</v>
      </c>
      <c r="L554" s="71" t="s">
        <v>1210</v>
      </c>
      <c r="M554" s="71" t="s">
        <v>73</v>
      </c>
      <c r="N554" s="72" t="s">
        <v>1211</v>
      </c>
      <c r="O554" s="69"/>
      <c r="P554" s="69" t="s">
        <v>133</v>
      </c>
      <c r="Q554" s="73">
        <v>39.852600000000002</v>
      </c>
      <c r="R554" s="74">
        <v>-86.418139999999994</v>
      </c>
      <c r="S554" s="69" t="s">
        <v>41</v>
      </c>
      <c r="T554" s="69"/>
      <c r="U554" s="69" t="s">
        <v>32</v>
      </c>
      <c r="V554" s="68"/>
      <c r="W554" s="1" t="e">
        <f>IF(AC554="Intr",0,G554*#REF!)</f>
        <v>#REF!</v>
      </c>
      <c r="X554" s="1" t="e">
        <f>IF(AC554="Intr",0,G554*#REF!)</f>
        <v>#REF!</v>
      </c>
      <c r="Y554" s="1" t="e">
        <f>IF(AC554="Intr",G554,G554*#REF!)</f>
        <v>#REF!</v>
      </c>
      <c r="Z554" s="1" t="s">
        <v>940</v>
      </c>
      <c r="AA554" s="1" t="s">
        <v>941</v>
      </c>
      <c r="AB554" s="1" t="s">
        <v>1246</v>
      </c>
      <c r="AC554" s="69"/>
      <c r="AD554" s="69"/>
      <c r="AE554" s="69"/>
      <c r="AF554" s="69"/>
      <c r="AG554" s="75"/>
      <c r="AH554" s="69"/>
    </row>
    <row r="555" spans="1:34" x14ac:dyDescent="0.2">
      <c r="A555" s="68">
        <v>44840</v>
      </c>
      <c r="B555" s="69" t="s">
        <v>68</v>
      </c>
      <c r="C555" s="69">
        <v>2022</v>
      </c>
      <c r="D555" s="69" t="s">
        <v>2</v>
      </c>
      <c r="E555" s="71">
        <v>-2.2000000000000002</v>
      </c>
      <c r="F555" s="71" t="s">
        <v>19</v>
      </c>
      <c r="G555" s="13">
        <v>209000</v>
      </c>
      <c r="H555" s="14">
        <v>347</v>
      </c>
      <c r="I555" s="71" t="s">
        <v>53</v>
      </c>
      <c r="J555" s="71" t="s">
        <v>23</v>
      </c>
      <c r="K555" s="71">
        <v>2.2000000000000002</v>
      </c>
      <c r="L555" s="71" t="s">
        <v>1215</v>
      </c>
      <c r="M555" s="71" t="s">
        <v>73</v>
      </c>
      <c r="N555" s="72" t="s">
        <v>1216</v>
      </c>
      <c r="O555" s="69"/>
      <c r="P555" s="69" t="s">
        <v>990</v>
      </c>
      <c r="Q555" s="73">
        <v>41.364803999999999</v>
      </c>
      <c r="R555" s="74">
        <v>-86.319647000000003</v>
      </c>
      <c r="S555" s="69" t="s">
        <v>41</v>
      </c>
      <c r="T555" s="69"/>
      <c r="U555" s="69" t="s">
        <v>32</v>
      </c>
      <c r="V555" s="68"/>
      <c r="W555" s="1" t="e">
        <f>IF(AC555="Intr",0,G555*#REF!)</f>
        <v>#REF!</v>
      </c>
      <c r="X555" s="1" t="e">
        <f>IF(AC555="Intr",0,G555*#REF!)</f>
        <v>#REF!</v>
      </c>
      <c r="Y555" s="1" t="e">
        <f>IF(AC555="Intr",G555,G555*#REF!)</f>
        <v>#REF!</v>
      </c>
      <c r="Z555" s="1" t="s">
        <v>942</v>
      </c>
      <c r="AA555" s="1" t="s">
        <v>941</v>
      </c>
      <c r="AB555" s="1" t="s">
        <v>948</v>
      </c>
      <c r="AC555" s="69"/>
      <c r="AD555" s="69"/>
      <c r="AE555" s="69"/>
      <c r="AF555" s="69"/>
      <c r="AG555" s="75"/>
      <c r="AH555" s="69"/>
    </row>
    <row r="556" spans="1:34" x14ac:dyDescent="0.2">
      <c r="A556" s="68">
        <v>44840</v>
      </c>
      <c r="B556" s="69" t="s">
        <v>68</v>
      </c>
      <c r="C556" s="69">
        <v>2022</v>
      </c>
      <c r="D556" s="69" t="s">
        <v>7</v>
      </c>
      <c r="E556" s="71">
        <v>-0.499</v>
      </c>
      <c r="F556" s="71" t="s">
        <v>19</v>
      </c>
      <c r="G556" s="13">
        <v>39320</v>
      </c>
      <c r="H556" s="14">
        <v>327</v>
      </c>
      <c r="I556" s="71" t="s">
        <v>52</v>
      </c>
      <c r="J556" s="71" t="s">
        <v>23</v>
      </c>
      <c r="K556" s="71">
        <v>0.499</v>
      </c>
      <c r="L556" s="71" t="s">
        <v>1213</v>
      </c>
      <c r="M556" s="71" t="s">
        <v>1212</v>
      </c>
      <c r="N556" s="72" t="s">
        <v>1214</v>
      </c>
      <c r="O556" s="69"/>
      <c r="P556" s="69" t="s">
        <v>108</v>
      </c>
      <c r="Q556" s="73">
        <v>40.090819000000003</v>
      </c>
      <c r="R556" s="74">
        <v>-86.071279000000004</v>
      </c>
      <c r="S556" s="69" t="s">
        <v>43</v>
      </c>
      <c r="T556" s="69"/>
      <c r="U556" s="69" t="s">
        <v>32</v>
      </c>
      <c r="V556" s="68"/>
      <c r="W556" s="1" t="e">
        <f>IF(AC556="Intr",0,G556*#REF!)</f>
        <v>#REF!</v>
      </c>
      <c r="X556" s="1" t="e">
        <f>IF(AC556="Intr",0,G556*#REF!)</f>
        <v>#REF!</v>
      </c>
      <c r="Y556" s="1" t="e">
        <f>IF(AC556="Intr",G556,G556*#REF!)</f>
        <v>#REF!</v>
      </c>
      <c r="Z556" s="1" t="s">
        <v>944</v>
      </c>
      <c r="AA556" s="1" t="s">
        <v>943</v>
      </c>
      <c r="AB556" s="1"/>
      <c r="AC556" s="69"/>
      <c r="AD556" s="69"/>
      <c r="AE556" s="69"/>
      <c r="AF556" s="69"/>
      <c r="AG556" s="75"/>
      <c r="AH556" s="69" t="s">
        <v>689</v>
      </c>
    </row>
    <row r="557" spans="1:34" x14ac:dyDescent="0.2">
      <c r="A557" s="68">
        <v>44860</v>
      </c>
      <c r="B557" s="69" t="s">
        <v>68</v>
      </c>
      <c r="C557" s="69">
        <v>2022</v>
      </c>
      <c r="D557" s="69" t="s">
        <v>1</v>
      </c>
      <c r="E557" s="71">
        <v>-0.40649999999999997</v>
      </c>
      <c r="F557" s="71" t="s">
        <v>19</v>
      </c>
      <c r="G557" s="13">
        <v>38617.51</v>
      </c>
      <c r="H557" s="14">
        <v>349</v>
      </c>
      <c r="I557" s="71" t="s">
        <v>53</v>
      </c>
      <c r="J557" s="71" t="s">
        <v>23</v>
      </c>
      <c r="K557" s="71">
        <v>0.27100000000000002</v>
      </c>
      <c r="L557" s="71" t="s">
        <v>1303</v>
      </c>
      <c r="M557" s="71" t="s">
        <v>73</v>
      </c>
      <c r="N557" s="72" t="s">
        <v>1304</v>
      </c>
      <c r="O557" s="69"/>
      <c r="P557" s="69" t="s">
        <v>199</v>
      </c>
      <c r="Q557" s="73">
        <v>41.543187000000003</v>
      </c>
      <c r="R557" s="74">
        <v>-87.511863000000005</v>
      </c>
      <c r="S557" s="69" t="s">
        <v>41</v>
      </c>
      <c r="T557" s="69"/>
      <c r="U557" s="69" t="s">
        <v>32</v>
      </c>
      <c r="V557" s="68"/>
      <c r="W557" s="1">
        <v>5792.63</v>
      </c>
      <c r="X557" s="1">
        <v>27032.25</v>
      </c>
      <c r="Y557" s="1">
        <v>5792.63</v>
      </c>
      <c r="Z557" s="1" t="s">
        <v>940</v>
      </c>
      <c r="AA557" s="1" t="s">
        <v>941</v>
      </c>
      <c r="AB557" s="1" t="s">
        <v>948</v>
      </c>
      <c r="AC557" s="69"/>
      <c r="AD557" s="69"/>
      <c r="AE557" s="69"/>
      <c r="AF557" s="69"/>
      <c r="AG557" s="75"/>
      <c r="AH557" s="69"/>
    </row>
    <row r="558" spans="1:34" x14ac:dyDescent="0.2">
      <c r="A558" s="68">
        <v>44874</v>
      </c>
      <c r="B558" s="69" t="s">
        <v>862</v>
      </c>
      <c r="C558" s="69">
        <v>2022</v>
      </c>
      <c r="D558" s="69" t="s">
        <v>1</v>
      </c>
      <c r="E558" s="71">
        <v>-1.39</v>
      </c>
      <c r="F558" s="71" t="s">
        <v>19</v>
      </c>
      <c r="G558" s="13">
        <v>132050</v>
      </c>
      <c r="H558" s="14">
        <v>331</v>
      </c>
      <c r="I558" s="71" t="s">
        <v>53</v>
      </c>
      <c r="J558" s="71" t="s">
        <v>23</v>
      </c>
      <c r="K558" s="71">
        <v>0.86</v>
      </c>
      <c r="L558" s="71" t="s">
        <v>1217</v>
      </c>
      <c r="M558" s="71" t="s">
        <v>73</v>
      </c>
      <c r="N558" s="72" t="s">
        <v>1218</v>
      </c>
      <c r="O558" s="69"/>
      <c r="P558" s="69" t="s">
        <v>357</v>
      </c>
      <c r="Q558" s="73">
        <v>41.496250000000003</v>
      </c>
      <c r="R558" s="74">
        <v>-87.080566000000005</v>
      </c>
      <c r="S558" s="69" t="s">
        <v>41</v>
      </c>
      <c r="T558" s="69"/>
      <c r="U558" s="69" t="s">
        <v>32</v>
      </c>
      <c r="V558" s="68"/>
      <c r="W558" s="1" t="e">
        <f>IF(AC558="Intr",0,G558*#REF!)</f>
        <v>#REF!</v>
      </c>
      <c r="X558" s="1" t="e">
        <f>IF(AC558="Intr",0,G558*#REF!)</f>
        <v>#REF!</v>
      </c>
      <c r="Y558" s="1" t="e">
        <f>IF(AC558="Intr",G558,G558*#REF!)</f>
        <v>#REF!</v>
      </c>
      <c r="Z558" s="1" t="s">
        <v>940</v>
      </c>
      <c r="AA558" s="1" t="s">
        <v>941</v>
      </c>
      <c r="AB558" s="1" t="s">
        <v>948</v>
      </c>
      <c r="AC558" s="69"/>
      <c r="AD558" s="69"/>
      <c r="AE558" s="69"/>
      <c r="AF558" s="69"/>
      <c r="AG558" s="75"/>
      <c r="AH558" s="69"/>
    </row>
    <row r="559" spans="1:34" x14ac:dyDescent="0.2">
      <c r="A559" s="68">
        <v>44874</v>
      </c>
      <c r="B559" s="69" t="s">
        <v>862</v>
      </c>
      <c r="C559" s="69">
        <v>2022</v>
      </c>
      <c r="D559" s="69" t="s">
        <v>1</v>
      </c>
      <c r="E559" s="71">
        <v>-418</v>
      </c>
      <c r="F559" s="71" t="s">
        <v>20</v>
      </c>
      <c r="G559" s="13">
        <v>250800</v>
      </c>
      <c r="H559" s="14">
        <v>331</v>
      </c>
      <c r="I559" s="71" t="s">
        <v>52</v>
      </c>
      <c r="J559" s="71" t="s">
        <v>26</v>
      </c>
      <c r="K559" s="71">
        <v>275</v>
      </c>
      <c r="L559" s="71" t="s">
        <v>1217</v>
      </c>
      <c r="M559" s="71" t="s">
        <v>1219</v>
      </c>
      <c r="N559" s="72" t="s">
        <v>1220</v>
      </c>
      <c r="O559" s="69"/>
      <c r="P559" s="69" t="s">
        <v>357</v>
      </c>
      <c r="Q559" s="73">
        <v>41.496250000000003</v>
      </c>
      <c r="R559" s="74">
        <v>-87.080566000000005</v>
      </c>
      <c r="S559" s="69" t="s">
        <v>41</v>
      </c>
      <c r="T559" s="69"/>
      <c r="U559" s="69" t="s">
        <v>32</v>
      </c>
      <c r="V559" s="68"/>
      <c r="W559" s="1" t="e">
        <f>IF(AC559="Intr",0,G559*#REF!)</f>
        <v>#REF!</v>
      </c>
      <c r="X559" s="1" t="e">
        <f>IF(AC559="Intr",0,G559*#REF!)</f>
        <v>#REF!</v>
      </c>
      <c r="Y559" s="1" t="e">
        <f>IF(AC559="Intr",G559,G559*#REF!)</f>
        <v>#REF!</v>
      </c>
      <c r="Z559" s="1" t="s">
        <v>945</v>
      </c>
      <c r="AA559" s="1"/>
      <c r="AB559" s="1"/>
      <c r="AC559" s="69"/>
      <c r="AD559" s="69"/>
      <c r="AE559" s="69"/>
      <c r="AF559" s="69"/>
      <c r="AG559" s="75"/>
      <c r="AH559" s="69"/>
    </row>
    <row r="560" spans="1:34" x14ac:dyDescent="0.2">
      <c r="A560" s="68">
        <v>44874</v>
      </c>
      <c r="B560" s="69" t="s">
        <v>862</v>
      </c>
      <c r="C560" s="69">
        <v>2022</v>
      </c>
      <c r="D560" s="69" t="s">
        <v>11</v>
      </c>
      <c r="E560" s="71">
        <v>-58</v>
      </c>
      <c r="F560" s="71" t="s">
        <v>20</v>
      </c>
      <c r="G560" s="13">
        <v>23200</v>
      </c>
      <c r="H560" s="14">
        <v>342</v>
      </c>
      <c r="I560" s="71" t="s">
        <v>52</v>
      </c>
      <c r="J560" s="71" t="s">
        <v>27</v>
      </c>
      <c r="K560" s="71">
        <v>56</v>
      </c>
      <c r="L560" s="71" t="s">
        <v>1224</v>
      </c>
      <c r="M560" s="71" t="s">
        <v>73</v>
      </c>
      <c r="N560" s="72" t="s">
        <v>1225</v>
      </c>
      <c r="O560" s="69"/>
      <c r="P560" s="69" t="s">
        <v>61</v>
      </c>
      <c r="Q560" s="73">
        <v>38.012479999999996</v>
      </c>
      <c r="R560" s="74">
        <v>-87.640253999999999</v>
      </c>
      <c r="S560" s="69" t="s">
        <v>42</v>
      </c>
      <c r="T560" s="69"/>
      <c r="U560" s="69" t="s">
        <v>32</v>
      </c>
      <c r="V560" s="68"/>
      <c r="W560" s="1" t="e">
        <f>IF(AC560="Intr",0,G560*#REF!)</f>
        <v>#REF!</v>
      </c>
      <c r="X560" s="1" t="e">
        <f>IF(AC560="Intr",0,G560*#REF!)</f>
        <v>#REF!</v>
      </c>
      <c r="Y560" s="1" t="e">
        <f>IF(AC560="Intr",G560,G560*#REF!)</f>
        <v>#REF!</v>
      </c>
      <c r="Z560" s="1" t="s">
        <v>944</v>
      </c>
      <c r="AA560" s="1" t="s">
        <v>943</v>
      </c>
      <c r="AB560" s="1"/>
      <c r="AC560" s="69"/>
      <c r="AD560" s="69"/>
      <c r="AE560" s="69"/>
      <c r="AF560" s="69"/>
      <c r="AG560" s="75"/>
      <c r="AH560" s="69" t="s">
        <v>1226</v>
      </c>
    </row>
    <row r="561" spans="1:34" x14ac:dyDescent="0.2">
      <c r="A561" s="68">
        <v>44874</v>
      </c>
      <c r="B561" s="69" t="s">
        <v>862</v>
      </c>
      <c r="C561" s="69">
        <v>2022</v>
      </c>
      <c r="D561" s="69" t="s">
        <v>5</v>
      </c>
      <c r="E561" s="71">
        <v>-210</v>
      </c>
      <c r="F561" s="71" t="s">
        <v>20</v>
      </c>
      <c r="G561" s="13">
        <v>84000</v>
      </c>
      <c r="H561" s="14">
        <v>350</v>
      </c>
      <c r="I561" s="71" t="s">
        <v>52</v>
      </c>
      <c r="J561" s="71" t="s">
        <v>27</v>
      </c>
      <c r="K561" s="71">
        <v>175</v>
      </c>
      <c r="L561" s="71" t="s">
        <v>705</v>
      </c>
      <c r="M561" s="71" t="s">
        <v>1228</v>
      </c>
      <c r="N561" s="72" t="s">
        <v>1227</v>
      </c>
      <c r="O561" s="69"/>
      <c r="P561" s="69" t="s">
        <v>1229</v>
      </c>
      <c r="Q561" s="73">
        <v>40.464647999999997</v>
      </c>
      <c r="R561" s="74">
        <v>-86.636566000000002</v>
      </c>
      <c r="S561" s="69" t="s">
        <v>43</v>
      </c>
      <c r="T561" s="69"/>
      <c r="U561" s="69" t="s">
        <v>32</v>
      </c>
      <c r="V561" s="68"/>
      <c r="W561" s="1" t="e">
        <f>IF(AC561="Intr",0,G561*#REF!)</f>
        <v>#REF!</v>
      </c>
      <c r="X561" s="1" t="e">
        <f>IF(AC561="Intr",0,G561*#REF!)</f>
        <v>#REF!</v>
      </c>
      <c r="Y561" s="1" t="e">
        <f>IF(AC561="Intr",G561,G561*#REF!)</f>
        <v>#REF!</v>
      </c>
      <c r="Z561" s="1" t="s">
        <v>944</v>
      </c>
      <c r="AA561" s="1" t="s">
        <v>943</v>
      </c>
      <c r="AB561" s="1"/>
      <c r="AC561" s="69"/>
      <c r="AD561" s="69"/>
      <c r="AE561" s="69"/>
      <c r="AF561" s="69"/>
      <c r="AG561" s="75"/>
      <c r="AH561" s="69"/>
    </row>
    <row r="562" spans="1:34" x14ac:dyDescent="0.2">
      <c r="A562" s="68">
        <v>44874</v>
      </c>
      <c r="B562" s="69" t="s">
        <v>862</v>
      </c>
      <c r="C562" s="69">
        <v>2022</v>
      </c>
      <c r="D562" s="69" t="s">
        <v>5</v>
      </c>
      <c r="E562" s="71">
        <v>-66</v>
      </c>
      <c r="F562" s="71" t="s">
        <v>20</v>
      </c>
      <c r="G562" s="13">
        <v>26400</v>
      </c>
      <c r="H562" s="14">
        <v>350</v>
      </c>
      <c r="I562" s="71" t="s">
        <v>52</v>
      </c>
      <c r="J562" s="71" t="s">
        <v>26</v>
      </c>
      <c r="K562" s="71">
        <v>101</v>
      </c>
      <c r="L562" s="71" t="s">
        <v>705</v>
      </c>
      <c r="M562" s="71" t="s">
        <v>1228</v>
      </c>
      <c r="N562" s="72" t="s">
        <v>1227</v>
      </c>
      <c r="O562" s="69"/>
      <c r="P562" s="69" t="s">
        <v>1229</v>
      </c>
      <c r="Q562" s="73">
        <v>40.464647999999997</v>
      </c>
      <c r="R562" s="74">
        <v>-86.636566000000002</v>
      </c>
      <c r="S562" s="69" t="s">
        <v>43</v>
      </c>
      <c r="T562" s="69"/>
      <c r="U562" s="69" t="s">
        <v>32</v>
      </c>
      <c r="V562" s="68"/>
      <c r="W562" s="1" t="e">
        <f>IF(AC562="Intr",0,G562*#REF!)</f>
        <v>#REF!</v>
      </c>
      <c r="X562" s="1" t="e">
        <f>IF(AC562="Intr",0,G562*#REF!)</f>
        <v>#REF!</v>
      </c>
      <c r="Y562" s="1" t="e">
        <f>IF(AC562="Intr",G562,G562*#REF!)</f>
        <v>#REF!</v>
      </c>
      <c r="Z562" s="1" t="s">
        <v>944</v>
      </c>
      <c r="AA562" s="1" t="s">
        <v>943</v>
      </c>
      <c r="AB562" s="1"/>
      <c r="AC562" s="69"/>
      <c r="AD562" s="69"/>
      <c r="AE562" s="69"/>
      <c r="AF562" s="69"/>
      <c r="AG562" s="75"/>
      <c r="AH562" s="69"/>
    </row>
    <row r="563" spans="1:34" x14ac:dyDescent="0.2">
      <c r="A563" s="68">
        <v>44874</v>
      </c>
      <c r="B563" s="69" t="s">
        <v>862</v>
      </c>
      <c r="C563" s="69">
        <v>2022</v>
      </c>
      <c r="D563" s="69" t="s">
        <v>5</v>
      </c>
      <c r="E563" s="71">
        <v>-0.18</v>
      </c>
      <c r="F563" s="71" t="s">
        <v>19</v>
      </c>
      <c r="G563" s="13">
        <v>14400</v>
      </c>
      <c r="H563" s="14">
        <v>350</v>
      </c>
      <c r="I563" s="71" t="s">
        <v>52</v>
      </c>
      <c r="J563" s="71" t="s">
        <v>23</v>
      </c>
      <c r="K563" s="71">
        <v>7.5999999999999998E-2</v>
      </c>
      <c r="L563" s="71" t="s">
        <v>705</v>
      </c>
      <c r="M563" s="71" t="s">
        <v>1228</v>
      </c>
      <c r="N563" s="72" t="s">
        <v>1227</v>
      </c>
      <c r="O563" s="69"/>
      <c r="P563" s="69" t="s">
        <v>1229</v>
      </c>
      <c r="Q563" s="73">
        <v>40.464647999999997</v>
      </c>
      <c r="R563" s="74">
        <v>-86.636566000000002</v>
      </c>
      <c r="S563" s="69" t="s">
        <v>43</v>
      </c>
      <c r="T563" s="69"/>
      <c r="U563" s="69" t="s">
        <v>32</v>
      </c>
      <c r="V563" s="68"/>
      <c r="W563" s="1" t="e">
        <f>IF(AC563="Intr",0,G563*#REF!)</f>
        <v>#REF!</v>
      </c>
      <c r="X563" s="1" t="e">
        <f>IF(AC563="Intr",0,G563*#REF!)</f>
        <v>#REF!</v>
      </c>
      <c r="Y563" s="1" t="e">
        <f>IF(AC563="Intr",G563,G563*#REF!)</f>
        <v>#REF!</v>
      </c>
      <c r="Z563" s="1" t="s">
        <v>944</v>
      </c>
      <c r="AA563" s="1" t="s">
        <v>943</v>
      </c>
      <c r="AB563" s="1"/>
      <c r="AC563" s="69"/>
      <c r="AD563" s="69"/>
      <c r="AE563" s="69"/>
      <c r="AF563" s="69"/>
      <c r="AG563" s="75"/>
      <c r="AH563" s="69"/>
    </row>
    <row r="564" spans="1:34" x14ac:dyDescent="0.2">
      <c r="A564" s="68">
        <v>44874</v>
      </c>
      <c r="B564" s="69" t="s">
        <v>862</v>
      </c>
      <c r="C564" s="69">
        <v>2022</v>
      </c>
      <c r="D564" s="69" t="s">
        <v>5</v>
      </c>
      <c r="E564" s="71">
        <v>-0.14000000000000001</v>
      </c>
      <c r="F564" s="71" t="s">
        <v>19</v>
      </c>
      <c r="G564" s="13">
        <v>11200</v>
      </c>
      <c r="H564" s="14">
        <v>350</v>
      </c>
      <c r="I564" s="71" t="s">
        <v>52</v>
      </c>
      <c r="J564" s="71" t="s">
        <v>25</v>
      </c>
      <c r="K564" s="71">
        <v>0.04</v>
      </c>
      <c r="L564" s="71" t="s">
        <v>705</v>
      </c>
      <c r="M564" s="71" t="s">
        <v>1228</v>
      </c>
      <c r="N564" s="72" t="s">
        <v>1227</v>
      </c>
      <c r="O564" s="69"/>
      <c r="P564" s="69" t="s">
        <v>1229</v>
      </c>
      <c r="Q564" s="73">
        <v>40.464647999999997</v>
      </c>
      <c r="R564" s="74">
        <v>-86.636566000000002</v>
      </c>
      <c r="S564" s="69" t="s">
        <v>43</v>
      </c>
      <c r="T564" s="69"/>
      <c r="U564" s="69" t="s">
        <v>32</v>
      </c>
      <c r="V564" s="68"/>
      <c r="W564" s="1" t="e">
        <f>IF(AC564="Intr",0,G564*#REF!)</f>
        <v>#REF!</v>
      </c>
      <c r="X564" s="1" t="e">
        <f>IF(AC564="Intr",0,G564*#REF!)</f>
        <v>#REF!</v>
      </c>
      <c r="Y564" s="1" t="e">
        <f>IF(AC564="Intr",G564,G564*#REF!)</f>
        <v>#REF!</v>
      </c>
      <c r="Z564" s="1" t="s">
        <v>944</v>
      </c>
      <c r="AA564" s="1" t="s">
        <v>943</v>
      </c>
      <c r="AB564" s="1"/>
      <c r="AC564" s="69"/>
      <c r="AD564" s="69"/>
      <c r="AE564" s="69"/>
      <c r="AF564" s="69"/>
      <c r="AG564" s="75"/>
      <c r="AH564" s="69"/>
    </row>
    <row r="565" spans="1:34" x14ac:dyDescent="0.2">
      <c r="A565" s="68">
        <v>44874</v>
      </c>
      <c r="B565" s="69" t="s">
        <v>862</v>
      </c>
      <c r="C565" s="69">
        <v>2022</v>
      </c>
      <c r="D565" s="69" t="s">
        <v>8</v>
      </c>
      <c r="E565" s="71">
        <v>-1.431</v>
      </c>
      <c r="F565" s="71" t="s">
        <v>19</v>
      </c>
      <c r="G565" s="13">
        <v>114480</v>
      </c>
      <c r="H565" s="14">
        <v>341</v>
      </c>
      <c r="I565" s="71" t="s">
        <v>53</v>
      </c>
      <c r="J565" s="71" t="s">
        <v>23</v>
      </c>
      <c r="K565" s="71">
        <v>0.95399999999999996</v>
      </c>
      <c r="L565" s="71" t="s">
        <v>1221</v>
      </c>
      <c r="M565" s="71" t="s">
        <v>73</v>
      </c>
      <c r="N565" s="72" t="s">
        <v>1222</v>
      </c>
      <c r="O565" s="69"/>
      <c r="P565" s="69" t="s">
        <v>71</v>
      </c>
      <c r="Q565" s="73">
        <v>39.591644000000002</v>
      </c>
      <c r="R565" s="74">
        <v>-86.077051999999995</v>
      </c>
      <c r="S565" s="69" t="s">
        <v>41</v>
      </c>
      <c r="T565" s="69"/>
      <c r="U565" s="69" t="s">
        <v>32</v>
      </c>
      <c r="V565" s="68"/>
      <c r="W565" s="1" t="e">
        <f>IF(AC565="Intr",0,G565*#REF!)</f>
        <v>#REF!</v>
      </c>
      <c r="X565" s="1" t="e">
        <f>IF(AC565="Intr",0,G565*#REF!)</f>
        <v>#REF!</v>
      </c>
      <c r="Y565" s="1" t="e">
        <f>IF(AC565="Intr",G565,G565*#REF!)</f>
        <v>#REF!</v>
      </c>
      <c r="Z565" s="1" t="s">
        <v>940</v>
      </c>
      <c r="AA565" s="1" t="s">
        <v>941</v>
      </c>
      <c r="AB565" s="1" t="s">
        <v>948</v>
      </c>
      <c r="AC565" s="69"/>
      <c r="AD565" s="69"/>
      <c r="AE565" s="69"/>
      <c r="AF565" s="69"/>
      <c r="AG565" s="75"/>
      <c r="AH565" s="69"/>
    </row>
    <row r="566" spans="1:34" x14ac:dyDescent="0.2">
      <c r="A566" s="68">
        <v>44874</v>
      </c>
      <c r="B566" s="69" t="s">
        <v>862</v>
      </c>
      <c r="C566" s="69">
        <v>2022</v>
      </c>
      <c r="D566" s="69" t="s">
        <v>8</v>
      </c>
      <c r="E566" s="71">
        <v>-0.13400000000000001</v>
      </c>
      <c r="F566" s="71" t="s">
        <v>19</v>
      </c>
      <c r="G566" s="13">
        <v>10720</v>
      </c>
      <c r="H566" s="14">
        <v>341</v>
      </c>
      <c r="I566" s="71" t="s">
        <v>53</v>
      </c>
      <c r="J566" s="71" t="s">
        <v>25</v>
      </c>
      <c r="K566" s="71">
        <v>6.7000000000000004E-2</v>
      </c>
      <c r="L566" s="71" t="s">
        <v>1221</v>
      </c>
      <c r="M566" s="71" t="s">
        <v>73</v>
      </c>
      <c r="N566" s="72" t="s">
        <v>1222</v>
      </c>
      <c r="O566" s="69"/>
      <c r="P566" s="69" t="s">
        <v>71</v>
      </c>
      <c r="Q566" s="73">
        <v>39.591644000000002</v>
      </c>
      <c r="R566" s="74">
        <v>-86.077051999999995</v>
      </c>
      <c r="S566" s="69" t="s">
        <v>41</v>
      </c>
      <c r="T566" s="69"/>
      <c r="U566" s="69" t="s">
        <v>32</v>
      </c>
      <c r="V566" s="68"/>
      <c r="W566" s="1" t="e">
        <f>IF(AC566="Intr",0,G566*#REF!)</f>
        <v>#REF!</v>
      </c>
      <c r="X566" s="1" t="e">
        <f>IF(AC566="Intr",0,G566*#REF!)</f>
        <v>#REF!</v>
      </c>
      <c r="Y566" s="1" t="e">
        <f>IF(AC566="Intr",G566,G566*#REF!)</f>
        <v>#REF!</v>
      </c>
      <c r="Z566" s="1" t="s">
        <v>940</v>
      </c>
      <c r="AA566" s="1" t="s">
        <v>941</v>
      </c>
      <c r="AB566" s="1" t="s">
        <v>1223</v>
      </c>
      <c r="AC566" s="69"/>
      <c r="AD566" s="69"/>
      <c r="AE566" s="69"/>
      <c r="AF566" s="69"/>
      <c r="AG566" s="75"/>
      <c r="AH566" s="69"/>
    </row>
    <row r="567" spans="1:34" x14ac:dyDescent="0.2">
      <c r="A567" s="68">
        <v>44886</v>
      </c>
      <c r="B567" s="69" t="s">
        <v>862</v>
      </c>
      <c r="C567" s="69">
        <v>2022</v>
      </c>
      <c r="D567" s="69" t="s">
        <v>10</v>
      </c>
      <c r="E567" s="71">
        <v>-0.54</v>
      </c>
      <c r="F567" s="71" t="s">
        <v>19</v>
      </c>
      <c r="G567" s="13">
        <v>43200</v>
      </c>
      <c r="H567" s="14">
        <v>354</v>
      </c>
      <c r="I567" s="71" t="s">
        <v>53</v>
      </c>
      <c r="J567" s="71" t="s">
        <v>23</v>
      </c>
      <c r="K567" s="71">
        <v>0.35899999999999999</v>
      </c>
      <c r="L567" s="71" t="s">
        <v>1238</v>
      </c>
      <c r="M567" s="71" t="s">
        <v>73</v>
      </c>
      <c r="N567" s="72" t="s">
        <v>1237</v>
      </c>
      <c r="O567" s="69"/>
      <c r="P567" s="69" t="s">
        <v>56</v>
      </c>
      <c r="Q567" s="73">
        <v>38.328194000000003</v>
      </c>
      <c r="R567" s="74">
        <v>-85.718721000000002</v>
      </c>
      <c r="S567" s="69" t="s">
        <v>41</v>
      </c>
      <c r="T567" s="69"/>
      <c r="U567" s="69" t="s">
        <v>32</v>
      </c>
      <c r="V567" s="68"/>
      <c r="W567" s="1" t="e">
        <f>IF(AC567="Intr",0,G567*#REF!)</f>
        <v>#REF!</v>
      </c>
      <c r="X567" s="1" t="e">
        <f>IF(AC567="Intr",0,G567*#REF!)</f>
        <v>#REF!</v>
      </c>
      <c r="Y567" s="1" t="e">
        <f>IF(AC567="Intr",G567,G567*#REF!)</f>
        <v>#REF!</v>
      </c>
      <c r="Z567" s="1" t="s">
        <v>940</v>
      </c>
      <c r="AA567" s="1" t="s">
        <v>941</v>
      </c>
      <c r="AB567" s="1" t="s">
        <v>948</v>
      </c>
      <c r="AC567" s="69"/>
      <c r="AD567" s="69"/>
      <c r="AE567" s="69"/>
      <c r="AF567" s="69"/>
      <c r="AG567" s="75"/>
      <c r="AH567" s="69"/>
    </row>
    <row r="568" spans="1:34" x14ac:dyDescent="0.2">
      <c r="A568" s="68">
        <v>44886</v>
      </c>
      <c r="B568" s="69" t="s">
        <v>862</v>
      </c>
      <c r="C568" s="69">
        <v>2022</v>
      </c>
      <c r="D568" s="69" t="s">
        <v>7</v>
      </c>
      <c r="E568" s="71">
        <v>-1271</v>
      </c>
      <c r="F568" s="71" t="s">
        <v>20</v>
      </c>
      <c r="G568" s="13">
        <v>571950</v>
      </c>
      <c r="H568" s="14">
        <v>339</v>
      </c>
      <c r="I568" s="71" t="s">
        <v>52</v>
      </c>
      <c r="J568" s="71" t="s">
        <v>27</v>
      </c>
      <c r="K568" s="70">
        <v>1059</v>
      </c>
      <c r="L568" s="71" t="s">
        <v>1230</v>
      </c>
      <c r="M568" s="71" t="s">
        <v>1231</v>
      </c>
      <c r="N568" s="72" t="s">
        <v>1232</v>
      </c>
      <c r="O568" s="69"/>
      <c r="P568" s="69" t="s">
        <v>114</v>
      </c>
      <c r="Q568" s="73">
        <v>39.859699999999997</v>
      </c>
      <c r="R568" s="74">
        <v>-86.039199999999994</v>
      </c>
      <c r="S568" s="69" t="s">
        <v>41</v>
      </c>
      <c r="T568" s="69"/>
      <c r="U568" s="69" t="s">
        <v>32</v>
      </c>
      <c r="V568" s="68"/>
      <c r="W568" s="1" t="e">
        <f>IF(AC568="Intr",0,G568*#REF!)</f>
        <v>#REF!</v>
      </c>
      <c r="X568" s="1" t="e">
        <f>IF(AC568="Intr",0,G568*#REF!)</f>
        <v>#REF!</v>
      </c>
      <c r="Y568" s="1" t="e">
        <f>IF(AC568="Intr",G568,G568*#REF!)</f>
        <v>#REF!</v>
      </c>
      <c r="Z568" s="1" t="s">
        <v>944</v>
      </c>
      <c r="AA568" s="1" t="s">
        <v>943</v>
      </c>
      <c r="AB568" s="1"/>
      <c r="AC568" s="69"/>
      <c r="AD568" s="69"/>
      <c r="AE568" s="69"/>
      <c r="AF568" s="69"/>
      <c r="AG568" s="75"/>
      <c r="AH568" s="111" t="s">
        <v>1233</v>
      </c>
    </row>
    <row r="569" spans="1:34" x14ac:dyDescent="0.2">
      <c r="A569" s="68">
        <v>44886</v>
      </c>
      <c r="B569" s="69" t="s">
        <v>862</v>
      </c>
      <c r="C569" s="69">
        <v>2022</v>
      </c>
      <c r="D569" s="69" t="s">
        <v>7</v>
      </c>
      <c r="E569" s="71">
        <v>-315</v>
      </c>
      <c r="F569" s="71" t="s">
        <v>20</v>
      </c>
      <c r="G569" s="13">
        <v>141750</v>
      </c>
      <c r="H569" s="14">
        <v>339</v>
      </c>
      <c r="I569" s="71" t="s">
        <v>52</v>
      </c>
      <c r="J569" s="71" t="s">
        <v>28</v>
      </c>
      <c r="K569" s="71">
        <v>263</v>
      </c>
      <c r="L569" s="71" t="s">
        <v>1230</v>
      </c>
      <c r="M569" s="71" t="s">
        <v>1231</v>
      </c>
      <c r="N569" s="72" t="s">
        <v>1232</v>
      </c>
      <c r="O569" s="69"/>
      <c r="P569" s="69" t="s">
        <v>114</v>
      </c>
      <c r="Q569" s="73">
        <v>39.859699999999997</v>
      </c>
      <c r="R569" s="74">
        <v>-86.039199999999994</v>
      </c>
      <c r="S569" s="69" t="s">
        <v>41</v>
      </c>
      <c r="T569" s="69"/>
      <c r="U569" s="69" t="s">
        <v>32</v>
      </c>
      <c r="V569" s="68"/>
      <c r="W569" s="1" t="e">
        <f>IF(AC569="Intr",0,G569*#REF!)</f>
        <v>#REF!</v>
      </c>
      <c r="X569" s="1" t="e">
        <f>IF(AC569="Intr",0,G569*#REF!)</f>
        <v>#REF!</v>
      </c>
      <c r="Y569" s="1" t="e">
        <f>IF(AC569="Intr",G569,G569*#REF!)</f>
        <v>#REF!</v>
      </c>
      <c r="Z569" s="1" t="s">
        <v>944</v>
      </c>
      <c r="AA569" s="1" t="s">
        <v>943</v>
      </c>
      <c r="AB569" s="1"/>
      <c r="AC569" s="69"/>
      <c r="AD569" s="69"/>
      <c r="AE569" s="69"/>
      <c r="AF569" s="69"/>
      <c r="AG569" s="75"/>
      <c r="AH569" s="111" t="s">
        <v>1234</v>
      </c>
    </row>
    <row r="570" spans="1:34" x14ac:dyDescent="0.2">
      <c r="A570" s="68">
        <v>44886</v>
      </c>
      <c r="B570" s="69" t="s">
        <v>862</v>
      </c>
      <c r="C570" s="69">
        <v>2022</v>
      </c>
      <c r="D570" s="69" t="s">
        <v>7</v>
      </c>
      <c r="E570" s="71">
        <v>-0.2</v>
      </c>
      <c r="F570" s="71" t="s">
        <v>19</v>
      </c>
      <c r="G570" s="13">
        <v>16000</v>
      </c>
      <c r="H570" s="14">
        <v>352</v>
      </c>
      <c r="I570" s="71" t="s">
        <v>53</v>
      </c>
      <c r="J570" s="71" t="s">
        <v>23</v>
      </c>
      <c r="K570" s="71">
        <v>0.2</v>
      </c>
      <c r="L570" s="71" t="s">
        <v>1235</v>
      </c>
      <c r="M570" s="71" t="s">
        <v>73</v>
      </c>
      <c r="N570" s="72" t="s">
        <v>1236</v>
      </c>
      <c r="O570" s="69"/>
      <c r="P570" s="69" t="s">
        <v>108</v>
      </c>
      <c r="Q570" s="73">
        <v>40.042999999999999</v>
      </c>
      <c r="R570" s="74">
        <v>-86.161900000000003</v>
      </c>
      <c r="S570" s="69" t="s">
        <v>41</v>
      </c>
      <c r="T570" s="69"/>
      <c r="U570" s="69" t="s">
        <v>32</v>
      </c>
      <c r="V570" s="68"/>
      <c r="W570" s="1" t="e">
        <f>IF(AC570="Intr",0,G570*#REF!)</f>
        <v>#REF!</v>
      </c>
      <c r="X570" s="1" t="e">
        <f>IF(AC570="Intr",0,G570*#REF!)</f>
        <v>#REF!</v>
      </c>
      <c r="Y570" s="1" t="e">
        <f>IF(AC570="Intr",G570,G570*#REF!)</f>
        <v>#REF!</v>
      </c>
      <c r="Z570" s="1" t="s">
        <v>940</v>
      </c>
      <c r="AA570" s="1" t="s">
        <v>941</v>
      </c>
      <c r="AB570" s="1" t="s">
        <v>947</v>
      </c>
      <c r="AC570" s="69"/>
      <c r="AD570" s="69"/>
      <c r="AE570" s="69"/>
      <c r="AF570" s="69"/>
      <c r="AG570" s="75"/>
      <c r="AH570" s="69"/>
    </row>
    <row r="571" spans="1:34" x14ac:dyDescent="0.2">
      <c r="A571" s="68">
        <v>44901</v>
      </c>
      <c r="B571" s="69" t="s">
        <v>105</v>
      </c>
      <c r="C571" s="69">
        <v>2022</v>
      </c>
      <c r="D571" s="69" t="s">
        <v>6</v>
      </c>
      <c r="E571" s="71">
        <v>-80.5</v>
      </c>
      <c r="F571" s="71" t="s">
        <v>20</v>
      </c>
      <c r="G571" s="13">
        <v>32200</v>
      </c>
      <c r="H571" s="14">
        <v>344</v>
      </c>
      <c r="I571" s="71" t="s">
        <v>52</v>
      </c>
      <c r="J571" s="71" t="s">
        <v>28</v>
      </c>
      <c r="K571" s="71">
        <v>80.5</v>
      </c>
      <c r="L571" s="71" t="s">
        <v>256</v>
      </c>
      <c r="M571" s="71" t="s">
        <v>1239</v>
      </c>
      <c r="N571" s="72" t="s">
        <v>1240</v>
      </c>
      <c r="O571" s="69"/>
      <c r="P571" s="69" t="s">
        <v>177</v>
      </c>
      <c r="Q571" s="73">
        <v>39.557079999999999</v>
      </c>
      <c r="R571" s="74">
        <v>-87.438710999999998</v>
      </c>
      <c r="S571" s="69" t="s">
        <v>42</v>
      </c>
      <c r="T571" s="69"/>
      <c r="U571" s="69" t="s">
        <v>32</v>
      </c>
      <c r="V571" s="68"/>
      <c r="W571" s="1" t="e">
        <f>IF(AC571="Intr",0,G571*#REF!)</f>
        <v>#REF!</v>
      </c>
      <c r="X571" s="1" t="e">
        <f>IF(AC571="Intr",0,G571*#REF!)</f>
        <v>#REF!</v>
      </c>
      <c r="Y571" s="1" t="e">
        <f>IF(AC571="Intr",G571,G571*#REF!)</f>
        <v>#REF!</v>
      </c>
      <c r="Z571" s="1" t="s">
        <v>944</v>
      </c>
      <c r="AA571" s="1" t="s">
        <v>943</v>
      </c>
      <c r="AB571" s="1"/>
      <c r="AC571" s="69"/>
      <c r="AD571" s="69"/>
      <c r="AE571" s="69"/>
      <c r="AF571" s="69"/>
      <c r="AG571" s="75"/>
      <c r="AH571" s="69" t="s">
        <v>689</v>
      </c>
    </row>
    <row r="572" spans="1:34" x14ac:dyDescent="0.2">
      <c r="A572" s="68">
        <v>44901</v>
      </c>
      <c r="B572" s="69" t="s">
        <v>105</v>
      </c>
      <c r="C572" s="69">
        <v>2022</v>
      </c>
      <c r="D572" s="69" t="s">
        <v>6</v>
      </c>
      <c r="E572" s="71">
        <v>-0.53</v>
      </c>
      <c r="F572" s="71" t="s">
        <v>19</v>
      </c>
      <c r="G572" s="13">
        <v>42400</v>
      </c>
      <c r="H572" s="14">
        <v>344</v>
      </c>
      <c r="I572" s="71" t="s">
        <v>52</v>
      </c>
      <c r="J572" s="71" t="s">
        <v>23</v>
      </c>
      <c r="K572" s="71">
        <v>0.53</v>
      </c>
      <c r="L572" s="71" t="s">
        <v>256</v>
      </c>
      <c r="M572" s="71" t="s">
        <v>1239</v>
      </c>
      <c r="N572" s="72" t="s">
        <v>1240</v>
      </c>
      <c r="O572" s="69"/>
      <c r="P572" s="69" t="s">
        <v>177</v>
      </c>
      <c r="Q572" s="73">
        <v>39.557079999999999</v>
      </c>
      <c r="R572" s="74">
        <v>-87.438710999999998</v>
      </c>
      <c r="S572" s="69" t="s">
        <v>42</v>
      </c>
      <c r="T572" s="69"/>
      <c r="U572" s="69" t="s">
        <v>32</v>
      </c>
      <c r="V572" s="68"/>
      <c r="W572" s="1" t="e">
        <f>IF(AC572="Intr",0,G572*#REF!)</f>
        <v>#REF!</v>
      </c>
      <c r="X572" s="1" t="e">
        <f>IF(AC572="Intr",0,G572*#REF!)</f>
        <v>#REF!</v>
      </c>
      <c r="Y572" s="1" t="e">
        <f>IF(AC572="Intr",G572,G572*#REF!)</f>
        <v>#REF!</v>
      </c>
      <c r="Z572" s="1" t="s">
        <v>944</v>
      </c>
      <c r="AA572" s="1" t="s">
        <v>943</v>
      </c>
      <c r="AB572" s="1"/>
      <c r="AC572" s="69"/>
      <c r="AD572" s="69"/>
      <c r="AE572" s="69"/>
      <c r="AF572" s="69"/>
      <c r="AG572" s="75"/>
      <c r="AH572" s="69" t="s">
        <v>689</v>
      </c>
    </row>
    <row r="573" spans="1:34" x14ac:dyDescent="0.2">
      <c r="A573" s="68">
        <v>44910</v>
      </c>
      <c r="B573" s="69" t="s">
        <v>105</v>
      </c>
      <c r="C573" s="69">
        <v>2022</v>
      </c>
      <c r="D573" s="69" t="s">
        <v>4</v>
      </c>
      <c r="E573" s="71">
        <v>-6.9420000000000002</v>
      </c>
      <c r="F573" s="71" t="s">
        <v>19</v>
      </c>
      <c r="G573" s="13">
        <v>555360</v>
      </c>
      <c r="H573" s="14">
        <v>365</v>
      </c>
      <c r="I573" s="71" t="s">
        <v>53</v>
      </c>
      <c r="J573" s="71" t="s">
        <v>25</v>
      </c>
      <c r="K573" s="71">
        <v>3.4710000000000001</v>
      </c>
      <c r="L573" s="71" t="s">
        <v>1241</v>
      </c>
      <c r="M573" s="71" t="s">
        <v>73</v>
      </c>
      <c r="N573" s="72" t="s">
        <v>1242</v>
      </c>
      <c r="O573" s="69"/>
      <c r="P573" s="69" t="s">
        <v>282</v>
      </c>
      <c r="Q573" s="73">
        <v>41.368189000000001</v>
      </c>
      <c r="R573" s="74">
        <v>-85.079463000000004</v>
      </c>
      <c r="S573" s="69" t="s">
        <v>41</v>
      </c>
      <c r="T573" s="69"/>
      <c r="U573" s="69" t="s">
        <v>32</v>
      </c>
      <c r="V573" s="68"/>
      <c r="W573" s="1" t="e">
        <f>IF(AC573="Intr",0,G573*#REF!)</f>
        <v>#REF!</v>
      </c>
      <c r="X573" s="1" t="e">
        <f>IF(AC573="Intr",0,G573*#REF!)</f>
        <v>#REF!</v>
      </c>
      <c r="Y573" s="1" t="e">
        <f>IF(AC573="Intr",G573,G573*#REF!)</f>
        <v>#REF!</v>
      </c>
      <c r="Z573" s="1" t="s">
        <v>940</v>
      </c>
      <c r="AA573" s="1" t="s">
        <v>941</v>
      </c>
      <c r="AB573" s="1" t="s">
        <v>1223</v>
      </c>
      <c r="AC573" s="69"/>
      <c r="AD573" s="69"/>
      <c r="AE573" s="69"/>
      <c r="AF573" s="69"/>
      <c r="AG573" s="75"/>
      <c r="AH573" s="69"/>
    </row>
    <row r="574" spans="1:34" x14ac:dyDescent="0.2">
      <c r="A574" s="68">
        <v>44914</v>
      </c>
      <c r="B574" s="69" t="s">
        <v>105</v>
      </c>
      <c r="C574" s="69">
        <v>2022</v>
      </c>
      <c r="D574" s="69" t="s">
        <v>7</v>
      </c>
      <c r="E574" s="71">
        <v>-1.875</v>
      </c>
      <c r="F574" s="71" t="s">
        <v>19</v>
      </c>
      <c r="G574" s="13">
        <v>150000</v>
      </c>
      <c r="H574" s="14">
        <v>359</v>
      </c>
      <c r="I574" s="71" t="s">
        <v>53</v>
      </c>
      <c r="J574" s="71" t="s">
        <v>25</v>
      </c>
      <c r="K574" s="71">
        <v>0.75</v>
      </c>
      <c r="L574" s="71" t="s">
        <v>1144</v>
      </c>
      <c r="M574" s="71" t="s">
        <v>73</v>
      </c>
      <c r="N574" s="72" t="s">
        <v>1243</v>
      </c>
      <c r="O574" s="69"/>
      <c r="P574" s="69" t="s">
        <v>114</v>
      </c>
      <c r="Q574" s="73">
        <v>39.679664000000002</v>
      </c>
      <c r="R574" s="74">
        <v>-86.277248</v>
      </c>
      <c r="S574" s="69" t="s">
        <v>41</v>
      </c>
      <c r="T574" s="69"/>
      <c r="U574" s="69" t="s">
        <v>32</v>
      </c>
      <c r="V574" s="68"/>
      <c r="W574" s="1" t="e">
        <f>IF(AC574="Intr",0,G574*#REF!)</f>
        <v>#REF!</v>
      </c>
      <c r="X574" s="1" t="e">
        <f>IF(AC574="Intr",0,G574*#REF!)</f>
        <v>#REF!</v>
      </c>
      <c r="Y574" s="1" t="e">
        <f>IF(AC574="Intr",G574,G574*#REF!)</f>
        <v>#REF!</v>
      </c>
      <c r="Z574" s="1" t="s">
        <v>940</v>
      </c>
      <c r="AA574" s="1" t="s">
        <v>941</v>
      </c>
      <c r="AB574" s="1" t="s">
        <v>1246</v>
      </c>
      <c r="AC574" s="69"/>
      <c r="AD574" s="69"/>
      <c r="AE574" s="69"/>
      <c r="AF574" s="69"/>
      <c r="AG574" s="75"/>
      <c r="AH574" s="69"/>
    </row>
    <row r="575" spans="1:34" x14ac:dyDescent="0.2">
      <c r="A575" s="68">
        <v>44914</v>
      </c>
      <c r="B575" s="69" t="s">
        <v>105</v>
      </c>
      <c r="C575" s="69">
        <v>2022</v>
      </c>
      <c r="D575" s="69" t="s">
        <v>7</v>
      </c>
      <c r="E575" s="71">
        <v>-158</v>
      </c>
      <c r="F575" s="71" t="s">
        <v>20</v>
      </c>
      <c r="G575" s="13">
        <v>71100</v>
      </c>
      <c r="H575" s="14">
        <v>359</v>
      </c>
      <c r="I575" s="71" t="s">
        <v>52</v>
      </c>
      <c r="J575" s="71" t="s">
        <v>28</v>
      </c>
      <c r="K575" s="71">
        <v>132</v>
      </c>
      <c r="L575" s="71" t="s">
        <v>1144</v>
      </c>
      <c r="M575" s="71" t="s">
        <v>1244</v>
      </c>
      <c r="N575" s="72" t="s">
        <v>1245</v>
      </c>
      <c r="O575" s="69"/>
      <c r="P575" s="69" t="s">
        <v>114</v>
      </c>
      <c r="Q575" s="73">
        <v>39.673189999999998</v>
      </c>
      <c r="R575" s="74">
        <v>-86.279008000000005</v>
      </c>
      <c r="S575" s="69" t="s">
        <v>41</v>
      </c>
      <c r="T575" s="69"/>
      <c r="U575" s="69" t="s">
        <v>32</v>
      </c>
      <c r="V575" s="68"/>
      <c r="W575" s="1" t="e">
        <f>IF(AC575="Intr",0,G575*#REF!)</f>
        <v>#REF!</v>
      </c>
      <c r="X575" s="1" t="e">
        <f>IF(AC575="Intr",0,G575*#REF!)</f>
        <v>#REF!</v>
      </c>
      <c r="Y575" s="1" t="e">
        <f>IF(AC575="Intr",G575,G575*#REF!)</f>
        <v>#REF!</v>
      </c>
      <c r="Z575" s="1" t="s">
        <v>944</v>
      </c>
      <c r="AA575" s="1" t="s">
        <v>943</v>
      </c>
      <c r="AB575" s="1"/>
      <c r="AC575" s="69"/>
      <c r="AD575" s="69"/>
      <c r="AE575" s="69"/>
      <c r="AF575" s="69"/>
      <c r="AG575" s="75"/>
      <c r="AH575" s="69"/>
    </row>
    <row r="576" spans="1:34" x14ac:dyDescent="0.2">
      <c r="A576" s="68">
        <v>44914</v>
      </c>
      <c r="B576" s="69" t="s">
        <v>105</v>
      </c>
      <c r="C576" s="69">
        <v>2022</v>
      </c>
      <c r="D576" s="69" t="s">
        <v>7</v>
      </c>
      <c r="E576" s="71">
        <v>-0.31</v>
      </c>
      <c r="F576" s="71" t="s">
        <v>19</v>
      </c>
      <c r="G576" s="13">
        <v>24800</v>
      </c>
      <c r="H576" s="14">
        <v>359</v>
      </c>
      <c r="I576" s="71" t="s">
        <v>52</v>
      </c>
      <c r="J576" s="71" t="s">
        <v>23</v>
      </c>
      <c r="K576" s="71">
        <v>0.13</v>
      </c>
      <c r="L576" s="71" t="s">
        <v>1144</v>
      </c>
      <c r="M576" s="71" t="s">
        <v>1244</v>
      </c>
      <c r="N576" s="72" t="s">
        <v>1245</v>
      </c>
      <c r="O576" s="69"/>
      <c r="P576" s="69" t="s">
        <v>114</v>
      </c>
      <c r="Q576" s="73">
        <v>39.673189999999998</v>
      </c>
      <c r="R576" s="74">
        <v>-86.279008000000005</v>
      </c>
      <c r="S576" s="69" t="s">
        <v>41</v>
      </c>
      <c r="T576" s="69"/>
      <c r="U576" s="69" t="s">
        <v>32</v>
      </c>
      <c r="V576" s="68"/>
      <c r="W576" s="1" t="e">
        <f>IF(AC576="Intr",0,G576*#REF!)</f>
        <v>#REF!</v>
      </c>
      <c r="X576" s="1" t="e">
        <f>IF(AC576="Intr",0,G576*#REF!)</f>
        <v>#REF!</v>
      </c>
      <c r="Y576" s="1" t="e">
        <f>IF(AC576="Intr",G576,G576*#REF!)</f>
        <v>#REF!</v>
      </c>
      <c r="Z576" s="1" t="s">
        <v>944</v>
      </c>
      <c r="AA576" s="1" t="s">
        <v>943</v>
      </c>
      <c r="AB576" s="1"/>
      <c r="AC576" s="69"/>
      <c r="AD576" s="69"/>
      <c r="AE576" s="69"/>
      <c r="AF576" s="69"/>
      <c r="AG576" s="75"/>
      <c r="AH576" s="69"/>
    </row>
    <row r="577" spans="1:34" x14ac:dyDescent="0.2">
      <c r="A577" s="68">
        <v>44914</v>
      </c>
      <c r="B577" s="69" t="s">
        <v>105</v>
      </c>
      <c r="C577" s="69">
        <v>2022</v>
      </c>
      <c r="D577" s="69" t="s">
        <v>7</v>
      </c>
      <c r="E577" s="71">
        <v>-0.14399999999999999</v>
      </c>
      <c r="F577" s="71" t="s">
        <v>19</v>
      </c>
      <c r="G577" s="13">
        <v>11520</v>
      </c>
      <c r="H577" s="14">
        <v>358</v>
      </c>
      <c r="I577" s="71" t="s">
        <v>52</v>
      </c>
      <c r="J577" s="71" t="s">
        <v>25</v>
      </c>
      <c r="K577" s="71">
        <v>3.5999999999999997E-2</v>
      </c>
      <c r="L577" s="71" t="s">
        <v>1247</v>
      </c>
      <c r="M577" s="71" t="s">
        <v>1248</v>
      </c>
      <c r="N577" s="72" t="s">
        <v>1249</v>
      </c>
      <c r="O577" s="69"/>
      <c r="P577" s="69" t="s">
        <v>108</v>
      </c>
      <c r="Q577" s="73">
        <v>40.000300000000003</v>
      </c>
      <c r="R577" s="74">
        <v>-86.019300000000001</v>
      </c>
      <c r="S577" s="69" t="s">
        <v>43</v>
      </c>
      <c r="T577" s="69"/>
      <c r="U577" s="69" t="s">
        <v>32</v>
      </c>
      <c r="V577" s="68"/>
      <c r="W577" s="1" t="e">
        <f>IF(AC577="Intr",0,G577*#REF!)</f>
        <v>#REF!</v>
      </c>
      <c r="X577" s="1" t="e">
        <f>IF(AC577="Intr",0,G577*#REF!)</f>
        <v>#REF!</v>
      </c>
      <c r="Y577" s="1" t="e">
        <f>IF(AC577="Intr",G577,G577*#REF!)</f>
        <v>#REF!</v>
      </c>
      <c r="Z577" s="1" t="s">
        <v>944</v>
      </c>
      <c r="AA577" s="1" t="s">
        <v>943</v>
      </c>
      <c r="AB577" s="1"/>
      <c r="AC577" s="69"/>
      <c r="AD577" s="69"/>
      <c r="AE577" s="69"/>
      <c r="AF577" s="69"/>
      <c r="AG577" s="75"/>
      <c r="AH577" s="69"/>
    </row>
    <row r="578" spans="1:34" x14ac:dyDescent="0.2">
      <c r="A578" s="68">
        <v>44914</v>
      </c>
      <c r="B578" s="69" t="s">
        <v>105</v>
      </c>
      <c r="C578" s="69">
        <v>2022</v>
      </c>
      <c r="D578" s="69" t="s">
        <v>7</v>
      </c>
      <c r="E578" s="71">
        <v>-61</v>
      </c>
      <c r="F578" s="71" t="s">
        <v>20</v>
      </c>
      <c r="G578" s="13">
        <v>27450</v>
      </c>
      <c r="H578" s="14">
        <v>358</v>
      </c>
      <c r="I578" s="71" t="s">
        <v>52</v>
      </c>
      <c r="J578" s="71" t="s">
        <v>26</v>
      </c>
      <c r="K578" s="71">
        <v>51</v>
      </c>
      <c r="L578" s="71" t="s">
        <v>1247</v>
      </c>
      <c r="M578" s="71" t="s">
        <v>1248</v>
      </c>
      <c r="N578" s="72" t="s">
        <v>1249</v>
      </c>
      <c r="O578" s="69"/>
      <c r="P578" s="69" t="s">
        <v>108</v>
      </c>
      <c r="Q578" s="73">
        <v>40.000300000000003</v>
      </c>
      <c r="R578" s="74">
        <v>-86.019300000000001</v>
      </c>
      <c r="S578" s="69" t="s">
        <v>43</v>
      </c>
      <c r="T578" s="69"/>
      <c r="U578" s="69" t="s">
        <v>32</v>
      </c>
      <c r="V578" s="68"/>
      <c r="W578" s="1" t="e">
        <f>IF(AC578="Intr",0,G578*#REF!)</f>
        <v>#REF!</v>
      </c>
      <c r="X578" s="1" t="e">
        <f>IF(AC578="Intr",0,G578*#REF!)</f>
        <v>#REF!</v>
      </c>
      <c r="Y578" s="1" t="e">
        <f>IF(AC578="Intr",G578,G578*#REF!)</f>
        <v>#REF!</v>
      </c>
      <c r="Z578" s="1" t="s">
        <v>944</v>
      </c>
      <c r="AA578" s="1" t="s">
        <v>943</v>
      </c>
      <c r="AB578" s="1"/>
      <c r="AC578" s="69"/>
      <c r="AD578" s="69"/>
      <c r="AE578" s="69"/>
      <c r="AF578" s="69"/>
      <c r="AG578" s="75"/>
      <c r="AH578" s="69"/>
    </row>
    <row r="579" spans="1:34" x14ac:dyDescent="0.2">
      <c r="A579" s="68">
        <v>44922</v>
      </c>
      <c r="B579" s="69" t="s">
        <v>105</v>
      </c>
      <c r="C579" s="69">
        <v>2022</v>
      </c>
      <c r="D579" s="69" t="s">
        <v>6</v>
      </c>
      <c r="E579" s="71">
        <v>-0.42</v>
      </c>
      <c r="F579" s="71" t="s">
        <v>19</v>
      </c>
      <c r="G579" s="13">
        <v>33600</v>
      </c>
      <c r="H579" s="14">
        <v>360</v>
      </c>
      <c r="I579" s="71" t="s">
        <v>52</v>
      </c>
      <c r="J579" s="71" t="s">
        <v>23</v>
      </c>
      <c r="K579" s="71">
        <v>0.36</v>
      </c>
      <c r="L579" s="71" t="s">
        <v>1305</v>
      </c>
      <c r="M579" s="71" t="s">
        <v>1306</v>
      </c>
      <c r="N579" s="72" t="s">
        <v>1307</v>
      </c>
      <c r="O579" s="69"/>
      <c r="P579" s="69" t="s">
        <v>246</v>
      </c>
      <c r="Q579" s="73">
        <v>40.441000000000003</v>
      </c>
      <c r="R579" s="74">
        <v>-86.885599999999997</v>
      </c>
      <c r="S579" s="69" t="s">
        <v>43</v>
      </c>
      <c r="T579" s="69"/>
      <c r="U579" s="69" t="s">
        <v>32</v>
      </c>
      <c r="V579" s="68"/>
      <c r="W579" s="1">
        <v>5040</v>
      </c>
      <c r="X579" s="1">
        <v>23520</v>
      </c>
      <c r="Y579" s="1">
        <v>5040</v>
      </c>
      <c r="Z579" s="1" t="s">
        <v>944</v>
      </c>
      <c r="AA579" s="1" t="s">
        <v>943</v>
      </c>
      <c r="AB579" s="1"/>
      <c r="AC579" s="69"/>
      <c r="AD579" s="69"/>
      <c r="AE579" s="69"/>
      <c r="AF579" s="69"/>
      <c r="AG579" s="75"/>
      <c r="AH579" s="69"/>
    </row>
    <row r="580" spans="1:34" x14ac:dyDescent="0.2">
      <c r="A580" s="68">
        <v>44925</v>
      </c>
      <c r="B580" s="69" t="s">
        <v>105</v>
      </c>
      <c r="C580" s="69">
        <v>2022</v>
      </c>
      <c r="D580" s="69" t="s">
        <v>1</v>
      </c>
      <c r="E580" s="71">
        <v>-0.62</v>
      </c>
      <c r="F580" s="71" t="s">
        <v>19</v>
      </c>
      <c r="G580" s="13">
        <v>58900</v>
      </c>
      <c r="H580" s="14">
        <v>362</v>
      </c>
      <c r="I580" s="71" t="s">
        <v>52</v>
      </c>
      <c r="J580" s="71" t="s">
        <v>23</v>
      </c>
      <c r="K580" s="71">
        <v>0.31</v>
      </c>
      <c r="L580" s="71" t="s">
        <v>705</v>
      </c>
      <c r="M580" s="71" t="s">
        <v>1258</v>
      </c>
      <c r="N580" s="72" t="s">
        <v>1259</v>
      </c>
      <c r="O580" s="69"/>
      <c r="P580" s="69" t="s">
        <v>357</v>
      </c>
      <c r="Q580" s="73">
        <v>41.616900000000001</v>
      </c>
      <c r="R580" s="74">
        <v>-87.041520000000006</v>
      </c>
      <c r="S580" s="69" t="s">
        <v>43</v>
      </c>
      <c r="T580" s="69"/>
      <c r="U580" s="69" t="s">
        <v>32</v>
      </c>
      <c r="V580" s="68"/>
      <c r="W580" s="1" t="e">
        <f>IF(AC580="Intr",0,G580*#REF!)</f>
        <v>#REF!</v>
      </c>
      <c r="X580" s="1" t="e">
        <f>IF(AC580="Intr",0,G580*#REF!)</f>
        <v>#REF!</v>
      </c>
      <c r="Y580" s="1" t="e">
        <f>IF(AC580="Intr",G580,G580*#REF!)</f>
        <v>#REF!</v>
      </c>
      <c r="Z580" s="1" t="s">
        <v>945</v>
      </c>
      <c r="AA580" s="1" t="s">
        <v>943</v>
      </c>
      <c r="AB580" s="1"/>
      <c r="AC580" s="69"/>
      <c r="AD580" s="69"/>
      <c r="AE580" s="69"/>
      <c r="AF580" s="69"/>
      <c r="AG580" s="75"/>
      <c r="AH580" s="69" t="s">
        <v>1260</v>
      </c>
    </row>
    <row r="581" spans="1:34" x14ac:dyDescent="0.2">
      <c r="A581" s="68">
        <v>44925</v>
      </c>
      <c r="B581" s="69" t="s">
        <v>105</v>
      </c>
      <c r="C581" s="69">
        <v>2022</v>
      </c>
      <c r="D581" s="69" t="s">
        <v>10</v>
      </c>
      <c r="E581" s="71">
        <v>-1370</v>
      </c>
      <c r="F581" s="71" t="s">
        <v>20</v>
      </c>
      <c r="G581" s="13">
        <v>548000</v>
      </c>
      <c r="H581" s="14">
        <v>364</v>
      </c>
      <c r="I581" s="71" t="s">
        <v>52</v>
      </c>
      <c r="J581" s="71" t="s">
        <v>26</v>
      </c>
      <c r="K581" s="71">
        <v>1370</v>
      </c>
      <c r="L581" s="71" t="s">
        <v>705</v>
      </c>
      <c r="M581" s="71" t="s">
        <v>1253</v>
      </c>
      <c r="N581" s="72" t="s">
        <v>1254</v>
      </c>
      <c r="O581" s="69"/>
      <c r="P581" s="69" t="s">
        <v>1255</v>
      </c>
      <c r="Q581" s="73">
        <v>38.792222000000002</v>
      </c>
      <c r="R581" s="74">
        <v>-84.902221999999995</v>
      </c>
      <c r="S581" s="69" t="s">
        <v>43</v>
      </c>
      <c r="T581" s="69"/>
      <c r="U581" s="69" t="s">
        <v>32</v>
      </c>
      <c r="V581" s="68"/>
      <c r="W581" s="1" t="e">
        <f>IF(AC581="Intr",0,G581*#REF!)</f>
        <v>#REF!</v>
      </c>
      <c r="X581" s="1" t="e">
        <f>IF(AC581="Intr",0,G581*#REF!)</f>
        <v>#REF!</v>
      </c>
      <c r="Y581" s="1" t="e">
        <f>IF(AC581="Intr",G581,G581*#REF!)</f>
        <v>#REF!</v>
      </c>
      <c r="Z581" s="1" t="s">
        <v>944</v>
      </c>
      <c r="AA581" s="1" t="s">
        <v>943</v>
      </c>
      <c r="AB581" s="1"/>
      <c r="AC581" s="69"/>
      <c r="AD581" s="69"/>
      <c r="AE581" s="69"/>
      <c r="AF581" s="69"/>
      <c r="AG581" s="75"/>
      <c r="AH581" s="69" t="s">
        <v>689</v>
      </c>
    </row>
    <row r="582" spans="1:34" x14ac:dyDescent="0.2">
      <c r="A582" s="68">
        <v>44925</v>
      </c>
      <c r="B582" s="69" t="s">
        <v>105</v>
      </c>
      <c r="C582" s="69">
        <v>2022</v>
      </c>
      <c r="D582" s="69" t="s">
        <v>5</v>
      </c>
      <c r="E582" s="71">
        <v>-50</v>
      </c>
      <c r="F582" s="71" t="s">
        <v>20</v>
      </c>
      <c r="G582" s="13">
        <v>20000</v>
      </c>
      <c r="H582" s="14">
        <v>355</v>
      </c>
      <c r="I582" s="71" t="s">
        <v>52</v>
      </c>
      <c r="J582" s="71" t="s">
        <v>28</v>
      </c>
      <c r="K582" s="71">
        <v>50</v>
      </c>
      <c r="L582" s="71" t="s">
        <v>705</v>
      </c>
      <c r="M582" s="71" t="s">
        <v>1250</v>
      </c>
      <c r="N582" s="72" t="s">
        <v>1251</v>
      </c>
      <c r="O582" s="69"/>
      <c r="P582" s="69" t="s">
        <v>1252</v>
      </c>
      <c r="Q582" s="73">
        <v>40.449575000000003</v>
      </c>
      <c r="R582" s="74">
        <v>-85.546802999999997</v>
      </c>
      <c r="S582" s="69" t="s">
        <v>43</v>
      </c>
      <c r="T582" s="69"/>
      <c r="U582" s="69" t="s">
        <v>32</v>
      </c>
      <c r="V582" s="68"/>
      <c r="W582" s="1" t="e">
        <f>IF(AC582="Intr",0,G582*#REF!)</f>
        <v>#REF!</v>
      </c>
      <c r="X582" s="1" t="e">
        <f>IF(AC582="Intr",0,G582*#REF!)</f>
        <v>#REF!</v>
      </c>
      <c r="Y582" s="1" t="e">
        <f>IF(AC582="Intr",G582,G582*#REF!)</f>
        <v>#REF!</v>
      </c>
      <c r="Z582" s="1" t="s">
        <v>944</v>
      </c>
      <c r="AA582" s="1" t="s">
        <v>943</v>
      </c>
      <c r="AB582" s="1"/>
      <c r="AC582" s="69"/>
      <c r="AD582" s="69"/>
      <c r="AE582" s="69"/>
      <c r="AF582" s="69"/>
      <c r="AG582" s="75"/>
      <c r="AH582" s="69"/>
    </row>
    <row r="583" spans="1:34" x14ac:dyDescent="0.2">
      <c r="A583" s="68">
        <v>44925</v>
      </c>
      <c r="B583" s="69" t="s">
        <v>105</v>
      </c>
      <c r="C583" s="69">
        <v>2022</v>
      </c>
      <c r="D583" s="69" t="s">
        <v>7</v>
      </c>
      <c r="E583" s="71">
        <v>-50</v>
      </c>
      <c r="F583" s="71" t="s">
        <v>20</v>
      </c>
      <c r="G583" s="13">
        <v>22500</v>
      </c>
      <c r="H583" s="14">
        <v>363</v>
      </c>
      <c r="I583" s="71" t="s">
        <v>52</v>
      </c>
      <c r="J583" s="71" t="s">
        <v>26</v>
      </c>
      <c r="K583" s="71">
        <v>50</v>
      </c>
      <c r="L583" s="71" t="s">
        <v>705</v>
      </c>
      <c r="M583" s="71" t="s">
        <v>1261</v>
      </c>
      <c r="N583" s="72" t="s">
        <v>1262</v>
      </c>
      <c r="O583" s="69"/>
      <c r="P583" s="69" t="s">
        <v>1263</v>
      </c>
      <c r="Q583" s="73">
        <v>39.566926000000002</v>
      </c>
      <c r="R583" s="74">
        <v>-86.255801000000005</v>
      </c>
      <c r="S583" s="69" t="s">
        <v>43</v>
      </c>
      <c r="T583" s="69"/>
      <c r="U583" s="69" t="s">
        <v>32</v>
      </c>
      <c r="V583" s="68"/>
      <c r="W583" s="1" t="e">
        <f>IF(AC583="Intr",0,G583*#REF!)</f>
        <v>#REF!</v>
      </c>
      <c r="X583" s="1" t="e">
        <f>IF(AC583="Intr",0,G583*#REF!)</f>
        <v>#REF!</v>
      </c>
      <c r="Y583" s="1" t="e">
        <f>IF(AC583="Intr",G583,G583*#REF!)</f>
        <v>#REF!</v>
      </c>
      <c r="Z583" s="1" t="s">
        <v>944</v>
      </c>
      <c r="AA583" s="1" t="s">
        <v>943</v>
      </c>
      <c r="AB583" s="1"/>
      <c r="AC583" s="69"/>
      <c r="AD583" s="69"/>
      <c r="AE583" s="69"/>
      <c r="AF583" s="69"/>
      <c r="AG583" s="75"/>
      <c r="AH583" s="69"/>
    </row>
    <row r="584" spans="1:34" x14ac:dyDescent="0.2">
      <c r="A584" s="68">
        <v>44925</v>
      </c>
      <c r="B584" s="69" t="s">
        <v>105</v>
      </c>
      <c r="C584" s="69">
        <v>2022</v>
      </c>
      <c r="D584" s="69" t="s">
        <v>7</v>
      </c>
      <c r="E584" s="71">
        <v>-1.46</v>
      </c>
      <c r="F584" s="71" t="s">
        <v>19</v>
      </c>
      <c r="G584" s="13">
        <v>116800</v>
      </c>
      <c r="H584" s="14">
        <v>363</v>
      </c>
      <c r="I584" s="71" t="s">
        <v>52</v>
      </c>
      <c r="J584" s="71" t="s">
        <v>23</v>
      </c>
      <c r="K584" s="71">
        <v>0.60499999999999998</v>
      </c>
      <c r="L584" s="71" t="s">
        <v>705</v>
      </c>
      <c r="M584" s="71" t="s">
        <v>1261</v>
      </c>
      <c r="N584" s="72" t="s">
        <v>1262</v>
      </c>
      <c r="O584" s="69"/>
      <c r="P584" s="69" t="s">
        <v>1263</v>
      </c>
      <c r="Q584" s="73">
        <v>39.566926000000002</v>
      </c>
      <c r="R584" s="74">
        <v>-86.255801000000005</v>
      </c>
      <c r="S584" s="69" t="s">
        <v>43</v>
      </c>
      <c r="T584" s="69"/>
      <c r="U584" s="69" t="s">
        <v>32</v>
      </c>
      <c r="V584" s="68"/>
      <c r="W584" s="1" t="e">
        <f>IF(AC584="Intr",0,G584*#REF!)</f>
        <v>#REF!</v>
      </c>
      <c r="X584" s="1" t="e">
        <f>IF(AC584="Intr",0,G584*#REF!)</f>
        <v>#REF!</v>
      </c>
      <c r="Y584" s="1" t="e">
        <f>IF(AC584="Intr",G584,G584*#REF!)</f>
        <v>#REF!</v>
      </c>
      <c r="Z584" s="1" t="s">
        <v>944</v>
      </c>
      <c r="AA584" s="1" t="s">
        <v>943</v>
      </c>
      <c r="AB584" s="1"/>
      <c r="AC584" s="69"/>
      <c r="AD584" s="69"/>
      <c r="AE584" s="69"/>
      <c r="AF584" s="69"/>
      <c r="AG584" s="75"/>
      <c r="AH584" s="69"/>
    </row>
    <row r="585" spans="1:34" x14ac:dyDescent="0.2">
      <c r="A585" s="68">
        <v>44925</v>
      </c>
      <c r="B585" s="69" t="s">
        <v>105</v>
      </c>
      <c r="C585" s="69">
        <v>2022</v>
      </c>
      <c r="D585" s="69" t="s">
        <v>7</v>
      </c>
      <c r="E585" s="71">
        <v>-1.004</v>
      </c>
      <c r="F585" s="71" t="s">
        <v>19</v>
      </c>
      <c r="G585" s="13">
        <v>80320</v>
      </c>
      <c r="H585" s="14">
        <v>363</v>
      </c>
      <c r="I585" s="71" t="s">
        <v>52</v>
      </c>
      <c r="J585" s="71" t="s">
        <v>25</v>
      </c>
      <c r="K585" s="71">
        <v>0.251</v>
      </c>
      <c r="L585" s="71" t="s">
        <v>705</v>
      </c>
      <c r="M585" s="71" t="s">
        <v>1261</v>
      </c>
      <c r="N585" s="72" t="s">
        <v>1262</v>
      </c>
      <c r="O585" s="69"/>
      <c r="P585" s="69" t="s">
        <v>1263</v>
      </c>
      <c r="Q585" s="73">
        <v>39.566926000000002</v>
      </c>
      <c r="R585" s="74">
        <v>-86.255801000000005</v>
      </c>
      <c r="S585" s="69" t="s">
        <v>43</v>
      </c>
      <c r="T585" s="69"/>
      <c r="U585" s="69" t="s">
        <v>32</v>
      </c>
      <c r="V585" s="68"/>
      <c r="W585" s="1" t="e">
        <f>IF(AC585="Intr",0,G585*#REF!)</f>
        <v>#REF!</v>
      </c>
      <c r="X585" s="1" t="e">
        <f>IF(AC585="Intr",0,G585*#REF!)</f>
        <v>#REF!</v>
      </c>
      <c r="Y585" s="1" t="e">
        <f>IF(AC585="Intr",G585,G585*#REF!)</f>
        <v>#REF!</v>
      </c>
      <c r="Z585" s="1" t="s">
        <v>944</v>
      </c>
      <c r="AA585" s="1" t="s">
        <v>943</v>
      </c>
      <c r="AB585" s="1"/>
      <c r="AC585" s="69"/>
      <c r="AD585" s="69"/>
      <c r="AE585" s="69"/>
      <c r="AF585" s="69"/>
      <c r="AG585" s="75"/>
      <c r="AH585" s="69"/>
    </row>
    <row r="586" spans="1:34" x14ac:dyDescent="0.2">
      <c r="A586" s="68">
        <v>44925</v>
      </c>
      <c r="B586" s="69" t="s">
        <v>105</v>
      </c>
      <c r="C586" s="69">
        <v>2022</v>
      </c>
      <c r="D586" s="69" t="s">
        <v>8</v>
      </c>
      <c r="E586" s="71">
        <v>-110</v>
      </c>
      <c r="F586" s="71" t="s">
        <v>20</v>
      </c>
      <c r="G586" s="13">
        <v>44000</v>
      </c>
      <c r="H586" s="14">
        <v>357</v>
      </c>
      <c r="I586" s="71" t="s">
        <v>52</v>
      </c>
      <c r="J586" s="71" t="s">
        <v>26</v>
      </c>
      <c r="K586" s="71">
        <v>110</v>
      </c>
      <c r="L586" s="71" t="s">
        <v>705</v>
      </c>
      <c r="M586" s="71" t="s">
        <v>1256</v>
      </c>
      <c r="N586" s="72" t="s">
        <v>1257</v>
      </c>
      <c r="O586" s="69"/>
      <c r="P586" s="69" t="s">
        <v>147</v>
      </c>
      <c r="Q586" s="73">
        <v>39.280039000000002</v>
      </c>
      <c r="R586" s="74">
        <v>-84.874027999999996</v>
      </c>
      <c r="S586" s="69" t="s">
        <v>43</v>
      </c>
      <c r="T586" s="69"/>
      <c r="U586" s="69" t="s">
        <v>32</v>
      </c>
      <c r="V586" s="68"/>
      <c r="W586" s="1" t="e">
        <f>IF(AC586="Intr",0,G586*#REF!)</f>
        <v>#REF!</v>
      </c>
      <c r="X586" s="1" t="e">
        <f>IF(AC586="Intr",0,G586*#REF!)</f>
        <v>#REF!</v>
      </c>
      <c r="Y586" s="1" t="e">
        <f>IF(AC586="Intr",G586,G586*#REF!)</f>
        <v>#REF!</v>
      </c>
      <c r="Z586" s="1" t="s">
        <v>944</v>
      </c>
      <c r="AA586" s="1" t="s">
        <v>943</v>
      </c>
      <c r="AB586" s="1"/>
      <c r="AC586" s="69"/>
      <c r="AD586" s="69"/>
      <c r="AE586" s="69"/>
      <c r="AF586" s="69"/>
      <c r="AG586" s="75"/>
      <c r="AH586" s="69" t="s">
        <v>689</v>
      </c>
    </row>
    <row r="587" spans="1:34" x14ac:dyDescent="0.2">
      <c r="A587" s="68"/>
      <c r="B587" s="69"/>
      <c r="C587" s="69"/>
      <c r="D587" s="69"/>
      <c r="E587" s="71"/>
      <c r="F587" s="71"/>
      <c r="G587" s="13"/>
      <c r="H587" s="14"/>
      <c r="I587" s="71"/>
      <c r="J587" s="71"/>
      <c r="K587" s="71"/>
      <c r="L587" s="71"/>
      <c r="M587" s="71"/>
      <c r="N587" s="72"/>
      <c r="O587" s="69"/>
      <c r="P587" s="69"/>
      <c r="Q587" s="73"/>
      <c r="R587" s="74"/>
      <c r="S587" s="69"/>
      <c r="T587" s="69"/>
      <c r="U587" s="69"/>
      <c r="V587" s="68"/>
      <c r="W587" s="1"/>
      <c r="X587" s="1"/>
      <c r="Y587" s="1"/>
      <c r="Z587" s="1"/>
      <c r="AA587" s="1"/>
      <c r="AB587" s="1"/>
      <c r="AC587" s="69"/>
      <c r="AD587" s="69"/>
      <c r="AE587" s="69"/>
      <c r="AF587" s="69"/>
      <c r="AG587" s="75"/>
      <c r="AH587" s="69"/>
    </row>
    <row r="588" spans="1:34" x14ac:dyDescent="0.2">
      <c r="A588" s="68">
        <v>44949</v>
      </c>
      <c r="B588" s="69" t="s">
        <v>613</v>
      </c>
      <c r="C588" s="69">
        <v>2023</v>
      </c>
      <c r="D588" s="69" t="s">
        <v>7</v>
      </c>
      <c r="E588" s="71">
        <v>-330.5</v>
      </c>
      <c r="F588" s="71" t="s">
        <v>20</v>
      </c>
      <c r="G588" s="13">
        <v>148725</v>
      </c>
      <c r="H588" s="14">
        <v>356</v>
      </c>
      <c r="I588" s="71" t="s">
        <v>52</v>
      </c>
      <c r="J588" s="71" t="s">
        <v>26</v>
      </c>
      <c r="K588" s="71">
        <v>330.5</v>
      </c>
      <c r="L588" s="71" t="s">
        <v>1213</v>
      </c>
      <c r="M588" s="71" t="s">
        <v>1265</v>
      </c>
      <c r="N588" s="72" t="s">
        <v>1264</v>
      </c>
      <c r="O588" s="69"/>
      <c r="P588" s="69" t="s">
        <v>108</v>
      </c>
      <c r="Q588" s="73">
        <v>40.040700000000001</v>
      </c>
      <c r="R588" s="74">
        <v>-86.025099999999995</v>
      </c>
      <c r="S588" s="69" t="s">
        <v>43</v>
      </c>
      <c r="T588" s="69"/>
      <c r="U588" s="69" t="s">
        <v>32</v>
      </c>
      <c r="V588" s="68"/>
      <c r="W588" s="1" t="e">
        <f>IF(AC588="Intr",0,G588*#REF!)</f>
        <v>#REF!</v>
      </c>
      <c r="X588" s="1" t="e">
        <f>IF(AC588="Intr",0,G588*#REF!)</f>
        <v>#REF!</v>
      </c>
      <c r="Y588" s="1" t="e">
        <f>IF(AC588="Intr",G588,G588*#REF!)</f>
        <v>#REF!</v>
      </c>
      <c r="Z588" s="1" t="s">
        <v>944</v>
      </c>
      <c r="AA588" s="1" t="s">
        <v>943</v>
      </c>
      <c r="AB588" s="1"/>
      <c r="AC588" s="69"/>
      <c r="AD588" s="69"/>
      <c r="AE588" s="69"/>
      <c r="AF588" s="69"/>
      <c r="AG588" s="75"/>
      <c r="AH588" s="69" t="s">
        <v>689</v>
      </c>
    </row>
    <row r="589" spans="1:34" x14ac:dyDescent="0.2">
      <c r="A589" s="68">
        <v>44956</v>
      </c>
      <c r="B589" s="69" t="s">
        <v>613</v>
      </c>
      <c r="C589" s="69">
        <v>2023</v>
      </c>
      <c r="D589" s="69" t="s">
        <v>1</v>
      </c>
      <c r="E589" s="71">
        <v>-0.15</v>
      </c>
      <c r="F589" s="71" t="s">
        <v>19</v>
      </c>
      <c r="G589" s="13">
        <v>14250</v>
      </c>
      <c r="H589" s="14">
        <v>367</v>
      </c>
      <c r="I589" s="71" t="s">
        <v>53</v>
      </c>
      <c r="J589" s="71" t="s">
        <v>25</v>
      </c>
      <c r="K589" s="71">
        <v>0.14699999999999999</v>
      </c>
      <c r="L589" s="71" t="s">
        <v>1266</v>
      </c>
      <c r="M589" s="71" t="s">
        <v>73</v>
      </c>
      <c r="N589" s="72" t="s">
        <v>1267</v>
      </c>
      <c r="O589" s="69"/>
      <c r="P589" s="69" t="s">
        <v>137</v>
      </c>
      <c r="Q589" s="73">
        <v>41.653461</v>
      </c>
      <c r="R589" s="74">
        <v>-86.894983999999994</v>
      </c>
      <c r="S589" s="69" t="s">
        <v>42</v>
      </c>
      <c r="T589" s="69"/>
      <c r="U589" s="69" t="s">
        <v>32</v>
      </c>
      <c r="V589" s="68"/>
      <c r="W589" s="1" t="e">
        <f>IF(AC589="Intr",0,G589*#REF!)</f>
        <v>#REF!</v>
      </c>
      <c r="X589" s="1" t="e">
        <f>IF(AC589="Intr",0,G589*#REF!)</f>
        <v>#REF!</v>
      </c>
      <c r="Y589" s="1" t="e">
        <f>IF(AC589="Intr",G589,G589*#REF!)</f>
        <v>#REF!</v>
      </c>
      <c r="Z589" s="1" t="s">
        <v>940</v>
      </c>
      <c r="AA589" s="1" t="s">
        <v>941</v>
      </c>
      <c r="AB589" s="1" t="s">
        <v>1223</v>
      </c>
      <c r="AC589" s="69"/>
      <c r="AD589" s="69"/>
      <c r="AE589" s="69"/>
      <c r="AF589" s="69"/>
      <c r="AG589" s="75"/>
      <c r="AH589" s="69"/>
    </row>
    <row r="590" spans="1:34" x14ac:dyDescent="0.2">
      <c r="A590" s="68">
        <v>44959</v>
      </c>
      <c r="B590" s="69" t="s">
        <v>134</v>
      </c>
      <c r="C590" s="69">
        <v>2023</v>
      </c>
      <c r="D590" s="69" t="s">
        <v>7</v>
      </c>
      <c r="E590" s="71">
        <v>-0.02</v>
      </c>
      <c r="F590" s="71" t="s">
        <v>19</v>
      </c>
      <c r="G590" s="13">
        <v>1600</v>
      </c>
      <c r="H590" s="14">
        <v>292</v>
      </c>
      <c r="I590" s="71" t="s">
        <v>53</v>
      </c>
      <c r="J590" s="71" t="s">
        <v>23</v>
      </c>
      <c r="K590" s="71">
        <v>0.02</v>
      </c>
      <c r="L590" s="71" t="s">
        <v>1268</v>
      </c>
      <c r="M590" s="71" t="s">
        <v>73</v>
      </c>
      <c r="N590" s="72" t="s">
        <v>1269</v>
      </c>
      <c r="O590" s="69"/>
      <c r="P590" s="69" t="s">
        <v>88</v>
      </c>
      <c r="Q590" s="73">
        <v>39.954666000000003</v>
      </c>
      <c r="R590" s="74">
        <v>-86.358998999999997</v>
      </c>
      <c r="S590" s="69" t="s">
        <v>41</v>
      </c>
      <c r="T590" s="69"/>
      <c r="U590" s="69" t="s">
        <v>32</v>
      </c>
      <c r="V590" s="68"/>
      <c r="W590" s="1" t="e">
        <f>IF(AC590="Intr",0,G590*#REF!)</f>
        <v>#REF!</v>
      </c>
      <c r="X590" s="1" t="e">
        <f>IF(AC590="Intr",0,G590*#REF!)</f>
        <v>#REF!</v>
      </c>
      <c r="Y590" s="1" t="e">
        <f>IF(AC590="Intr",G590,G590*#REF!)</f>
        <v>#REF!</v>
      </c>
      <c r="Z590" s="1" t="s">
        <v>940</v>
      </c>
      <c r="AA590" s="1" t="s">
        <v>941</v>
      </c>
      <c r="AB590" s="1" t="s">
        <v>947</v>
      </c>
      <c r="AC590" s="69"/>
      <c r="AD590" s="69"/>
      <c r="AE590" s="69"/>
      <c r="AF590" s="69"/>
      <c r="AG590" s="75"/>
      <c r="AH590" s="69"/>
    </row>
    <row r="591" spans="1:34" x14ac:dyDescent="0.2">
      <c r="A591" s="68">
        <v>44964</v>
      </c>
      <c r="B591" s="69" t="s">
        <v>134</v>
      </c>
      <c r="C591" s="69">
        <v>2023</v>
      </c>
      <c r="D591" s="69" t="s">
        <v>1</v>
      </c>
      <c r="E591" s="71">
        <v>-2</v>
      </c>
      <c r="F591" s="71" t="s">
        <v>19</v>
      </c>
      <c r="G591" s="13">
        <v>190000</v>
      </c>
      <c r="H591" s="14">
        <v>316</v>
      </c>
      <c r="I591" s="71" t="s">
        <v>52</v>
      </c>
      <c r="J591" s="71" t="s">
        <v>23</v>
      </c>
      <c r="K591" s="71">
        <v>2</v>
      </c>
      <c r="L591" s="71" t="s">
        <v>1270</v>
      </c>
      <c r="M591" s="71" t="s">
        <v>73</v>
      </c>
      <c r="N591" s="72" t="s">
        <v>1271</v>
      </c>
      <c r="O591" s="69"/>
      <c r="P591" s="69" t="s">
        <v>199</v>
      </c>
      <c r="Q591" s="73">
        <v>-87.417884000000001</v>
      </c>
      <c r="R591" s="74">
        <v>41.560015999999997</v>
      </c>
      <c r="S591" s="69" t="s">
        <v>40</v>
      </c>
      <c r="T591" s="69"/>
      <c r="U591" s="69" t="s">
        <v>32</v>
      </c>
      <c r="V591" s="68"/>
      <c r="W591" s="1" t="e">
        <f>IF(AC591="Intr",0,G591*#REF!)</f>
        <v>#REF!</v>
      </c>
      <c r="X591" s="1" t="e">
        <f>IF(AC591="Intr",0,G591*#REF!)</f>
        <v>#REF!</v>
      </c>
      <c r="Y591" s="1" t="e">
        <f>IF(AC591="Intr",G591,G591*#REF!)</f>
        <v>#REF!</v>
      </c>
      <c r="Z591" s="1" t="s">
        <v>945</v>
      </c>
      <c r="AA591" s="1" t="s">
        <v>943</v>
      </c>
      <c r="AB591" s="1"/>
      <c r="AC591" s="69"/>
      <c r="AD591" s="69"/>
      <c r="AE591" s="69"/>
      <c r="AF591" s="69"/>
      <c r="AG591" s="75"/>
      <c r="AH591" s="69" t="s">
        <v>1272</v>
      </c>
    </row>
    <row r="592" spans="1:34" x14ac:dyDescent="0.2">
      <c r="A592" s="68">
        <v>44966</v>
      </c>
      <c r="B592" s="69" t="s">
        <v>134</v>
      </c>
      <c r="C592" s="69">
        <v>2023</v>
      </c>
      <c r="D592" s="69" t="s">
        <v>11</v>
      </c>
      <c r="E592" s="71">
        <v>-151</v>
      </c>
      <c r="F592" s="71" t="s">
        <v>20</v>
      </c>
      <c r="G592" s="13">
        <v>60400</v>
      </c>
      <c r="H592" s="14">
        <v>343</v>
      </c>
      <c r="I592" s="71" t="s">
        <v>52</v>
      </c>
      <c r="J592" s="71" t="s">
        <v>27</v>
      </c>
      <c r="K592" s="71">
        <v>126</v>
      </c>
      <c r="L592" s="71" t="s">
        <v>58</v>
      </c>
      <c r="M592" s="71" t="s">
        <v>1273</v>
      </c>
      <c r="N592" s="72" t="s">
        <v>1274</v>
      </c>
      <c r="O592" s="69"/>
      <c r="P592" s="69" t="s">
        <v>1275</v>
      </c>
      <c r="Q592" s="73">
        <v>38.010286000000001</v>
      </c>
      <c r="R592" s="74">
        <v>-87.548895999999999</v>
      </c>
      <c r="S592" s="69" t="s">
        <v>42</v>
      </c>
      <c r="T592" s="69"/>
      <c r="U592" s="69" t="s">
        <v>32</v>
      </c>
      <c r="V592" s="68"/>
      <c r="W592" s="1" t="e">
        <f>IF(AC592="Intr",0,G592*#REF!)</f>
        <v>#REF!</v>
      </c>
      <c r="X592" s="1" t="e">
        <f>IF(AC592="Intr",0,G592*#REF!)</f>
        <v>#REF!</v>
      </c>
      <c r="Y592" s="1" t="e">
        <f>IF(AC592="Intr",G592,G592*#REF!)</f>
        <v>#REF!</v>
      </c>
      <c r="Z592" s="1" t="s">
        <v>944</v>
      </c>
      <c r="AA592" s="1" t="s">
        <v>943</v>
      </c>
      <c r="AB592" s="1"/>
      <c r="AC592" s="69"/>
      <c r="AD592" s="69"/>
      <c r="AE592" s="69"/>
      <c r="AF592" s="69"/>
      <c r="AG592" s="75"/>
      <c r="AH592" s="69" t="s">
        <v>1276</v>
      </c>
    </row>
    <row r="593" spans="1:34" x14ac:dyDescent="0.2">
      <c r="A593" s="68">
        <v>44966</v>
      </c>
      <c r="B593" s="69" t="s">
        <v>134</v>
      </c>
      <c r="C593" s="69">
        <v>2023</v>
      </c>
      <c r="D593" s="69" t="s">
        <v>11</v>
      </c>
      <c r="E593" s="71">
        <v>-48</v>
      </c>
      <c r="F593" s="71" t="s">
        <v>20</v>
      </c>
      <c r="G593" s="13">
        <v>19200</v>
      </c>
      <c r="H593" s="14">
        <v>343</v>
      </c>
      <c r="I593" s="71" t="s">
        <v>52</v>
      </c>
      <c r="J593" s="71" t="s">
        <v>26</v>
      </c>
      <c r="K593" s="71">
        <v>40</v>
      </c>
      <c r="L593" s="71" t="s">
        <v>58</v>
      </c>
      <c r="M593" s="71" t="s">
        <v>1273</v>
      </c>
      <c r="N593" s="72" t="s">
        <v>1274</v>
      </c>
      <c r="O593" s="69"/>
      <c r="P593" s="69" t="s">
        <v>1275</v>
      </c>
      <c r="Q593" s="73">
        <v>38.010286000000001</v>
      </c>
      <c r="R593" s="74">
        <v>-87.548895999999999</v>
      </c>
      <c r="S593" s="69" t="s">
        <v>42</v>
      </c>
      <c r="T593" s="69"/>
      <c r="U593" s="69" t="s">
        <v>32</v>
      </c>
      <c r="V593" s="68"/>
      <c r="W593" s="1" t="e">
        <f>IF(AC593="Intr",0,G593*#REF!)</f>
        <v>#REF!</v>
      </c>
      <c r="X593" s="1" t="e">
        <f>IF(AC593="Intr",0,G593*#REF!)</f>
        <v>#REF!</v>
      </c>
      <c r="Y593" s="1" t="e">
        <f>IF(AC593="Intr",G593,G593*#REF!)</f>
        <v>#REF!</v>
      </c>
      <c r="Z593" s="1" t="s">
        <v>944</v>
      </c>
      <c r="AA593" s="1" t="s">
        <v>943</v>
      </c>
      <c r="AB593" s="1"/>
      <c r="AC593" s="69"/>
      <c r="AD593" s="69"/>
      <c r="AE593" s="69"/>
      <c r="AF593" s="69"/>
      <c r="AG593" s="75"/>
      <c r="AH593" s="69" t="s">
        <v>1276</v>
      </c>
    </row>
    <row r="594" spans="1:34" x14ac:dyDescent="0.2">
      <c r="A594" s="68">
        <v>44973</v>
      </c>
      <c r="B594" s="69" t="s">
        <v>134</v>
      </c>
      <c r="C594" s="69">
        <v>2023</v>
      </c>
      <c r="D594" s="69" t="s">
        <v>7</v>
      </c>
      <c r="E594" s="71">
        <v>-5.3999999999999999E-2</v>
      </c>
      <c r="F594" s="71" t="s">
        <v>19</v>
      </c>
      <c r="G594" s="13">
        <v>4320</v>
      </c>
      <c r="H594" s="14">
        <v>378</v>
      </c>
      <c r="I594" s="71" t="s">
        <v>53</v>
      </c>
      <c r="J594" s="71" t="s">
        <v>25</v>
      </c>
      <c r="K594" s="71">
        <v>2.7E-2</v>
      </c>
      <c r="L594" s="71" t="s">
        <v>1277</v>
      </c>
      <c r="M594" s="71" t="s">
        <v>73</v>
      </c>
      <c r="N594" s="72" t="s">
        <v>1278</v>
      </c>
      <c r="O594" s="69"/>
      <c r="P594" s="69" t="s">
        <v>92</v>
      </c>
      <c r="Q594" s="73">
        <v>39.831012000000001</v>
      </c>
      <c r="R594" s="74">
        <v>-85.952631999999994</v>
      </c>
      <c r="S594" s="69" t="s">
        <v>41</v>
      </c>
      <c r="T594" s="69"/>
      <c r="U594" s="69" t="s">
        <v>32</v>
      </c>
      <c r="V594" s="68"/>
      <c r="W594" s="1" t="e">
        <f>IF(AC594="Intr",0,G594*#REF!)</f>
        <v>#REF!</v>
      </c>
      <c r="X594" s="1" t="e">
        <f>IF(AC594="Intr",0,G594*#REF!)</f>
        <v>#REF!</v>
      </c>
      <c r="Y594" s="1" t="e">
        <f>IF(AC594="Intr",G594,G594*#REF!)</f>
        <v>#REF!</v>
      </c>
      <c r="Z594" s="1" t="s">
        <v>940</v>
      </c>
      <c r="AA594" s="1" t="s">
        <v>941</v>
      </c>
      <c r="AB594" s="1" t="s">
        <v>1223</v>
      </c>
      <c r="AC594" s="69"/>
      <c r="AD594" s="69"/>
      <c r="AE594" s="69"/>
      <c r="AF594" s="69"/>
      <c r="AG594" s="75"/>
      <c r="AH594" s="69"/>
    </row>
    <row r="595" spans="1:34" x14ac:dyDescent="0.2">
      <c r="A595" s="68">
        <v>44973</v>
      </c>
      <c r="B595" s="69" t="s">
        <v>134</v>
      </c>
      <c r="C595" s="69">
        <v>2023</v>
      </c>
      <c r="D595" s="69" t="s">
        <v>7</v>
      </c>
      <c r="E595" s="71">
        <v>-0.1095</v>
      </c>
      <c r="F595" s="71" t="s">
        <v>19</v>
      </c>
      <c r="G595" s="13">
        <v>8760</v>
      </c>
      <c r="H595" s="14">
        <v>378</v>
      </c>
      <c r="I595" s="71" t="s">
        <v>53</v>
      </c>
      <c r="J595" s="71" t="s">
        <v>23</v>
      </c>
      <c r="K595" s="71">
        <v>7.2999999999999995E-2</v>
      </c>
      <c r="L595" s="71" t="s">
        <v>1277</v>
      </c>
      <c r="M595" s="71" t="s">
        <v>73</v>
      </c>
      <c r="N595" s="72" t="s">
        <v>1278</v>
      </c>
      <c r="O595" s="69"/>
      <c r="P595" s="69" t="s">
        <v>92</v>
      </c>
      <c r="Q595" s="73">
        <v>39.831012000000001</v>
      </c>
      <c r="R595" s="74">
        <v>-85.952631999999994</v>
      </c>
      <c r="S595" s="69" t="s">
        <v>41</v>
      </c>
      <c r="T595" s="69"/>
      <c r="U595" s="69" t="s">
        <v>32</v>
      </c>
      <c r="V595" s="68"/>
      <c r="W595" s="1" t="e">
        <f>IF(AC595="Intr",0,G595*#REF!)</f>
        <v>#REF!</v>
      </c>
      <c r="X595" s="1" t="e">
        <f>IF(AC595="Intr",0,G595*#REF!)</f>
        <v>#REF!</v>
      </c>
      <c r="Y595" s="1" t="e">
        <f>IF(AC595="Intr",G595,G595*#REF!)</f>
        <v>#REF!</v>
      </c>
      <c r="Z595" s="1" t="s">
        <v>940</v>
      </c>
      <c r="AA595" s="1" t="s">
        <v>941</v>
      </c>
      <c r="AB595" s="1" t="s">
        <v>948</v>
      </c>
      <c r="AC595" s="69"/>
      <c r="AD595" s="69"/>
      <c r="AE595" s="69"/>
      <c r="AF595" s="69"/>
      <c r="AG595" s="75"/>
      <c r="AH595" s="69"/>
    </row>
    <row r="596" spans="1:34" x14ac:dyDescent="0.2">
      <c r="A596" s="68">
        <v>44977</v>
      </c>
      <c r="B596" s="69" t="s">
        <v>134</v>
      </c>
      <c r="C596" s="69">
        <v>2023</v>
      </c>
      <c r="D596" s="69" t="s">
        <v>9</v>
      </c>
      <c r="E596" s="71">
        <v>-79</v>
      </c>
      <c r="F596" s="71" t="s">
        <v>20</v>
      </c>
      <c r="G596" s="13">
        <v>31600</v>
      </c>
      <c r="H596" s="14">
        <v>369</v>
      </c>
      <c r="I596" s="71" t="s">
        <v>52</v>
      </c>
      <c r="J596" s="71" t="s">
        <v>27</v>
      </c>
      <c r="K596" s="71">
        <v>79</v>
      </c>
      <c r="L596" s="71" t="s">
        <v>705</v>
      </c>
      <c r="M596" s="71" t="s">
        <v>1284</v>
      </c>
      <c r="N596" s="72" t="s">
        <v>1285</v>
      </c>
      <c r="O596" s="69"/>
      <c r="P596" s="69" t="s">
        <v>285</v>
      </c>
      <c r="Q596" s="73">
        <v>39.008249999999997</v>
      </c>
      <c r="R596" s="74">
        <v>-86.090530000000001</v>
      </c>
      <c r="S596" s="69" t="s">
        <v>43</v>
      </c>
      <c r="T596" s="69"/>
      <c r="U596" s="69" t="s">
        <v>32</v>
      </c>
      <c r="V596" s="68"/>
      <c r="W596" s="1" t="e">
        <f>IF(AC596="Intr",0,G596*#REF!)</f>
        <v>#REF!</v>
      </c>
      <c r="X596" s="1" t="e">
        <f>IF(AC596="Intr",0,G596*#REF!)</f>
        <v>#REF!</v>
      </c>
      <c r="Y596" s="1" t="e">
        <f>IF(AC596="Intr",G596,G596*#REF!)</f>
        <v>#REF!</v>
      </c>
      <c r="Z596" s="1" t="s">
        <v>944</v>
      </c>
      <c r="AA596" s="1" t="s">
        <v>943</v>
      </c>
      <c r="AB596" s="1"/>
      <c r="AC596" s="69"/>
      <c r="AD596" s="69"/>
      <c r="AE596" s="69"/>
      <c r="AF596" s="69"/>
      <c r="AG596" s="75"/>
      <c r="AH596" s="69"/>
    </row>
    <row r="597" spans="1:34" x14ac:dyDescent="0.2">
      <c r="A597" s="68">
        <v>44977</v>
      </c>
      <c r="B597" s="69" t="s">
        <v>134</v>
      </c>
      <c r="C597" s="69">
        <v>2023</v>
      </c>
      <c r="D597" s="69" t="s">
        <v>9</v>
      </c>
      <c r="E597" s="71">
        <v>-16</v>
      </c>
      <c r="F597" s="71" t="s">
        <v>20</v>
      </c>
      <c r="G597" s="13">
        <v>6400</v>
      </c>
      <c r="H597" s="14">
        <v>369</v>
      </c>
      <c r="I597" s="71" t="s">
        <v>52</v>
      </c>
      <c r="J597" s="71" t="s">
        <v>28</v>
      </c>
      <c r="K597" s="71">
        <v>16</v>
      </c>
      <c r="L597" s="71" t="s">
        <v>705</v>
      </c>
      <c r="M597" s="71" t="s">
        <v>1284</v>
      </c>
      <c r="N597" s="72" t="s">
        <v>1285</v>
      </c>
      <c r="O597" s="69"/>
      <c r="P597" s="69" t="s">
        <v>285</v>
      </c>
      <c r="Q597" s="73">
        <v>39.008249999999997</v>
      </c>
      <c r="R597" s="74">
        <v>-86.090530000000001</v>
      </c>
      <c r="S597" s="69" t="s">
        <v>43</v>
      </c>
      <c r="T597" s="69"/>
      <c r="U597" s="69" t="s">
        <v>32</v>
      </c>
      <c r="V597" s="68"/>
      <c r="W597" s="1" t="e">
        <f>IF(AC597="Intr",0,G597*#REF!)</f>
        <v>#REF!</v>
      </c>
      <c r="X597" s="1" t="e">
        <f>IF(AC597="Intr",0,G597*#REF!)</f>
        <v>#REF!</v>
      </c>
      <c r="Y597" s="1" t="e">
        <f>IF(AC597="Intr",G597,G597*#REF!)</f>
        <v>#REF!</v>
      </c>
      <c r="Z597" s="1" t="s">
        <v>944</v>
      </c>
      <c r="AA597" s="1" t="s">
        <v>943</v>
      </c>
      <c r="AB597" s="1"/>
      <c r="AC597" s="69"/>
      <c r="AD597" s="69"/>
      <c r="AE597" s="69"/>
      <c r="AF597" s="69"/>
      <c r="AG597" s="75"/>
      <c r="AH597" s="69"/>
    </row>
    <row r="598" spans="1:34" x14ac:dyDescent="0.2">
      <c r="A598" s="68">
        <v>44977</v>
      </c>
      <c r="B598" s="69" t="s">
        <v>134</v>
      </c>
      <c r="C598" s="69">
        <v>2023</v>
      </c>
      <c r="D598" s="69" t="s">
        <v>9</v>
      </c>
      <c r="E598" s="71">
        <v>-266</v>
      </c>
      <c r="F598" s="71" t="s">
        <v>20</v>
      </c>
      <c r="G598" s="13">
        <v>106400</v>
      </c>
      <c r="H598" s="14">
        <v>376</v>
      </c>
      <c r="I598" s="71" t="s">
        <v>52</v>
      </c>
      <c r="J598" s="71" t="s">
        <v>28</v>
      </c>
      <c r="K598" s="71">
        <v>266</v>
      </c>
      <c r="L598" s="71" t="s">
        <v>705</v>
      </c>
      <c r="M598" s="71" t="s">
        <v>1286</v>
      </c>
      <c r="N598" s="72" t="s">
        <v>1287</v>
      </c>
      <c r="O598" s="69"/>
      <c r="P598" s="69" t="s">
        <v>347</v>
      </c>
      <c r="Q598" s="73">
        <v>38.285024999999997</v>
      </c>
      <c r="R598" s="74">
        <v>-86.959277</v>
      </c>
      <c r="S598" s="69" t="s">
        <v>43</v>
      </c>
      <c r="T598" s="69"/>
      <c r="U598" s="69" t="s">
        <v>32</v>
      </c>
      <c r="V598" s="68"/>
      <c r="W598" s="1" t="e">
        <f>IF(AC598="Intr",0,G598*#REF!)</f>
        <v>#REF!</v>
      </c>
      <c r="X598" s="1" t="e">
        <f>IF(AC598="Intr",0,G598*#REF!)</f>
        <v>#REF!</v>
      </c>
      <c r="Y598" s="1" t="e">
        <f>IF(AC598="Intr",G598,G598*#REF!)</f>
        <v>#REF!</v>
      </c>
      <c r="Z598" s="1" t="s">
        <v>944</v>
      </c>
      <c r="AA598" s="1" t="s">
        <v>943</v>
      </c>
      <c r="AB598" s="1"/>
      <c r="AC598" s="69"/>
      <c r="AD598" s="69"/>
      <c r="AE598" s="69"/>
      <c r="AF598" s="69"/>
      <c r="AG598" s="75"/>
      <c r="AH598" s="69"/>
    </row>
    <row r="599" spans="1:34" x14ac:dyDescent="0.2">
      <c r="A599" s="68">
        <v>44977</v>
      </c>
      <c r="B599" s="69" t="s">
        <v>134</v>
      </c>
      <c r="C599" s="69">
        <v>2023</v>
      </c>
      <c r="D599" s="69" t="s">
        <v>5</v>
      </c>
      <c r="E599" s="71">
        <v>-918</v>
      </c>
      <c r="F599" s="71" t="s">
        <v>20</v>
      </c>
      <c r="G599" s="13">
        <v>367200</v>
      </c>
      <c r="H599" s="14">
        <v>370</v>
      </c>
      <c r="I599" s="71" t="s">
        <v>52</v>
      </c>
      <c r="J599" s="71" t="s">
        <v>27</v>
      </c>
      <c r="K599" s="71">
        <v>918</v>
      </c>
      <c r="L599" s="71" t="s">
        <v>705</v>
      </c>
      <c r="M599" s="71" t="s">
        <v>1279</v>
      </c>
      <c r="N599" s="72" t="s">
        <v>1280</v>
      </c>
      <c r="O599" s="69"/>
      <c r="P599" s="69" t="s">
        <v>743</v>
      </c>
      <c r="Q599" s="73">
        <v>40.919710000000002</v>
      </c>
      <c r="R599" s="74">
        <v>-85.533929999999998</v>
      </c>
      <c r="S599" s="69" t="s">
        <v>43</v>
      </c>
      <c r="T599" s="69"/>
      <c r="U599" s="69" t="s">
        <v>32</v>
      </c>
      <c r="V599" s="68"/>
      <c r="W599" s="1" t="e">
        <f>IF(AC599="Intr",0,G599*#REF!)</f>
        <v>#REF!</v>
      </c>
      <c r="X599" s="1" t="e">
        <f>IF(AC599="Intr",0,G599*#REF!)</f>
        <v>#REF!</v>
      </c>
      <c r="Y599" s="1" t="e">
        <f>IF(AC599="Intr",G599,G599*#REF!)</f>
        <v>#REF!</v>
      </c>
      <c r="Z599" s="1" t="s">
        <v>944</v>
      </c>
      <c r="AA599" s="1" t="s">
        <v>943</v>
      </c>
      <c r="AB599" s="1"/>
      <c r="AC599" s="69"/>
      <c r="AD599" s="69"/>
      <c r="AE599" s="69"/>
      <c r="AF599" s="69"/>
      <c r="AG599" s="75"/>
      <c r="AH599" s="69"/>
    </row>
    <row r="600" spans="1:34" x14ac:dyDescent="0.2">
      <c r="A600" s="68">
        <v>44977</v>
      </c>
      <c r="B600" s="69" t="s">
        <v>134</v>
      </c>
      <c r="C600" s="69">
        <v>2023</v>
      </c>
      <c r="D600" s="69" t="s">
        <v>5</v>
      </c>
      <c r="E600" s="71">
        <v>-199.4</v>
      </c>
      <c r="F600" s="71" t="s">
        <v>20</v>
      </c>
      <c r="G600" s="13">
        <v>79760</v>
      </c>
      <c r="H600" s="14">
        <v>370</v>
      </c>
      <c r="I600" s="71" t="s">
        <v>52</v>
      </c>
      <c r="J600" s="71" t="s">
        <v>26</v>
      </c>
      <c r="K600" s="71">
        <v>250.6</v>
      </c>
      <c r="L600" s="71" t="s">
        <v>705</v>
      </c>
      <c r="M600" s="71" t="s">
        <v>1279</v>
      </c>
      <c r="N600" s="107" t="s">
        <v>1280</v>
      </c>
      <c r="O600" s="69"/>
      <c r="P600" s="69" t="s">
        <v>743</v>
      </c>
      <c r="Q600" s="73">
        <v>40.919710000000002</v>
      </c>
      <c r="R600" s="74">
        <v>-85.533929999999998</v>
      </c>
      <c r="S600" s="69" t="s">
        <v>43</v>
      </c>
      <c r="T600" s="69"/>
      <c r="U600" s="69" t="s">
        <v>32</v>
      </c>
      <c r="V600" s="68"/>
      <c r="W600" s="1" t="e">
        <f>IF(AC600="Intr",0,G600*#REF!)</f>
        <v>#REF!</v>
      </c>
      <c r="X600" s="1" t="e">
        <f>IF(AC600="Intr",0,G600*#REF!)</f>
        <v>#REF!</v>
      </c>
      <c r="Y600" s="1" t="e">
        <f>IF(AC600="Intr",G600,G600*#REF!)</f>
        <v>#REF!</v>
      </c>
      <c r="Z600" s="1" t="s">
        <v>944</v>
      </c>
      <c r="AA600" s="1" t="s">
        <v>943</v>
      </c>
      <c r="AB600" s="1"/>
      <c r="AC600" s="69"/>
      <c r="AD600" s="69"/>
      <c r="AE600" s="69"/>
      <c r="AF600" s="69"/>
      <c r="AG600" s="75"/>
      <c r="AH600" s="69"/>
    </row>
    <row r="601" spans="1:34" x14ac:dyDescent="0.2">
      <c r="A601" s="68">
        <v>44977</v>
      </c>
      <c r="B601" s="69" t="s">
        <v>134</v>
      </c>
      <c r="C601" s="69">
        <v>2023</v>
      </c>
      <c r="D601" s="69" t="s">
        <v>5</v>
      </c>
      <c r="E601" s="71">
        <v>-3.55</v>
      </c>
      <c r="F601" s="71" t="s">
        <v>19</v>
      </c>
      <c r="G601" s="13">
        <v>284000</v>
      </c>
      <c r="H601" s="14">
        <v>370</v>
      </c>
      <c r="I601" s="71" t="s">
        <v>52</v>
      </c>
      <c r="J601" s="71" t="s">
        <v>25</v>
      </c>
      <c r="K601" s="71">
        <v>0.89</v>
      </c>
      <c r="L601" s="71" t="s">
        <v>705</v>
      </c>
      <c r="M601" s="71" t="s">
        <v>1279</v>
      </c>
      <c r="N601" s="72" t="s">
        <v>1280</v>
      </c>
      <c r="O601" s="69"/>
      <c r="P601" s="69" t="s">
        <v>743</v>
      </c>
      <c r="Q601" s="73">
        <v>40.919710000000002</v>
      </c>
      <c r="R601" s="74">
        <v>-85.533929999999998</v>
      </c>
      <c r="S601" s="69" t="s">
        <v>43</v>
      </c>
      <c r="T601" s="69"/>
      <c r="U601" s="69" t="s">
        <v>32</v>
      </c>
      <c r="V601" s="68"/>
      <c r="W601" s="1" t="e">
        <f>IF(AC601="Intr",0,G601*#REF!)</f>
        <v>#REF!</v>
      </c>
      <c r="X601" s="1" t="e">
        <f>IF(AC601="Intr",0,G601*#REF!)</f>
        <v>#REF!</v>
      </c>
      <c r="Y601" s="1" t="e">
        <f>IF(AC601="Intr",G601,G601*#REF!)</f>
        <v>#REF!</v>
      </c>
      <c r="Z601" s="1" t="s">
        <v>944</v>
      </c>
      <c r="AA601" s="1" t="s">
        <v>943</v>
      </c>
      <c r="AB601" s="1"/>
      <c r="AC601" s="69"/>
      <c r="AD601" s="69"/>
      <c r="AE601" s="69"/>
      <c r="AF601" s="69"/>
      <c r="AG601" s="75"/>
      <c r="AH601" s="69"/>
    </row>
    <row r="602" spans="1:34" x14ac:dyDescent="0.2">
      <c r="A602" s="68">
        <v>44977</v>
      </c>
      <c r="B602" s="69" t="s">
        <v>134</v>
      </c>
      <c r="C602" s="69">
        <v>2023</v>
      </c>
      <c r="D602" s="69" t="s">
        <v>7</v>
      </c>
      <c r="E602" s="71">
        <v>-0.153</v>
      </c>
      <c r="F602" s="71" t="s">
        <v>19</v>
      </c>
      <c r="G602" s="13">
        <v>12240</v>
      </c>
      <c r="H602" s="14">
        <v>368</v>
      </c>
      <c r="I602" s="71" t="s">
        <v>53</v>
      </c>
      <c r="J602" s="71" t="s">
        <v>23</v>
      </c>
      <c r="K602" s="71">
        <v>0.10199999999999999</v>
      </c>
      <c r="L602" s="71" t="s">
        <v>705</v>
      </c>
      <c r="M602" s="71" t="s">
        <v>73</v>
      </c>
      <c r="N602" s="72" t="s">
        <v>1283</v>
      </c>
      <c r="O602" s="69"/>
      <c r="P602" s="69" t="s">
        <v>108</v>
      </c>
      <c r="Q602" s="73">
        <v>40.118119999999998</v>
      </c>
      <c r="R602" s="74">
        <v>-86.123689999999996</v>
      </c>
      <c r="S602" s="69" t="s">
        <v>43</v>
      </c>
      <c r="T602" s="69"/>
      <c r="U602" s="69" t="s">
        <v>32</v>
      </c>
      <c r="V602" s="68"/>
      <c r="W602" s="1" t="e">
        <f>IF(AC602="Intr",0,G602*#REF!)</f>
        <v>#REF!</v>
      </c>
      <c r="X602" s="1" t="e">
        <f>IF(AC602="Intr",0,G602*#REF!)</f>
        <v>#REF!</v>
      </c>
      <c r="Y602" s="1" t="e">
        <f>IF(AC602="Intr",G602,G602*#REF!)</f>
        <v>#REF!</v>
      </c>
      <c r="Z602" s="1" t="s">
        <v>940</v>
      </c>
      <c r="AA602" s="1" t="s">
        <v>941</v>
      </c>
      <c r="AB602" s="1" t="s">
        <v>948</v>
      </c>
      <c r="AC602" s="69"/>
      <c r="AD602" s="69"/>
      <c r="AE602" s="69"/>
      <c r="AF602" s="69"/>
      <c r="AG602" s="75"/>
      <c r="AH602" s="69"/>
    </row>
    <row r="603" spans="1:34" x14ac:dyDescent="0.2">
      <c r="A603" s="68">
        <v>44977</v>
      </c>
      <c r="B603" s="69" t="s">
        <v>134</v>
      </c>
      <c r="C603" s="69">
        <v>2023</v>
      </c>
      <c r="D603" s="69" t="s">
        <v>8</v>
      </c>
      <c r="E603" s="71">
        <v>-320</v>
      </c>
      <c r="F603" s="71" t="s">
        <v>20</v>
      </c>
      <c r="G603" s="13">
        <v>128000</v>
      </c>
      <c r="H603" s="14">
        <v>375</v>
      </c>
      <c r="I603" s="71" t="s">
        <v>52</v>
      </c>
      <c r="J603" s="71" t="s">
        <v>27</v>
      </c>
      <c r="K603" s="71">
        <v>382</v>
      </c>
      <c r="L603" s="71" t="s">
        <v>705</v>
      </c>
      <c r="M603" s="71" t="s">
        <v>1281</v>
      </c>
      <c r="N603" s="72" t="s">
        <v>1282</v>
      </c>
      <c r="O603" s="69"/>
      <c r="P603" s="69" t="s">
        <v>285</v>
      </c>
      <c r="Q603" s="73">
        <v>38.851390000000002</v>
      </c>
      <c r="R603" s="74">
        <v>-85.885660000000001</v>
      </c>
      <c r="S603" s="69" t="s">
        <v>43</v>
      </c>
      <c r="T603" s="69"/>
      <c r="U603" s="69" t="s">
        <v>32</v>
      </c>
      <c r="V603" s="68"/>
      <c r="W603" s="1" t="e">
        <f>IF(AC603="Intr",0,G603*#REF!)</f>
        <v>#REF!</v>
      </c>
      <c r="X603" s="1" t="e">
        <f>IF(AC603="Intr",0,G603*#REF!)</f>
        <v>#REF!</v>
      </c>
      <c r="Y603" s="1" t="e">
        <f>IF(AC603="Intr",G603,G603*#REF!)</f>
        <v>#REF!</v>
      </c>
      <c r="Z603" s="1" t="s">
        <v>944</v>
      </c>
      <c r="AA603" s="1" t="s">
        <v>943</v>
      </c>
      <c r="AB603" s="1"/>
      <c r="AC603" s="69"/>
      <c r="AD603" s="69"/>
      <c r="AE603" s="69"/>
      <c r="AF603" s="69"/>
      <c r="AG603" s="75"/>
      <c r="AH603" s="69"/>
    </row>
    <row r="604" spans="1:34" x14ac:dyDescent="0.2">
      <c r="A604" s="68">
        <v>44977</v>
      </c>
      <c r="B604" s="69" t="s">
        <v>134</v>
      </c>
      <c r="C604" s="69">
        <v>2023</v>
      </c>
      <c r="D604" s="69" t="s">
        <v>8</v>
      </c>
      <c r="E604" s="71">
        <v>-0.51</v>
      </c>
      <c r="F604" s="71" t="s">
        <v>19</v>
      </c>
      <c r="G604" s="13">
        <v>40800</v>
      </c>
      <c r="H604" s="14">
        <v>375</v>
      </c>
      <c r="I604" s="71" t="s">
        <v>52</v>
      </c>
      <c r="J604" s="71" t="s">
        <v>23</v>
      </c>
      <c r="K604" s="71">
        <v>0.21</v>
      </c>
      <c r="L604" s="71" t="s">
        <v>705</v>
      </c>
      <c r="M604" s="71" t="s">
        <v>1281</v>
      </c>
      <c r="N604" s="72" t="s">
        <v>1282</v>
      </c>
      <c r="O604" s="69"/>
      <c r="P604" s="69" t="s">
        <v>285</v>
      </c>
      <c r="Q604" s="73">
        <v>38.851390000000002</v>
      </c>
      <c r="R604" s="74">
        <v>-85.885660000000001</v>
      </c>
      <c r="S604" s="69" t="s">
        <v>43</v>
      </c>
      <c r="T604" s="69"/>
      <c r="U604" s="69" t="s">
        <v>32</v>
      </c>
      <c r="V604" s="68"/>
      <c r="W604" s="1" t="e">
        <f>IF(AC604="Intr",0,G604*#REF!)</f>
        <v>#REF!</v>
      </c>
      <c r="X604" s="1" t="e">
        <f>IF(AC604="Intr",0,G604*#REF!)</f>
        <v>#REF!</v>
      </c>
      <c r="Y604" s="1" t="e">
        <f>IF(AC604="Intr",G604,G604*#REF!)</f>
        <v>#REF!</v>
      </c>
      <c r="Z604" s="1" t="s">
        <v>944</v>
      </c>
      <c r="AA604" s="1" t="s">
        <v>943</v>
      </c>
      <c r="AB604" s="1"/>
      <c r="AC604" s="69"/>
      <c r="AD604" s="69"/>
      <c r="AE604" s="69"/>
      <c r="AF604" s="69"/>
      <c r="AG604" s="75"/>
      <c r="AH604" s="69"/>
    </row>
    <row r="605" spans="1:34" x14ac:dyDescent="0.2">
      <c r="A605" s="68">
        <v>44977</v>
      </c>
      <c r="B605" s="69" t="s">
        <v>134</v>
      </c>
      <c r="C605" s="69">
        <v>2023</v>
      </c>
      <c r="D605" s="69" t="s">
        <v>8</v>
      </c>
      <c r="E605" s="71">
        <v>-0.21</v>
      </c>
      <c r="F605" s="71" t="s">
        <v>19</v>
      </c>
      <c r="G605" s="13">
        <v>16800</v>
      </c>
      <c r="H605" s="14">
        <v>375</v>
      </c>
      <c r="I605" s="71" t="s">
        <v>52</v>
      </c>
      <c r="J605" s="71" t="s">
        <v>25</v>
      </c>
      <c r="K605" s="71">
        <v>5.6000000000000001E-2</v>
      </c>
      <c r="L605" s="71" t="s">
        <v>705</v>
      </c>
      <c r="M605" s="71" t="s">
        <v>1281</v>
      </c>
      <c r="N605" s="72" t="s">
        <v>1282</v>
      </c>
      <c r="O605" s="69"/>
      <c r="P605" s="69" t="s">
        <v>285</v>
      </c>
      <c r="Q605" s="73">
        <v>38.851390000000002</v>
      </c>
      <c r="R605" s="74">
        <v>-85.885660000000001</v>
      </c>
      <c r="S605" s="69" t="s">
        <v>43</v>
      </c>
      <c r="T605" s="69"/>
      <c r="U605" s="69" t="s">
        <v>32</v>
      </c>
      <c r="V605" s="68"/>
      <c r="W605" s="1" t="e">
        <f>IF(AC605="Intr",0,G605*#REF!)</f>
        <v>#REF!</v>
      </c>
      <c r="X605" s="1" t="e">
        <f>IF(AC605="Intr",0,G605*#REF!)</f>
        <v>#REF!</v>
      </c>
      <c r="Y605" s="1" t="e">
        <f>IF(AC605="Intr",G605,G605*#REF!)</f>
        <v>#REF!</v>
      </c>
      <c r="Z605" s="1" t="s">
        <v>944</v>
      </c>
      <c r="AA605" s="1" t="s">
        <v>943</v>
      </c>
      <c r="AB605" s="1"/>
      <c r="AC605" s="69"/>
      <c r="AD605" s="69"/>
      <c r="AE605" s="69"/>
      <c r="AF605" s="69"/>
      <c r="AG605" s="75"/>
      <c r="AH605" s="69"/>
    </row>
    <row r="606" spans="1:34" x14ac:dyDescent="0.2">
      <c r="A606" s="68">
        <v>44984</v>
      </c>
      <c r="B606" s="69" t="s">
        <v>134</v>
      </c>
      <c r="C606" s="69">
        <v>2023</v>
      </c>
      <c r="D606" s="69" t="s">
        <v>6</v>
      </c>
      <c r="E606" s="71">
        <v>-0.20300000000000001</v>
      </c>
      <c r="F606" s="71" t="s">
        <v>19</v>
      </c>
      <c r="G606" s="13">
        <v>16240</v>
      </c>
      <c r="H606" s="14">
        <v>384</v>
      </c>
      <c r="I606" s="71" t="s">
        <v>53</v>
      </c>
      <c r="J606" s="71" t="s">
        <v>23</v>
      </c>
      <c r="K606" s="71">
        <v>0.13500000000000001</v>
      </c>
      <c r="L606" s="71" t="s">
        <v>705</v>
      </c>
      <c r="M606" s="71" t="s">
        <v>73</v>
      </c>
      <c r="N606" s="72" t="s">
        <v>1292</v>
      </c>
      <c r="O606" s="69"/>
      <c r="P606" s="69" t="s">
        <v>1293</v>
      </c>
      <c r="Q606" s="73">
        <v>40.224794000000003</v>
      </c>
      <c r="R606" s="74">
        <v>-86.904089999999997</v>
      </c>
      <c r="S606" s="69" t="s">
        <v>43</v>
      </c>
      <c r="T606" s="69"/>
      <c r="U606" s="69" t="s">
        <v>32</v>
      </c>
      <c r="V606" s="68"/>
      <c r="W606" s="1" t="e">
        <f>IF(AC606="Intr",0,G606*#REF!)</f>
        <v>#REF!</v>
      </c>
      <c r="X606" s="1" t="e">
        <f>IF(AC606="Intr",0,G606*#REF!)</f>
        <v>#REF!</v>
      </c>
      <c r="Y606" s="1" t="e">
        <f>IF(AC606="Intr",G606,G606*#REF!)</f>
        <v>#REF!</v>
      </c>
      <c r="Z606" s="1" t="s">
        <v>940</v>
      </c>
      <c r="AA606" s="1" t="s">
        <v>941</v>
      </c>
      <c r="AB606" s="1" t="s">
        <v>948</v>
      </c>
      <c r="AC606" s="69"/>
      <c r="AD606" s="69"/>
      <c r="AE606" s="69"/>
      <c r="AF606" s="69"/>
      <c r="AG606" s="75"/>
      <c r="AH606" s="69"/>
    </row>
    <row r="607" spans="1:34" x14ac:dyDescent="0.2">
      <c r="A607" s="68">
        <v>44984</v>
      </c>
      <c r="B607" s="69" t="s">
        <v>134</v>
      </c>
      <c r="C607" s="69">
        <v>2023</v>
      </c>
      <c r="D607" s="69" t="s">
        <v>11</v>
      </c>
      <c r="E607" s="71">
        <v>-139</v>
      </c>
      <c r="F607" s="71" t="s">
        <v>20</v>
      </c>
      <c r="G607" s="13">
        <v>55600</v>
      </c>
      <c r="H607" s="14">
        <v>383</v>
      </c>
      <c r="I607" s="71" t="s">
        <v>52</v>
      </c>
      <c r="J607" s="71" t="s">
        <v>28</v>
      </c>
      <c r="K607" s="71">
        <v>139</v>
      </c>
      <c r="L607" s="71" t="s">
        <v>705</v>
      </c>
      <c r="M607" s="71" t="s">
        <v>1299</v>
      </c>
      <c r="N607" s="72" t="s">
        <v>1300</v>
      </c>
      <c r="O607" s="69"/>
      <c r="P607" s="69" t="s">
        <v>297</v>
      </c>
      <c r="Q607" s="73">
        <v>38.039859999999997</v>
      </c>
      <c r="R607" s="74">
        <v>-87.192059999999998</v>
      </c>
      <c r="S607" s="69" t="s">
        <v>43</v>
      </c>
      <c r="T607" s="69"/>
      <c r="U607" s="69" t="s">
        <v>32</v>
      </c>
      <c r="V607" s="68"/>
      <c r="W607" s="1" t="e">
        <f>IF(AC607="Intr",0,G607*#REF!)</f>
        <v>#REF!</v>
      </c>
      <c r="X607" s="1" t="e">
        <f>IF(AC607="Intr",0,G607*#REF!)</f>
        <v>#REF!</v>
      </c>
      <c r="Y607" s="1" t="e">
        <f>IF(AC607="Intr",G607,G607*#REF!)</f>
        <v>#REF!</v>
      </c>
      <c r="Z607" s="1" t="s">
        <v>944</v>
      </c>
      <c r="AA607" s="1" t="s">
        <v>943</v>
      </c>
      <c r="AB607" s="1"/>
      <c r="AC607" s="69"/>
      <c r="AD607" s="69"/>
      <c r="AE607" s="69"/>
      <c r="AF607" s="69"/>
      <c r="AG607" s="75"/>
      <c r="AH607" s="69" t="s">
        <v>184</v>
      </c>
    </row>
    <row r="608" spans="1:34" x14ac:dyDescent="0.2">
      <c r="A608" s="68">
        <v>44984</v>
      </c>
      <c r="B608" s="69" t="s">
        <v>134</v>
      </c>
      <c r="C608" s="69">
        <v>2023</v>
      </c>
      <c r="D608" s="69" t="s">
        <v>11</v>
      </c>
      <c r="E608" s="71">
        <v>-41</v>
      </c>
      <c r="F608" s="71" t="s">
        <v>20</v>
      </c>
      <c r="G608" s="13">
        <v>16400</v>
      </c>
      <c r="H608" s="14">
        <v>383</v>
      </c>
      <c r="I608" s="71" t="s">
        <v>52</v>
      </c>
      <c r="J608" s="71" t="s">
        <v>27</v>
      </c>
      <c r="K608" s="71">
        <v>41</v>
      </c>
      <c r="L608" s="71" t="s">
        <v>705</v>
      </c>
      <c r="M608" s="71" t="s">
        <v>1299</v>
      </c>
      <c r="N608" s="72" t="s">
        <v>1300</v>
      </c>
      <c r="O608" s="69"/>
      <c r="P608" s="69" t="s">
        <v>297</v>
      </c>
      <c r="Q608" s="73">
        <v>38.039859999999997</v>
      </c>
      <c r="R608" s="74">
        <v>-87.192059999999998</v>
      </c>
      <c r="S608" s="69" t="s">
        <v>43</v>
      </c>
      <c r="T608" s="69"/>
      <c r="U608" s="69" t="s">
        <v>32</v>
      </c>
      <c r="V608" s="68"/>
      <c r="W608" s="1" t="e">
        <f>IF(AC608="Intr",0,G608*#REF!)</f>
        <v>#REF!</v>
      </c>
      <c r="X608" s="1" t="e">
        <f>IF(AC608="Intr",0,G608*#REF!)</f>
        <v>#REF!</v>
      </c>
      <c r="Y608" s="1" t="e">
        <f>IF(AC608="Intr",G608,G608*#REF!)</f>
        <v>#REF!</v>
      </c>
      <c r="Z608" s="1" t="s">
        <v>944</v>
      </c>
      <c r="AA608" s="1" t="s">
        <v>943</v>
      </c>
      <c r="AB608" s="1"/>
      <c r="AC608" s="69"/>
      <c r="AD608" s="69"/>
      <c r="AE608" s="69"/>
      <c r="AF608" s="69"/>
      <c r="AG608" s="75"/>
      <c r="AH608" s="69" t="s">
        <v>184</v>
      </c>
    </row>
    <row r="609" spans="1:34" x14ac:dyDescent="0.2">
      <c r="A609" s="68">
        <v>44984</v>
      </c>
      <c r="B609" s="69" t="s">
        <v>134</v>
      </c>
      <c r="C609" s="69">
        <v>2023</v>
      </c>
      <c r="D609" s="69" t="s">
        <v>7</v>
      </c>
      <c r="E609" s="71">
        <v>-0.20399999999999999</v>
      </c>
      <c r="F609" s="71" t="s">
        <v>19</v>
      </c>
      <c r="G609" s="13">
        <v>16320</v>
      </c>
      <c r="H609" s="14">
        <v>379</v>
      </c>
      <c r="I609" s="71" t="s">
        <v>52</v>
      </c>
      <c r="J609" s="71" t="s">
        <v>24</v>
      </c>
      <c r="K609" s="71">
        <v>6.8000000000000005E-2</v>
      </c>
      <c r="L609" s="71" t="s">
        <v>1296</v>
      </c>
      <c r="M609" s="71" t="s">
        <v>1297</v>
      </c>
      <c r="N609" s="72" t="s">
        <v>1298</v>
      </c>
      <c r="O609" s="69"/>
      <c r="P609" s="69" t="s">
        <v>108</v>
      </c>
      <c r="Q609" s="73">
        <v>40.045099999999998</v>
      </c>
      <c r="R609" s="74">
        <v>-86.069100000000006</v>
      </c>
      <c r="S609" s="69" t="s">
        <v>41</v>
      </c>
      <c r="T609" s="69"/>
      <c r="U609" s="69" t="s">
        <v>32</v>
      </c>
      <c r="V609" s="68"/>
      <c r="W609" s="1" t="e">
        <f>IF(AC609="Intr",0,G609*#REF!)</f>
        <v>#REF!</v>
      </c>
      <c r="X609" s="1" t="e">
        <f>IF(AC609="Intr",0,G609*#REF!)</f>
        <v>#REF!</v>
      </c>
      <c r="Y609" s="1" t="e">
        <f>IF(AC609="Intr",G609,G609*#REF!)</f>
        <v>#REF!</v>
      </c>
      <c r="Z609" s="1" t="s">
        <v>944</v>
      </c>
      <c r="AA609" s="1" t="s">
        <v>943</v>
      </c>
      <c r="AB609" s="1"/>
      <c r="AC609" s="69"/>
      <c r="AD609" s="69"/>
      <c r="AE609" s="69"/>
      <c r="AF609" s="69"/>
      <c r="AG609" s="75"/>
      <c r="AH609" s="69"/>
    </row>
    <row r="610" spans="1:34" x14ac:dyDescent="0.2">
      <c r="A610" s="68">
        <v>44984</v>
      </c>
      <c r="B610" s="69" t="s">
        <v>134</v>
      </c>
      <c r="C610" s="69">
        <v>2023</v>
      </c>
      <c r="D610" s="69" t="s">
        <v>8</v>
      </c>
      <c r="E610" s="71">
        <v>-0.22500000000000001</v>
      </c>
      <c r="F610" s="71" t="s">
        <v>19</v>
      </c>
      <c r="G610" s="13">
        <v>18000</v>
      </c>
      <c r="H610" s="14">
        <v>386</v>
      </c>
      <c r="I610" s="71" t="s">
        <v>53</v>
      </c>
      <c r="J610" s="71" t="s">
        <v>25</v>
      </c>
      <c r="K610" s="71">
        <v>0.09</v>
      </c>
      <c r="L610" s="71" t="s">
        <v>1294</v>
      </c>
      <c r="M610" s="71" t="s">
        <v>73</v>
      </c>
      <c r="N610" s="72" t="s">
        <v>1295</v>
      </c>
      <c r="O610" s="69"/>
      <c r="P610" s="69" t="s">
        <v>92</v>
      </c>
      <c r="Q610" s="73">
        <v>39.822262000000002</v>
      </c>
      <c r="R610" s="74">
        <v>-85.790085000000005</v>
      </c>
      <c r="S610" s="69" t="s">
        <v>41</v>
      </c>
      <c r="T610" s="69"/>
      <c r="U610" s="69" t="s">
        <v>32</v>
      </c>
      <c r="V610" s="68"/>
      <c r="W610" s="1" t="e">
        <f>IF(AC610="Intr",0,G610*#REF!)</f>
        <v>#REF!</v>
      </c>
      <c r="X610" s="1" t="e">
        <f>IF(AC610="Intr",0,G610*#REF!)</f>
        <v>#REF!</v>
      </c>
      <c r="Y610" s="1" t="e">
        <f>IF(AC610="Intr",G610,G610*#REF!)</f>
        <v>#REF!</v>
      </c>
      <c r="Z610" s="1" t="s">
        <v>940</v>
      </c>
      <c r="AA610" s="1" t="s">
        <v>941</v>
      </c>
      <c r="AB610" s="1" t="s">
        <v>1246</v>
      </c>
      <c r="AC610" s="69"/>
      <c r="AD610" s="69"/>
      <c r="AE610" s="69"/>
      <c r="AF610" s="69"/>
      <c r="AG610" s="75"/>
      <c r="AH610" s="69"/>
    </row>
    <row r="611" spans="1:34" x14ac:dyDescent="0.2">
      <c r="A611" s="68">
        <v>44998</v>
      </c>
      <c r="B611" s="69" t="s">
        <v>144</v>
      </c>
      <c r="C611" s="69">
        <v>2023</v>
      </c>
      <c r="D611" s="69" t="s">
        <v>8</v>
      </c>
      <c r="E611" s="71">
        <v>-0.16200000000000001</v>
      </c>
      <c r="F611" s="71" t="s">
        <v>19</v>
      </c>
      <c r="G611" s="13">
        <v>12960</v>
      </c>
      <c r="H611" s="14">
        <v>381</v>
      </c>
      <c r="I611" s="71" t="s">
        <v>52</v>
      </c>
      <c r="J611" s="71" t="s">
        <v>23</v>
      </c>
      <c r="K611" s="71">
        <v>8.1000000000000003E-2</v>
      </c>
      <c r="L611" s="71" t="s">
        <v>705</v>
      </c>
      <c r="M611" s="71" t="s">
        <v>1308</v>
      </c>
      <c r="N611" s="72" t="s">
        <v>1309</v>
      </c>
      <c r="O611" s="69"/>
      <c r="P611" s="69" t="s">
        <v>285</v>
      </c>
      <c r="Q611" s="73">
        <v>38.979213000000001</v>
      </c>
      <c r="R611" s="74">
        <v>-86.021602000000001</v>
      </c>
      <c r="S611" s="69" t="s">
        <v>43</v>
      </c>
      <c r="T611" s="69"/>
      <c r="U611" s="69" t="s">
        <v>32</v>
      </c>
      <c r="V611" s="68"/>
      <c r="W611" s="1" t="e">
        <f>IF(AC611="Intr",0,G611*#REF!)</f>
        <v>#REF!</v>
      </c>
      <c r="X611" s="1" t="e">
        <f>IF(AC611="Intr",0,G611*#REF!)</f>
        <v>#REF!</v>
      </c>
      <c r="Y611" s="1" t="e">
        <f>IF(AC611="Intr",G611,G611*#REF!)</f>
        <v>#REF!</v>
      </c>
      <c r="Z611" s="1" t="s">
        <v>944</v>
      </c>
      <c r="AA611" s="1" t="s">
        <v>943</v>
      </c>
      <c r="AB611" s="1"/>
      <c r="AC611" s="69"/>
      <c r="AD611" s="69"/>
      <c r="AE611" s="69"/>
      <c r="AF611" s="69"/>
      <c r="AG611" s="75"/>
      <c r="AH611" s="69"/>
    </row>
    <row r="612" spans="1:34" x14ac:dyDescent="0.2">
      <c r="A612" s="68">
        <v>44998</v>
      </c>
      <c r="B612" s="69" t="s">
        <v>144</v>
      </c>
      <c r="C612" s="69">
        <v>2023</v>
      </c>
      <c r="D612" s="69" t="s">
        <v>8</v>
      </c>
      <c r="E612" s="71">
        <v>-780</v>
      </c>
      <c r="F612" s="71" t="s">
        <v>20</v>
      </c>
      <c r="G612" s="13">
        <v>312000</v>
      </c>
      <c r="H612" s="14">
        <v>381</v>
      </c>
      <c r="I612" s="71" t="s">
        <v>52</v>
      </c>
      <c r="J612" s="71" t="s">
        <v>28</v>
      </c>
      <c r="K612" s="71">
        <v>780</v>
      </c>
      <c r="L612" s="71" t="s">
        <v>705</v>
      </c>
      <c r="M612" s="71" t="s">
        <v>1308</v>
      </c>
      <c r="N612" s="72" t="s">
        <v>1309</v>
      </c>
      <c r="O612" s="69"/>
      <c r="P612" s="69" t="s">
        <v>285</v>
      </c>
      <c r="Q612" s="73">
        <v>38.979213000000001</v>
      </c>
      <c r="R612" s="74">
        <v>-86.021602000000001</v>
      </c>
      <c r="S612" s="69" t="s">
        <v>43</v>
      </c>
      <c r="T612" s="69"/>
      <c r="U612" s="69" t="s">
        <v>32</v>
      </c>
      <c r="V612" s="68"/>
      <c r="W612" s="1" t="e">
        <f>IF(AC612="Intr",0,G612*#REF!)</f>
        <v>#REF!</v>
      </c>
      <c r="X612" s="1" t="e">
        <f>IF(AC612="Intr",0,G612*#REF!)</f>
        <v>#REF!</v>
      </c>
      <c r="Y612" s="1" t="e">
        <f>IF(AC612="Intr",G612,G612*#REF!)</f>
        <v>#REF!</v>
      </c>
      <c r="Z612" s="1" t="s">
        <v>944</v>
      </c>
      <c r="AA612" s="1" t="s">
        <v>943</v>
      </c>
      <c r="AB612" s="1"/>
      <c r="AC612" s="69"/>
      <c r="AD612" s="69"/>
      <c r="AE612" s="69"/>
      <c r="AF612" s="69"/>
      <c r="AG612" s="75"/>
      <c r="AH612" s="69"/>
    </row>
    <row r="613" spans="1:34" x14ac:dyDescent="0.2">
      <c r="A613" s="68">
        <v>44998</v>
      </c>
      <c r="B613" s="69" t="s">
        <v>144</v>
      </c>
      <c r="C613" s="69">
        <v>2023</v>
      </c>
      <c r="D613" s="69" t="s">
        <v>8</v>
      </c>
      <c r="E613" s="71">
        <v>-17</v>
      </c>
      <c r="F613" s="71" t="s">
        <v>20</v>
      </c>
      <c r="G613" s="13">
        <v>6800</v>
      </c>
      <c r="H613" s="14">
        <v>381</v>
      </c>
      <c r="I613" s="71" t="s">
        <v>52</v>
      </c>
      <c r="J613" s="71" t="s">
        <v>26</v>
      </c>
      <c r="K613" s="71">
        <v>17</v>
      </c>
      <c r="L613" s="71" t="s">
        <v>705</v>
      </c>
      <c r="M613" s="71" t="s">
        <v>1308</v>
      </c>
      <c r="N613" s="72" t="s">
        <v>1309</v>
      </c>
      <c r="O613" s="69"/>
      <c r="P613" s="69" t="s">
        <v>285</v>
      </c>
      <c r="Q613" s="73">
        <v>38.979213000000001</v>
      </c>
      <c r="R613" s="74">
        <v>-86.021602000000001</v>
      </c>
      <c r="S613" s="69" t="s">
        <v>43</v>
      </c>
      <c r="T613" s="69"/>
      <c r="U613" s="69" t="s">
        <v>32</v>
      </c>
      <c r="V613" s="68"/>
      <c r="W613" s="1" t="e">
        <f>IF(AC613="Intr",0,G613*#REF!)</f>
        <v>#REF!</v>
      </c>
      <c r="X613" s="1" t="e">
        <f>IF(AC613="Intr",0,G613*#REF!)</f>
        <v>#REF!</v>
      </c>
      <c r="Y613" s="1" t="e">
        <f>IF(AC613="Intr",G613,G613*#REF!)</f>
        <v>#REF!</v>
      </c>
      <c r="Z613" s="1" t="s">
        <v>944</v>
      </c>
      <c r="AA613" s="1" t="s">
        <v>943</v>
      </c>
      <c r="AB613" s="1"/>
      <c r="AC613" s="69"/>
      <c r="AD613" s="69"/>
      <c r="AE613" s="69"/>
      <c r="AF613" s="69"/>
      <c r="AG613" s="75"/>
      <c r="AH613" s="69"/>
    </row>
    <row r="614" spans="1:34" x14ac:dyDescent="0.2">
      <c r="A614" s="68">
        <v>44999</v>
      </c>
      <c r="B614" s="69" t="s">
        <v>144</v>
      </c>
      <c r="C614" s="69">
        <v>2023</v>
      </c>
      <c r="D614" s="69" t="s">
        <v>10</v>
      </c>
      <c r="E614" s="71">
        <v>-0.38</v>
      </c>
      <c r="F614" s="71" t="s">
        <v>19</v>
      </c>
      <c r="G614" s="13">
        <v>30400</v>
      </c>
      <c r="H614" s="14">
        <v>372</v>
      </c>
      <c r="I614" s="71" t="s">
        <v>52</v>
      </c>
      <c r="J614" s="71" t="s">
        <v>23</v>
      </c>
      <c r="K614" s="71">
        <v>0.19</v>
      </c>
      <c r="L614" s="71" t="s">
        <v>1310</v>
      </c>
      <c r="M614" s="71" t="s">
        <v>73</v>
      </c>
      <c r="N614" s="72" t="s">
        <v>1311</v>
      </c>
      <c r="O614" s="69"/>
      <c r="P614" s="69" t="s">
        <v>100</v>
      </c>
      <c r="Q614" s="73">
        <v>38.316153</v>
      </c>
      <c r="R614" s="74">
        <v>-85.901615000000007</v>
      </c>
      <c r="S614" s="69" t="s">
        <v>41</v>
      </c>
      <c r="T614" s="69"/>
      <c r="U614" s="69" t="s">
        <v>32</v>
      </c>
      <c r="V614" s="68"/>
      <c r="W614" s="1" t="e">
        <f>IF(AC614="Intr",0,G614*#REF!)</f>
        <v>#REF!</v>
      </c>
      <c r="X614" s="1" t="e">
        <f>IF(AC614="Intr",0,G614*#REF!)</f>
        <v>#REF!</v>
      </c>
      <c r="Y614" s="1" t="e">
        <f>IF(AC614="Intr",G614,G614*#REF!)</f>
        <v>#REF!</v>
      </c>
      <c r="Z614" s="1" t="s">
        <v>944</v>
      </c>
      <c r="AA614" s="1" t="s">
        <v>943</v>
      </c>
      <c r="AB614" s="1"/>
      <c r="AC614" s="69"/>
      <c r="AD614" s="69"/>
      <c r="AE614" s="69"/>
      <c r="AF614" s="69"/>
      <c r="AG614" s="75"/>
      <c r="AH614" s="69"/>
    </row>
    <row r="615" spans="1:34" x14ac:dyDescent="0.2">
      <c r="A615" s="68">
        <v>45008</v>
      </c>
      <c r="B615" s="69" t="s">
        <v>144</v>
      </c>
      <c r="C615" s="69">
        <v>2023</v>
      </c>
      <c r="D615" s="69" t="s">
        <v>1</v>
      </c>
      <c r="E615" s="71">
        <v>-0.93799999999999994</v>
      </c>
      <c r="F615" s="71" t="s">
        <v>19</v>
      </c>
      <c r="G615" s="13">
        <v>89110</v>
      </c>
      <c r="H615" s="14">
        <v>348</v>
      </c>
      <c r="I615" s="71" t="s">
        <v>52</v>
      </c>
      <c r="J615" s="71" t="s">
        <v>23</v>
      </c>
      <c r="K615" s="71">
        <v>0.93799999999999994</v>
      </c>
      <c r="L615" s="71" t="s">
        <v>1312</v>
      </c>
      <c r="M615" s="71" t="s">
        <v>1313</v>
      </c>
      <c r="N615" s="72" t="s">
        <v>1314</v>
      </c>
      <c r="O615" s="69"/>
      <c r="P615" s="69" t="s">
        <v>357</v>
      </c>
      <c r="Q615" s="80">
        <v>41.569047126842499</v>
      </c>
      <c r="R615" s="81">
        <v>87.042424098139605</v>
      </c>
      <c r="S615" s="69" t="s">
        <v>41</v>
      </c>
      <c r="T615" s="69"/>
      <c r="U615" s="69" t="s">
        <v>32</v>
      </c>
      <c r="V615" s="68"/>
      <c r="W615" s="1" t="e">
        <f>IF(AC615="Intr",0,G615*#REF!)</f>
        <v>#REF!</v>
      </c>
      <c r="X615" s="1" t="e">
        <f>IF(AC615="Intr",0,G615*#REF!)</f>
        <v>#REF!</v>
      </c>
      <c r="Y615" s="1" t="e">
        <f>IF(AC615="Intr",G615,G615*#REF!)</f>
        <v>#REF!</v>
      </c>
      <c r="Z615" s="1" t="s">
        <v>945</v>
      </c>
      <c r="AA615" s="1" t="s">
        <v>943</v>
      </c>
      <c r="AB615" s="1"/>
      <c r="AC615" s="69"/>
      <c r="AD615" s="69"/>
      <c r="AE615" s="69"/>
      <c r="AF615" s="69"/>
      <c r="AG615" s="75"/>
      <c r="AH615" s="69" t="s">
        <v>1567</v>
      </c>
    </row>
    <row r="616" spans="1:34" x14ac:dyDescent="0.2">
      <c r="A616" s="68">
        <v>45012</v>
      </c>
      <c r="B616" s="69" t="s">
        <v>144</v>
      </c>
      <c r="C616" s="69">
        <v>2023</v>
      </c>
      <c r="D616" s="69" t="s">
        <v>7</v>
      </c>
      <c r="E616" s="71">
        <v>-385</v>
      </c>
      <c r="F616" s="71" t="s">
        <v>20</v>
      </c>
      <c r="G616" s="13">
        <v>173250</v>
      </c>
      <c r="H616" s="14">
        <v>265</v>
      </c>
      <c r="I616" s="71" t="s">
        <v>52</v>
      </c>
      <c r="J616" s="71" t="s">
        <v>27</v>
      </c>
      <c r="K616" s="71">
        <v>321</v>
      </c>
      <c r="L616" s="71" t="s">
        <v>1316</v>
      </c>
      <c r="M616" s="71" t="s">
        <v>1315</v>
      </c>
      <c r="N616" s="72" t="s">
        <v>1317</v>
      </c>
      <c r="O616" s="69"/>
      <c r="P616" s="69" t="s">
        <v>114</v>
      </c>
      <c r="Q616" s="73">
        <v>39.640099999999997</v>
      </c>
      <c r="R616" s="74">
        <v>-86.130799999999994</v>
      </c>
      <c r="S616" s="69" t="s">
        <v>41</v>
      </c>
      <c r="T616" s="69"/>
      <c r="U616" s="69" t="s">
        <v>32</v>
      </c>
      <c r="V616" s="68"/>
      <c r="W616" s="1" t="e">
        <f>IF(AC616="Intr",0,G616*#REF!)</f>
        <v>#REF!</v>
      </c>
      <c r="X616" s="1" t="e">
        <f>IF(AC616="Intr",0,G616*#REF!)</f>
        <v>#REF!</v>
      </c>
      <c r="Y616" s="1" t="e">
        <f>IF(AC616="Intr",G616,G616*#REF!)</f>
        <v>#REF!</v>
      </c>
      <c r="Z616" s="1" t="s">
        <v>944</v>
      </c>
      <c r="AA616" s="1" t="s">
        <v>943</v>
      </c>
      <c r="AB616" s="1"/>
      <c r="AC616" s="69"/>
      <c r="AD616" s="69"/>
      <c r="AE616" s="69"/>
      <c r="AF616" s="69"/>
      <c r="AG616" s="75"/>
      <c r="AH616" s="69" t="s">
        <v>1318</v>
      </c>
    </row>
    <row r="617" spans="1:34" x14ac:dyDescent="0.2">
      <c r="A617" s="68">
        <v>45012</v>
      </c>
      <c r="B617" s="69" t="s">
        <v>144</v>
      </c>
      <c r="C617" s="69">
        <v>2023</v>
      </c>
      <c r="D617" s="69" t="s">
        <v>7</v>
      </c>
      <c r="E617" s="71">
        <v>-0.42</v>
      </c>
      <c r="F617" s="71" t="s">
        <v>19</v>
      </c>
      <c r="G617" s="13">
        <v>33600</v>
      </c>
      <c r="H617" s="14">
        <v>265</v>
      </c>
      <c r="I617" s="71" t="s">
        <v>52</v>
      </c>
      <c r="J617" s="71" t="s">
        <v>24</v>
      </c>
      <c r="K617" s="71">
        <v>0.14000000000000001</v>
      </c>
      <c r="L617" s="71" t="s">
        <v>1316</v>
      </c>
      <c r="M617" s="71" t="s">
        <v>1315</v>
      </c>
      <c r="N617" s="72" t="s">
        <v>1317</v>
      </c>
      <c r="O617" s="69"/>
      <c r="P617" s="69" t="s">
        <v>114</v>
      </c>
      <c r="Q617" s="73">
        <v>39.640099999999997</v>
      </c>
      <c r="R617" s="74">
        <v>-86.130799999999994</v>
      </c>
      <c r="S617" s="69" t="s">
        <v>41</v>
      </c>
      <c r="T617" s="69"/>
      <c r="U617" s="69" t="s">
        <v>32</v>
      </c>
      <c r="V617" s="68"/>
      <c r="W617" s="1" t="e">
        <f>IF(AC617="Intr",0,G617*#REF!)</f>
        <v>#REF!</v>
      </c>
      <c r="X617" s="1" t="e">
        <f>IF(AC617="Intr",0,G617*#REF!)</f>
        <v>#REF!</v>
      </c>
      <c r="Y617" s="1" t="e">
        <f>IF(AC617="Intr",G617,G617*#REF!)</f>
        <v>#REF!</v>
      </c>
      <c r="Z617" s="1" t="s">
        <v>944</v>
      </c>
      <c r="AA617" s="1" t="s">
        <v>943</v>
      </c>
      <c r="AB617" s="1"/>
      <c r="AC617" s="69"/>
      <c r="AD617" s="69"/>
      <c r="AE617" s="69"/>
      <c r="AF617" s="69"/>
      <c r="AG617" s="75"/>
      <c r="AH617" s="69" t="s">
        <v>1319</v>
      </c>
    </row>
    <row r="618" spans="1:34" x14ac:dyDescent="0.2">
      <c r="A618" s="68">
        <v>45012</v>
      </c>
      <c r="B618" s="69" t="s">
        <v>144</v>
      </c>
      <c r="C618" s="69">
        <v>2023</v>
      </c>
      <c r="D618" s="69" t="s">
        <v>7</v>
      </c>
      <c r="E618" s="71">
        <v>-0.52</v>
      </c>
      <c r="F618" s="71" t="s">
        <v>19</v>
      </c>
      <c r="G618" s="13">
        <v>41600</v>
      </c>
      <c r="H618" s="14">
        <v>265</v>
      </c>
      <c r="I618" s="71" t="s">
        <v>52</v>
      </c>
      <c r="J618" s="71" t="s">
        <v>23</v>
      </c>
      <c r="K618" s="71">
        <v>0.14000000000000001</v>
      </c>
      <c r="L618" s="71" t="s">
        <v>1316</v>
      </c>
      <c r="M618" s="71" t="s">
        <v>1315</v>
      </c>
      <c r="N618" s="72" t="s">
        <v>1317</v>
      </c>
      <c r="O618" s="69"/>
      <c r="P618" s="69" t="s">
        <v>114</v>
      </c>
      <c r="Q618" s="73">
        <v>39.640099999999997</v>
      </c>
      <c r="R618" s="74">
        <v>-86.130799999999994</v>
      </c>
      <c r="S618" s="69" t="s">
        <v>41</v>
      </c>
      <c r="T618" s="69"/>
      <c r="U618" s="69" t="s">
        <v>32</v>
      </c>
      <c r="V618" s="68"/>
      <c r="W618" s="1" t="e">
        <f>IF(AC618="Intr",0,G618*#REF!)</f>
        <v>#REF!</v>
      </c>
      <c r="X618" s="1" t="e">
        <f>IF(AC618="Intr",0,G618*#REF!)</f>
        <v>#REF!</v>
      </c>
      <c r="Y618" s="1" t="e">
        <f>IF(AC618="Intr",G618,G618*#REF!)</f>
        <v>#REF!</v>
      </c>
      <c r="Z618" s="1" t="s">
        <v>944</v>
      </c>
      <c r="AA618" s="1" t="s">
        <v>943</v>
      </c>
      <c r="AB618" s="1"/>
      <c r="AC618" s="69"/>
      <c r="AD618" s="69"/>
      <c r="AE618" s="69"/>
      <c r="AF618" s="69"/>
      <c r="AG618" s="75"/>
      <c r="AH618" s="69" t="s">
        <v>1320</v>
      </c>
    </row>
    <row r="619" spans="1:34" x14ac:dyDescent="0.2">
      <c r="A619" s="68">
        <v>45012</v>
      </c>
      <c r="B619" s="69" t="s">
        <v>144</v>
      </c>
      <c r="C619" s="69">
        <v>2023</v>
      </c>
      <c r="D619" s="69" t="s">
        <v>7</v>
      </c>
      <c r="E619" s="71">
        <v>-245</v>
      </c>
      <c r="F619" s="71" t="s">
        <v>20</v>
      </c>
      <c r="G619" s="13">
        <v>110250</v>
      </c>
      <c r="H619" s="14">
        <v>389</v>
      </c>
      <c r="I619" s="71" t="s">
        <v>52</v>
      </c>
      <c r="J619" s="71" t="s">
        <v>27</v>
      </c>
      <c r="K619" s="71">
        <v>329</v>
      </c>
      <c r="L619" s="71" t="s">
        <v>1322</v>
      </c>
      <c r="M619" s="113" t="s">
        <v>1321</v>
      </c>
      <c r="N619" s="72" t="s">
        <v>1323</v>
      </c>
      <c r="O619" s="69"/>
      <c r="P619" s="69" t="s">
        <v>108</v>
      </c>
      <c r="Q619" s="73">
        <v>40.042230000000004</v>
      </c>
      <c r="R619" s="74">
        <v>-86.128630000000001</v>
      </c>
      <c r="S619" s="69" t="s">
        <v>41</v>
      </c>
      <c r="T619" s="69"/>
      <c r="U619" s="69" t="s">
        <v>32</v>
      </c>
      <c r="V619" s="68"/>
      <c r="W619" s="1" t="e">
        <f>IF(AC619="Intr",0,G619*#REF!)</f>
        <v>#REF!</v>
      </c>
      <c r="X619" s="1" t="e">
        <f>IF(AC619="Intr",0,G619*#REF!)</f>
        <v>#REF!</v>
      </c>
      <c r="Y619" s="1" t="e">
        <f>IF(AC619="Intr",G619,G619*#REF!)</f>
        <v>#REF!</v>
      </c>
      <c r="Z619" s="1" t="s">
        <v>944</v>
      </c>
      <c r="AA619" s="1" t="s">
        <v>943</v>
      </c>
      <c r="AB619" s="1"/>
      <c r="AC619" s="69"/>
      <c r="AD619" s="69"/>
      <c r="AE619" s="69"/>
      <c r="AF619" s="69"/>
      <c r="AG619" s="75"/>
      <c r="AH619" s="69" t="s">
        <v>689</v>
      </c>
    </row>
    <row r="620" spans="1:34" x14ac:dyDescent="0.2">
      <c r="A620" s="68">
        <v>45034</v>
      </c>
      <c r="B620" s="69" t="s">
        <v>165</v>
      </c>
      <c r="C620" s="69">
        <v>2023</v>
      </c>
      <c r="D620" s="69" t="s">
        <v>1</v>
      </c>
      <c r="E620" s="71">
        <v>-1</v>
      </c>
      <c r="F620" s="71" t="s">
        <v>19</v>
      </c>
      <c r="G620" s="13">
        <v>95000</v>
      </c>
      <c r="H620" s="14">
        <v>337</v>
      </c>
      <c r="I620" s="71" t="s">
        <v>52</v>
      </c>
      <c r="J620" s="71" t="s">
        <v>23</v>
      </c>
      <c r="K620" s="71">
        <v>8.3000000000000004E-2</v>
      </c>
      <c r="L620" s="71" t="s">
        <v>1325</v>
      </c>
      <c r="M620" s="71" t="s">
        <v>1324</v>
      </c>
      <c r="N620" s="72" t="s">
        <v>1326</v>
      </c>
      <c r="O620" s="69"/>
      <c r="P620" s="69" t="s">
        <v>199</v>
      </c>
      <c r="Q620" s="73">
        <v>41.646259000000001</v>
      </c>
      <c r="R620" s="74">
        <v>-87.484943000000001</v>
      </c>
      <c r="S620" s="69" t="s">
        <v>41</v>
      </c>
      <c r="T620" s="69"/>
      <c r="U620" s="69" t="s">
        <v>32</v>
      </c>
      <c r="V620" s="68"/>
      <c r="W620" s="1" t="e">
        <f>IF(AC620="Intr",0,G620*#REF!)</f>
        <v>#REF!</v>
      </c>
      <c r="X620" s="1" t="e">
        <f>IF(AC620="Intr",0,G620*#REF!)</f>
        <v>#REF!</v>
      </c>
      <c r="Y620" s="1" t="e">
        <f>IF(AC620="Intr",G620,G620*#REF!)</f>
        <v>#REF!</v>
      </c>
      <c r="Z620" s="1" t="s">
        <v>945</v>
      </c>
      <c r="AA620" s="1" t="s">
        <v>943</v>
      </c>
      <c r="AB620" s="1"/>
      <c r="AC620" s="69"/>
      <c r="AD620" s="69"/>
      <c r="AE620" s="69"/>
      <c r="AF620" s="69"/>
      <c r="AG620" s="75"/>
      <c r="AH620" s="69"/>
    </row>
    <row r="621" spans="1:34" x14ac:dyDescent="0.2">
      <c r="A621" s="68">
        <v>45034</v>
      </c>
      <c r="B621" s="69" t="s">
        <v>165</v>
      </c>
      <c r="C621" s="69">
        <v>2023</v>
      </c>
      <c r="D621" s="69" t="s">
        <v>1</v>
      </c>
      <c r="E621" s="71">
        <v>-0.48599999999999999</v>
      </c>
      <c r="F621" s="71" t="s">
        <v>19</v>
      </c>
      <c r="G621" s="13">
        <v>46170</v>
      </c>
      <c r="H621" s="14">
        <v>402</v>
      </c>
      <c r="I621" s="71" t="s">
        <v>52</v>
      </c>
      <c r="J621" s="71" t="s">
        <v>23</v>
      </c>
      <c r="K621" s="71">
        <v>0.27</v>
      </c>
      <c r="L621" s="71" t="s">
        <v>1329</v>
      </c>
      <c r="M621" s="71" t="s">
        <v>1327</v>
      </c>
      <c r="N621" s="72" t="s">
        <v>1328</v>
      </c>
      <c r="O621" s="69"/>
      <c r="P621" s="69" t="s">
        <v>357</v>
      </c>
      <c r="Q621" s="73">
        <v>41.560267000000003</v>
      </c>
      <c r="R621" s="74">
        <v>-87.104940999999997</v>
      </c>
      <c r="S621" s="69" t="s">
        <v>41</v>
      </c>
      <c r="T621" s="69"/>
      <c r="U621" s="69" t="s">
        <v>32</v>
      </c>
      <c r="V621" s="68"/>
      <c r="W621" s="1" t="e">
        <f>IF(AC621="Intr",0,G621*#REF!)</f>
        <v>#REF!</v>
      </c>
      <c r="X621" s="1" t="e">
        <f>IF(AC621="Intr",0,G621*#REF!)</f>
        <v>#REF!</v>
      </c>
      <c r="Y621" s="1" t="e">
        <f>IF(AC621="Intr",G621,G621*#REF!)</f>
        <v>#REF!</v>
      </c>
      <c r="Z621" s="1" t="s">
        <v>945</v>
      </c>
      <c r="AA621" s="1" t="s">
        <v>943</v>
      </c>
      <c r="AB621" s="1"/>
      <c r="AC621" s="69"/>
      <c r="AD621" s="69"/>
      <c r="AE621" s="69"/>
      <c r="AF621" s="69"/>
      <c r="AG621" s="75"/>
      <c r="AH621" s="69" t="s">
        <v>1330</v>
      </c>
    </row>
    <row r="622" spans="1:34" x14ac:dyDescent="0.2">
      <c r="A622" s="68">
        <v>45034</v>
      </c>
      <c r="B622" s="69" t="s">
        <v>165</v>
      </c>
      <c r="C622" s="69">
        <v>2023</v>
      </c>
      <c r="D622" s="69" t="s">
        <v>1</v>
      </c>
      <c r="E622" s="71">
        <v>-0.14399999999999999</v>
      </c>
      <c r="F622" s="71" t="s">
        <v>19</v>
      </c>
      <c r="G622" s="13">
        <v>13680</v>
      </c>
      <c r="H622" s="14">
        <v>402</v>
      </c>
      <c r="I622" s="71" t="s">
        <v>52</v>
      </c>
      <c r="J622" s="71" t="s">
        <v>24</v>
      </c>
      <c r="K622" s="71">
        <v>0.14399999999999999</v>
      </c>
      <c r="L622" s="71" t="s">
        <v>1329</v>
      </c>
      <c r="M622" s="71" t="s">
        <v>1327</v>
      </c>
      <c r="N622" s="72" t="s">
        <v>1328</v>
      </c>
      <c r="O622" s="69"/>
      <c r="P622" s="69" t="s">
        <v>357</v>
      </c>
      <c r="Q622" s="73">
        <v>41.560267000000003</v>
      </c>
      <c r="R622" s="74">
        <v>-87.104940999999997</v>
      </c>
      <c r="S622" s="69" t="s">
        <v>41</v>
      </c>
      <c r="T622" s="69"/>
      <c r="U622" s="69" t="s">
        <v>32</v>
      </c>
      <c r="V622" s="68"/>
      <c r="W622" s="1" t="e">
        <f>IF(AC622="Intr",0,G622*#REF!)</f>
        <v>#REF!</v>
      </c>
      <c r="X622" s="1" t="e">
        <f>IF(AC622="Intr",0,G622*#REF!)</f>
        <v>#REF!</v>
      </c>
      <c r="Y622" s="1" t="e">
        <f>IF(AC622="Intr",G622,G622*#REF!)</f>
        <v>#REF!</v>
      </c>
      <c r="Z622" s="1" t="s">
        <v>945</v>
      </c>
      <c r="AA622" s="1" t="s">
        <v>943</v>
      </c>
      <c r="AB622" s="1"/>
      <c r="AC622" s="69"/>
      <c r="AD622" s="69"/>
      <c r="AE622" s="69"/>
      <c r="AF622" s="69"/>
      <c r="AG622" s="75"/>
      <c r="AH622" s="69" t="s">
        <v>1331</v>
      </c>
    </row>
    <row r="623" spans="1:34" x14ac:dyDescent="0.2">
      <c r="A623" s="68">
        <v>45034</v>
      </c>
      <c r="B623" s="69" t="s">
        <v>165</v>
      </c>
      <c r="C623" s="69">
        <v>2023</v>
      </c>
      <c r="D623" s="69" t="s">
        <v>1</v>
      </c>
      <c r="E623" s="71">
        <v>-0.22</v>
      </c>
      <c r="F623" s="71" t="s">
        <v>19</v>
      </c>
      <c r="G623" s="13">
        <v>20900</v>
      </c>
      <c r="H623" s="14">
        <v>380</v>
      </c>
      <c r="I623" s="71" t="s">
        <v>52</v>
      </c>
      <c r="J623" s="71" t="s">
        <v>23</v>
      </c>
      <c r="K623" s="71">
        <v>0.12</v>
      </c>
      <c r="L623" s="71" t="s">
        <v>1340</v>
      </c>
      <c r="M623" s="71" t="s">
        <v>1339</v>
      </c>
      <c r="N623" s="72" t="s">
        <v>1341</v>
      </c>
      <c r="O623" s="69"/>
      <c r="P623" s="69" t="s">
        <v>357</v>
      </c>
      <c r="Q623" s="73">
        <v>41.598882000000003</v>
      </c>
      <c r="R623" s="74">
        <v>-87.191326000000004</v>
      </c>
      <c r="S623" s="69" t="s">
        <v>41</v>
      </c>
      <c r="T623" s="69"/>
      <c r="U623" s="69" t="s">
        <v>32</v>
      </c>
      <c r="V623" s="68"/>
      <c r="W623" s="1" t="e">
        <f>IF(AC623="Intr",0,G623*#REF!)</f>
        <v>#REF!</v>
      </c>
      <c r="X623" s="1" t="e">
        <f>IF(AC623="Intr",0,G623*#REF!)</f>
        <v>#REF!</v>
      </c>
      <c r="Y623" s="1" t="e">
        <f>IF(AC623="Intr",G623,G623*#REF!)</f>
        <v>#REF!</v>
      </c>
      <c r="Z623" s="1" t="s">
        <v>945</v>
      </c>
      <c r="AA623" s="1" t="s">
        <v>943</v>
      </c>
      <c r="AB623" s="1"/>
      <c r="AC623" s="69"/>
      <c r="AD623" s="69"/>
      <c r="AE623" s="69"/>
      <c r="AF623" s="69"/>
      <c r="AG623" s="75"/>
      <c r="AH623" s="69"/>
    </row>
    <row r="624" spans="1:34" x14ac:dyDescent="0.2">
      <c r="A624" s="68">
        <v>45034</v>
      </c>
      <c r="B624" s="69" t="s">
        <v>165</v>
      </c>
      <c r="C624" s="69">
        <v>2023</v>
      </c>
      <c r="D624" s="69" t="s">
        <v>1</v>
      </c>
      <c r="E624" s="71">
        <v>-1.33</v>
      </c>
      <c r="F624" s="71" t="s">
        <v>19</v>
      </c>
      <c r="G624" s="13">
        <v>126350</v>
      </c>
      <c r="H624" s="14">
        <v>380</v>
      </c>
      <c r="I624" s="71" t="s">
        <v>52</v>
      </c>
      <c r="J624" s="71" t="s">
        <v>25</v>
      </c>
      <c r="K624" s="71">
        <v>0.37</v>
      </c>
      <c r="L624" s="71" t="s">
        <v>1340</v>
      </c>
      <c r="M624" s="71" t="s">
        <v>1339</v>
      </c>
      <c r="N624" s="72" t="s">
        <v>1341</v>
      </c>
      <c r="O624" s="69"/>
      <c r="P624" s="69" t="s">
        <v>357</v>
      </c>
      <c r="Q624" s="73">
        <v>41.598882000000003</v>
      </c>
      <c r="R624" s="74">
        <v>-87.191326000000004</v>
      </c>
      <c r="S624" s="69" t="s">
        <v>41</v>
      </c>
      <c r="T624" s="69"/>
      <c r="U624" s="69" t="s">
        <v>32</v>
      </c>
      <c r="V624" s="68"/>
      <c r="W624" s="1" t="e">
        <f>IF(AC624="Intr",0,G624*#REF!)</f>
        <v>#REF!</v>
      </c>
      <c r="X624" s="1" t="e">
        <f>IF(AC624="Intr",0,G624*#REF!)</f>
        <v>#REF!</v>
      </c>
      <c r="Y624" s="1" t="e">
        <f>IF(AC624="Intr",G624,G624*#REF!)</f>
        <v>#REF!</v>
      </c>
      <c r="Z624" s="1" t="s">
        <v>945</v>
      </c>
      <c r="AA624" s="1" t="s">
        <v>943</v>
      </c>
      <c r="AB624" s="1"/>
      <c r="AC624" s="69"/>
      <c r="AD624" s="69"/>
      <c r="AE624" s="69"/>
      <c r="AF624" s="69"/>
      <c r="AG624" s="75"/>
      <c r="AH624" s="69"/>
    </row>
    <row r="625" spans="1:34" x14ac:dyDescent="0.2">
      <c r="A625" s="68">
        <v>45034</v>
      </c>
      <c r="B625" s="69" t="s">
        <v>165</v>
      </c>
      <c r="C625" s="69">
        <v>2023</v>
      </c>
      <c r="D625" s="69" t="s">
        <v>11</v>
      </c>
      <c r="E625" s="71">
        <v>-494</v>
      </c>
      <c r="F625" s="71" t="s">
        <v>20</v>
      </c>
      <c r="G625" s="13">
        <v>197600</v>
      </c>
      <c r="H625" s="14">
        <v>398</v>
      </c>
      <c r="I625" s="71" t="s">
        <v>52</v>
      </c>
      <c r="J625" s="71" t="s">
        <v>27</v>
      </c>
      <c r="K625" s="71">
        <v>412</v>
      </c>
      <c r="L625" s="71" t="s">
        <v>1333</v>
      </c>
      <c r="M625" s="71" t="s">
        <v>1332</v>
      </c>
      <c r="N625" s="72" t="s">
        <v>1334</v>
      </c>
      <c r="O625" s="69"/>
      <c r="P625" s="69" t="s">
        <v>61</v>
      </c>
      <c r="Q625" s="73">
        <v>38.045692000000003</v>
      </c>
      <c r="R625" s="74">
        <v>-87.529272000000006</v>
      </c>
      <c r="S625" s="69" t="s">
        <v>41</v>
      </c>
      <c r="T625" s="69"/>
      <c r="U625" s="69" t="s">
        <v>32</v>
      </c>
      <c r="V625" s="68"/>
      <c r="W625" s="1" t="e">
        <f>IF(AC625="Intr",0,G625*#REF!)</f>
        <v>#REF!</v>
      </c>
      <c r="X625" s="1" t="e">
        <f>IF(AC625="Intr",0,G625*#REF!)</f>
        <v>#REF!</v>
      </c>
      <c r="Y625" s="1" t="e">
        <f>IF(AC625="Intr",G625,G625*#REF!)</f>
        <v>#REF!</v>
      </c>
      <c r="Z625" s="1" t="s">
        <v>944</v>
      </c>
      <c r="AA625" s="1" t="s">
        <v>943</v>
      </c>
      <c r="AB625" s="1"/>
      <c r="AC625" s="69"/>
      <c r="AD625" s="69"/>
      <c r="AE625" s="69"/>
      <c r="AF625" s="69"/>
      <c r="AG625" s="75"/>
      <c r="AH625" s="69" t="s">
        <v>1335</v>
      </c>
    </row>
    <row r="626" spans="1:34" x14ac:dyDescent="0.2">
      <c r="A626" s="68">
        <v>45034</v>
      </c>
      <c r="B626" s="69" t="s">
        <v>165</v>
      </c>
      <c r="C626" s="69">
        <v>2023</v>
      </c>
      <c r="D626" s="69" t="s">
        <v>10</v>
      </c>
      <c r="E626" s="71">
        <v>-288</v>
      </c>
      <c r="F626" s="71" t="s">
        <v>20</v>
      </c>
      <c r="G626" s="13">
        <v>115200</v>
      </c>
      <c r="H626" s="14">
        <v>400</v>
      </c>
      <c r="I626" s="71" t="s">
        <v>52</v>
      </c>
      <c r="J626" s="71" t="s">
        <v>28</v>
      </c>
      <c r="K626" s="71">
        <v>288</v>
      </c>
      <c r="L626" s="71" t="s">
        <v>1345</v>
      </c>
      <c r="M626" s="71" t="s">
        <v>1186</v>
      </c>
      <c r="N626" s="72" t="s">
        <v>1187</v>
      </c>
      <c r="O626" s="69"/>
      <c r="P626" s="69" t="s">
        <v>56</v>
      </c>
      <c r="Q626" s="73">
        <v>38.457000000000001</v>
      </c>
      <c r="R626" s="74">
        <v>-85.847740000000002</v>
      </c>
      <c r="S626" s="69" t="s">
        <v>41</v>
      </c>
      <c r="T626" s="69"/>
      <c r="U626" s="69" t="s">
        <v>32</v>
      </c>
      <c r="V626" s="68"/>
      <c r="W626" s="1" t="e">
        <f>IF(AC626="Intr",0,G626*#REF!)</f>
        <v>#REF!</v>
      </c>
      <c r="X626" s="1" t="e">
        <f>IF(AC626="Intr",0,G626*#REF!)</f>
        <v>#REF!</v>
      </c>
      <c r="Y626" s="1" t="e">
        <f>IF(AC626="Intr",G626,G626*#REF!)</f>
        <v>#REF!</v>
      </c>
      <c r="Z626" s="1" t="s">
        <v>944</v>
      </c>
      <c r="AA626" s="1" t="s">
        <v>943</v>
      </c>
      <c r="AB626" s="1"/>
      <c r="AC626" s="69"/>
      <c r="AD626" s="69"/>
      <c r="AE626" s="69"/>
      <c r="AF626" s="69"/>
      <c r="AG626" s="75"/>
      <c r="AH626" s="69" t="s">
        <v>1346</v>
      </c>
    </row>
    <row r="627" spans="1:34" x14ac:dyDescent="0.2">
      <c r="A627" s="68">
        <v>45034</v>
      </c>
      <c r="B627" s="69" t="s">
        <v>165</v>
      </c>
      <c r="C627" s="69">
        <v>2023</v>
      </c>
      <c r="D627" s="69" t="s">
        <v>10</v>
      </c>
      <c r="E627" s="71">
        <v>-1.3</v>
      </c>
      <c r="F627" s="71" t="s">
        <v>19</v>
      </c>
      <c r="G627" s="13">
        <v>104000</v>
      </c>
      <c r="H627" s="14">
        <v>400</v>
      </c>
      <c r="I627" s="71" t="s">
        <v>52</v>
      </c>
      <c r="J627" s="71" t="s">
        <v>23</v>
      </c>
      <c r="K627" s="71">
        <v>1.3</v>
      </c>
      <c r="L627" s="71" t="s">
        <v>1345</v>
      </c>
      <c r="M627" s="71" t="s">
        <v>1186</v>
      </c>
      <c r="N627" s="72" t="s">
        <v>1187</v>
      </c>
      <c r="O627" s="69"/>
      <c r="P627" s="69" t="s">
        <v>56</v>
      </c>
      <c r="Q627" s="73">
        <v>38.457000000000001</v>
      </c>
      <c r="R627" s="74">
        <v>-85.847740000000002</v>
      </c>
      <c r="S627" s="69" t="s">
        <v>41</v>
      </c>
      <c r="T627" s="69"/>
      <c r="U627" s="69" t="s">
        <v>32</v>
      </c>
      <c r="V627" s="68"/>
      <c r="W627" s="1" t="e">
        <f>IF(AC627="Intr",0,G627*#REF!)</f>
        <v>#REF!</v>
      </c>
      <c r="X627" s="1" t="e">
        <f>IF(AC627="Intr",0,G627*#REF!)</f>
        <v>#REF!</v>
      </c>
      <c r="Y627" s="1" t="e">
        <f>IF(AC627="Intr",G627,G627*#REF!)</f>
        <v>#REF!</v>
      </c>
      <c r="Z627" s="1" t="s">
        <v>944</v>
      </c>
      <c r="AA627" s="1" t="s">
        <v>943</v>
      </c>
      <c r="AB627" s="1"/>
      <c r="AC627" s="69"/>
      <c r="AD627" s="69"/>
      <c r="AE627" s="69"/>
      <c r="AF627" s="69"/>
      <c r="AG627" s="75"/>
      <c r="AH627" s="69" t="s">
        <v>1346</v>
      </c>
    </row>
    <row r="628" spans="1:34" x14ac:dyDescent="0.2">
      <c r="A628" s="68">
        <v>45034</v>
      </c>
      <c r="B628" s="69" t="s">
        <v>165</v>
      </c>
      <c r="C628" s="69">
        <v>2023</v>
      </c>
      <c r="D628" s="69" t="s">
        <v>7</v>
      </c>
      <c r="E628" s="71">
        <v>-17</v>
      </c>
      <c r="F628" s="71" t="s">
        <v>20</v>
      </c>
      <c r="G628" s="13">
        <v>7650</v>
      </c>
      <c r="H628" s="14">
        <v>387</v>
      </c>
      <c r="I628" s="71" t="s">
        <v>52</v>
      </c>
      <c r="J628" s="71" t="s">
        <v>27</v>
      </c>
      <c r="K628" s="71">
        <v>14</v>
      </c>
      <c r="L628" s="71" t="s">
        <v>1337</v>
      </c>
      <c r="M628" s="71" t="s">
        <v>1336</v>
      </c>
      <c r="N628" s="72" t="s">
        <v>1338</v>
      </c>
      <c r="O628" s="69"/>
      <c r="P628" s="69" t="s">
        <v>114</v>
      </c>
      <c r="Q628" s="73">
        <v>39.757373000000001</v>
      </c>
      <c r="R628" s="74">
        <v>-86.294821999999996</v>
      </c>
      <c r="S628" s="69" t="s">
        <v>41</v>
      </c>
      <c r="T628" s="69"/>
      <c r="U628" s="69" t="s">
        <v>32</v>
      </c>
      <c r="V628" s="68"/>
      <c r="W628" s="1" t="e">
        <f>IF(AC628="Intr",0,G628*#REF!)</f>
        <v>#REF!</v>
      </c>
      <c r="X628" s="1" t="e">
        <f>IF(AC628="Intr",0,G628*#REF!)</f>
        <v>#REF!</v>
      </c>
      <c r="Y628" s="1" t="e">
        <f>IF(AC628="Intr",G628,G628*#REF!)</f>
        <v>#REF!</v>
      </c>
      <c r="Z628" s="1" t="s">
        <v>944</v>
      </c>
      <c r="AA628" s="1" t="s">
        <v>943</v>
      </c>
      <c r="AB628" s="1"/>
      <c r="AC628" s="69"/>
      <c r="AD628" s="69"/>
      <c r="AE628" s="69"/>
      <c r="AF628" s="69"/>
      <c r="AG628" s="75"/>
      <c r="AH628" s="69"/>
    </row>
    <row r="629" spans="1:34" x14ac:dyDescent="0.2">
      <c r="A629" s="68">
        <v>45034</v>
      </c>
      <c r="B629" s="69" t="s">
        <v>165</v>
      </c>
      <c r="C629" s="69">
        <v>2023</v>
      </c>
      <c r="D629" s="69" t="s">
        <v>7</v>
      </c>
      <c r="E629" s="71">
        <v>-0.32400000000000001</v>
      </c>
      <c r="F629" s="71" t="s">
        <v>19</v>
      </c>
      <c r="G629" s="13">
        <v>25920</v>
      </c>
      <c r="H629" s="14">
        <v>387</v>
      </c>
      <c r="I629" s="71" t="s">
        <v>52</v>
      </c>
      <c r="J629" s="71" t="s">
        <v>24</v>
      </c>
      <c r="K629" s="71">
        <v>0.09</v>
      </c>
      <c r="L629" s="71" t="s">
        <v>1337</v>
      </c>
      <c r="M629" s="71" t="s">
        <v>1336</v>
      </c>
      <c r="N629" s="72" t="s">
        <v>1338</v>
      </c>
      <c r="O629" s="69"/>
      <c r="P629" s="69" t="s">
        <v>114</v>
      </c>
      <c r="Q629" s="73">
        <v>39.757373000000001</v>
      </c>
      <c r="R629" s="74">
        <v>-86.294821999999996</v>
      </c>
      <c r="S629" s="69" t="s">
        <v>41</v>
      </c>
      <c r="T629" s="69"/>
      <c r="U629" s="69" t="s">
        <v>32</v>
      </c>
      <c r="V629" s="68"/>
      <c r="W629" s="1" t="e">
        <f>IF(AC629="Intr",0,G629*#REF!)</f>
        <v>#REF!</v>
      </c>
      <c r="X629" s="1" t="e">
        <f>IF(AC629="Intr",0,G629*#REF!)</f>
        <v>#REF!</v>
      </c>
      <c r="Y629" s="1" t="e">
        <f>IF(AC629="Intr",G629,G629*#REF!)</f>
        <v>#REF!</v>
      </c>
      <c r="Z629" s="1" t="s">
        <v>944</v>
      </c>
      <c r="AA629" s="1" t="s">
        <v>943</v>
      </c>
      <c r="AB629" s="1"/>
      <c r="AC629" s="69"/>
      <c r="AD629" s="69"/>
      <c r="AE629" s="69"/>
      <c r="AF629" s="69"/>
      <c r="AG629" s="75"/>
      <c r="AH629" s="69"/>
    </row>
    <row r="630" spans="1:34" x14ac:dyDescent="0.2">
      <c r="A630" s="68">
        <v>45034</v>
      </c>
      <c r="B630" s="69" t="s">
        <v>165</v>
      </c>
      <c r="C630" s="69">
        <v>2023</v>
      </c>
      <c r="D630" s="69" t="s">
        <v>7</v>
      </c>
      <c r="E630" s="71">
        <v>-7.6799999999999993E-2</v>
      </c>
      <c r="F630" s="71" t="s">
        <v>19</v>
      </c>
      <c r="G630" s="13">
        <v>6144</v>
      </c>
      <c r="H630" s="14">
        <v>387</v>
      </c>
      <c r="I630" s="71" t="s">
        <v>52</v>
      </c>
      <c r="J630" s="71" t="s">
        <v>25</v>
      </c>
      <c r="K630" s="71">
        <v>1.6E-2</v>
      </c>
      <c r="L630" s="71" t="s">
        <v>1337</v>
      </c>
      <c r="M630" s="71" t="s">
        <v>1336</v>
      </c>
      <c r="N630" s="72" t="s">
        <v>1338</v>
      </c>
      <c r="O630" s="69"/>
      <c r="P630" s="69" t="s">
        <v>114</v>
      </c>
      <c r="Q630" s="73">
        <v>39.757373000000001</v>
      </c>
      <c r="R630" s="74">
        <v>-86.294821999999996</v>
      </c>
      <c r="S630" s="69" t="s">
        <v>41</v>
      </c>
      <c r="T630" s="69"/>
      <c r="U630" s="69" t="s">
        <v>32</v>
      </c>
      <c r="V630" s="68"/>
      <c r="W630" s="1" t="e">
        <f>IF(AC630="Intr",0,G630*#REF!)</f>
        <v>#REF!</v>
      </c>
      <c r="X630" s="1" t="e">
        <f>IF(AC630="Intr",0,G630*#REF!)</f>
        <v>#REF!</v>
      </c>
      <c r="Y630" s="1" t="e">
        <f>IF(AC630="Intr",G630,G630*#REF!)</f>
        <v>#REF!</v>
      </c>
      <c r="Z630" s="1" t="s">
        <v>944</v>
      </c>
      <c r="AA630" s="1" t="s">
        <v>943</v>
      </c>
      <c r="AB630" s="1"/>
      <c r="AC630" s="69"/>
      <c r="AD630" s="69"/>
      <c r="AE630" s="69"/>
      <c r="AF630" s="69"/>
      <c r="AG630" s="75"/>
      <c r="AH630" s="69"/>
    </row>
    <row r="631" spans="1:34" x14ac:dyDescent="0.2">
      <c r="A631" s="68">
        <v>45034</v>
      </c>
      <c r="B631" s="69" t="s">
        <v>165</v>
      </c>
      <c r="C631" s="69">
        <v>2023</v>
      </c>
      <c r="D631" s="69" t="s">
        <v>7</v>
      </c>
      <c r="E631" s="71">
        <v>-3.42</v>
      </c>
      <c r="F631" s="71" t="s">
        <v>19</v>
      </c>
      <c r="G631" s="13">
        <v>273600</v>
      </c>
      <c r="H631" s="14" t="s">
        <v>1343</v>
      </c>
      <c r="I631" s="71" t="s">
        <v>53</v>
      </c>
      <c r="J631" s="71" t="s">
        <v>23</v>
      </c>
      <c r="K631" s="71">
        <v>2.13</v>
      </c>
      <c r="L631" s="71" t="s">
        <v>1344</v>
      </c>
      <c r="M631" s="71" t="s">
        <v>73</v>
      </c>
      <c r="N631" s="72" t="s">
        <v>1342</v>
      </c>
      <c r="O631" s="69"/>
      <c r="P631" s="69" t="s">
        <v>108</v>
      </c>
      <c r="Q631" s="73">
        <v>40.078893000000001</v>
      </c>
      <c r="R631" s="74">
        <v>-86.129283999999998</v>
      </c>
      <c r="S631" s="69" t="s">
        <v>41</v>
      </c>
      <c r="T631" s="69"/>
      <c r="U631" s="69" t="s">
        <v>32</v>
      </c>
      <c r="V631" s="68"/>
      <c r="W631" s="1" t="e">
        <f>IF(AC631="Intr",0,G631*#REF!)</f>
        <v>#REF!</v>
      </c>
      <c r="X631" s="1" t="e">
        <f>IF(AC631="Intr",0,G631*#REF!)</f>
        <v>#REF!</v>
      </c>
      <c r="Y631" s="1" t="e">
        <f>IF(AC631="Intr",G631,G631*#REF!)</f>
        <v>#REF!</v>
      </c>
      <c r="Z631" s="1" t="s">
        <v>940</v>
      </c>
      <c r="AA631" s="1" t="s">
        <v>941</v>
      </c>
      <c r="AB631" s="1" t="s">
        <v>948</v>
      </c>
      <c r="AC631" s="69"/>
      <c r="AD631" s="69"/>
      <c r="AE631" s="69"/>
      <c r="AF631" s="69"/>
      <c r="AG631" s="75"/>
      <c r="AH631" s="69"/>
    </row>
    <row r="632" spans="1:34" x14ac:dyDescent="0.2">
      <c r="A632" s="68">
        <v>45040</v>
      </c>
      <c r="B632" s="69" t="s">
        <v>165</v>
      </c>
      <c r="C632" s="69">
        <v>2023</v>
      </c>
      <c r="D632" s="69" t="s">
        <v>5</v>
      </c>
      <c r="E632" s="71">
        <v>-0.7</v>
      </c>
      <c r="F632" s="71" t="s">
        <v>19</v>
      </c>
      <c r="G632" s="13">
        <v>56000</v>
      </c>
      <c r="H632" s="14">
        <v>403</v>
      </c>
      <c r="I632" s="71" t="s">
        <v>52</v>
      </c>
      <c r="J632" s="71" t="s">
        <v>25</v>
      </c>
      <c r="K632" s="71">
        <v>0.2</v>
      </c>
      <c r="L632" s="71" t="s">
        <v>1378</v>
      </c>
      <c r="M632" s="113" t="s">
        <v>1379</v>
      </c>
      <c r="N632" s="72" t="s">
        <v>1380</v>
      </c>
      <c r="O632" s="69"/>
      <c r="P632" s="69" t="s">
        <v>227</v>
      </c>
      <c r="Q632" s="73">
        <v>41.199486999999998</v>
      </c>
      <c r="R632" s="74">
        <v>-85.202242999999996</v>
      </c>
      <c r="S632" s="69" t="s">
        <v>41</v>
      </c>
      <c r="T632" s="69"/>
      <c r="U632" s="69" t="s">
        <v>32</v>
      </c>
      <c r="V632" s="68"/>
      <c r="W632" s="1" t="e">
        <f>IF(AC632="Intr",0,G632*#REF!)</f>
        <v>#REF!</v>
      </c>
      <c r="X632" s="1" t="e">
        <f>IF(AC632="Intr",0,G632*#REF!)</f>
        <v>#REF!</v>
      </c>
      <c r="Y632" s="1" t="e">
        <f>IF(AC632="Intr",G632,G632*#REF!)</f>
        <v>#REF!</v>
      </c>
      <c r="Z632" s="1" t="s">
        <v>942</v>
      </c>
      <c r="AA632" s="1" t="s">
        <v>943</v>
      </c>
      <c r="AB632" s="1"/>
      <c r="AC632" s="69"/>
      <c r="AD632" s="69"/>
      <c r="AE632" s="69"/>
      <c r="AF632" s="69"/>
      <c r="AG632" s="75"/>
      <c r="AH632" s="69"/>
    </row>
    <row r="633" spans="1:34" x14ac:dyDescent="0.2">
      <c r="A633" s="68">
        <v>45041</v>
      </c>
      <c r="B633" s="69" t="s">
        <v>165</v>
      </c>
      <c r="C633" s="69">
        <v>2023</v>
      </c>
      <c r="D633" s="69" t="s">
        <v>10</v>
      </c>
      <c r="E633" s="71">
        <v>-0.72</v>
      </c>
      <c r="F633" s="71" t="s">
        <v>19</v>
      </c>
      <c r="G633" s="13">
        <v>57600</v>
      </c>
      <c r="H633" s="14">
        <v>388</v>
      </c>
      <c r="I633" s="71" t="s">
        <v>52</v>
      </c>
      <c r="J633" s="71" t="s">
        <v>23</v>
      </c>
      <c r="K633" s="71">
        <v>0.29799999999999999</v>
      </c>
      <c r="L633" s="71" t="s">
        <v>1348</v>
      </c>
      <c r="M633" s="113" t="s">
        <v>1347</v>
      </c>
      <c r="N633" s="72" t="s">
        <v>1349</v>
      </c>
      <c r="O633" s="69"/>
      <c r="P633" s="69" t="s">
        <v>56</v>
      </c>
      <c r="Q633" s="73">
        <v>38.338082999999997</v>
      </c>
      <c r="R633" s="74">
        <v>-85.712626</v>
      </c>
      <c r="S633" s="69" t="s">
        <v>41</v>
      </c>
      <c r="T633" s="69"/>
      <c r="U633" s="69" t="s">
        <v>32</v>
      </c>
      <c r="V633" s="68"/>
      <c r="W633" s="1" t="e">
        <f>IF(AC633="Intr",0,G633*#REF!)</f>
        <v>#REF!</v>
      </c>
      <c r="X633" s="1" t="e">
        <f>IF(AC633="Intr",0,G633*#REF!)</f>
        <v>#REF!</v>
      </c>
      <c r="Y633" s="1" t="e">
        <f>IF(AC633="Intr",G633,G633*#REF!)</f>
        <v>#REF!</v>
      </c>
      <c r="Z633" s="1" t="s">
        <v>944</v>
      </c>
      <c r="AA633" s="1" t="s">
        <v>943</v>
      </c>
      <c r="AB633" s="1"/>
      <c r="AC633" s="69"/>
      <c r="AD633" s="69"/>
      <c r="AE633" s="69"/>
      <c r="AF633" s="69"/>
      <c r="AG633" s="75"/>
      <c r="AH633" s="69"/>
    </row>
    <row r="634" spans="1:34" x14ac:dyDescent="0.2">
      <c r="A634" s="68">
        <v>45042</v>
      </c>
      <c r="B634" s="69" t="s">
        <v>165</v>
      </c>
      <c r="C634" s="69">
        <v>2023</v>
      </c>
      <c r="D634" s="69" t="s">
        <v>2</v>
      </c>
      <c r="E634" s="71">
        <v>-1.74</v>
      </c>
      <c r="F634" s="71" t="s">
        <v>19</v>
      </c>
      <c r="G634" s="13">
        <v>165300</v>
      </c>
      <c r="H634" s="14">
        <v>396</v>
      </c>
      <c r="I634" s="71" t="s">
        <v>53</v>
      </c>
      <c r="J634" s="71" t="s">
        <v>25</v>
      </c>
      <c r="K634" s="71">
        <v>0.57999999999999996</v>
      </c>
      <c r="L634" s="71" t="s">
        <v>380</v>
      </c>
      <c r="M634" s="71" t="s">
        <v>73</v>
      </c>
      <c r="N634" s="72" t="s">
        <v>1350</v>
      </c>
      <c r="O634" s="69"/>
      <c r="P634" s="69" t="s">
        <v>231</v>
      </c>
      <c r="Q634" s="73">
        <v>41.217205</v>
      </c>
      <c r="R634" s="74">
        <v>-87.005990999999995</v>
      </c>
      <c r="S634" s="69" t="s">
        <v>42</v>
      </c>
      <c r="T634" s="69"/>
      <c r="U634" s="69" t="s">
        <v>32</v>
      </c>
      <c r="V634" s="68"/>
      <c r="W634" s="1" t="e">
        <f>IF(AC634="Intr",0,G634*#REF!)</f>
        <v>#REF!</v>
      </c>
      <c r="X634" s="1" t="e">
        <f>IF(AC634="Intr",0,G634*#REF!)</f>
        <v>#REF!</v>
      </c>
      <c r="Y634" s="1" t="e">
        <f>IF(AC634="Intr",G634,G634*#REF!)</f>
        <v>#REF!</v>
      </c>
      <c r="Z634" s="1" t="s">
        <v>940</v>
      </c>
      <c r="AA634" s="1" t="s">
        <v>941</v>
      </c>
      <c r="AB634" s="1" t="s">
        <v>1246</v>
      </c>
      <c r="AC634" s="69"/>
      <c r="AD634" s="69"/>
      <c r="AE634" s="69"/>
      <c r="AF634" s="69"/>
      <c r="AG634" s="75"/>
      <c r="AH634" s="69"/>
    </row>
    <row r="635" spans="1:34" x14ac:dyDescent="0.2">
      <c r="A635" s="68">
        <v>45042</v>
      </c>
      <c r="B635" s="69" t="s">
        <v>165</v>
      </c>
      <c r="C635" s="69">
        <v>2023</v>
      </c>
      <c r="D635" s="69" t="s">
        <v>6</v>
      </c>
      <c r="E635" s="71">
        <v>-0.6</v>
      </c>
      <c r="F635" s="71" t="s">
        <v>19</v>
      </c>
      <c r="G635" s="13">
        <v>48000</v>
      </c>
      <c r="H635" s="14">
        <v>408</v>
      </c>
      <c r="I635" s="71" t="s">
        <v>52</v>
      </c>
      <c r="J635" s="71" t="s">
        <v>23</v>
      </c>
      <c r="K635" s="71">
        <v>0.25</v>
      </c>
      <c r="L635" s="71" t="s">
        <v>256</v>
      </c>
      <c r="M635" s="71" t="s">
        <v>1367</v>
      </c>
      <c r="N635" s="72" t="s">
        <v>1368</v>
      </c>
      <c r="O635" s="69"/>
      <c r="P635" s="69" t="s">
        <v>177</v>
      </c>
      <c r="Q635" s="73">
        <v>39.397624</v>
      </c>
      <c r="R635" s="74">
        <v>-87.479951</v>
      </c>
      <c r="S635" s="69" t="s">
        <v>43</v>
      </c>
      <c r="T635" s="69"/>
      <c r="U635" s="69" t="s">
        <v>32</v>
      </c>
      <c r="V635" s="68"/>
      <c r="W635" s="1" t="e">
        <f>IF(AC635="Intr",0,G635*#REF!)</f>
        <v>#REF!</v>
      </c>
      <c r="X635" s="1" t="e">
        <f>IF(AC635="Intr",0,G635*#REF!)</f>
        <v>#REF!</v>
      </c>
      <c r="Y635" s="1" t="e">
        <f>IF(AC635="Intr",G635,G635*#REF!)</f>
        <v>#REF!</v>
      </c>
      <c r="Z635" s="1" t="s">
        <v>944</v>
      </c>
      <c r="AA635" s="1" t="s">
        <v>943</v>
      </c>
      <c r="AB635" s="1"/>
      <c r="AC635" s="69"/>
      <c r="AD635" s="69"/>
      <c r="AE635" s="69"/>
      <c r="AF635" s="69"/>
      <c r="AG635" s="75"/>
      <c r="AH635" s="69"/>
    </row>
    <row r="636" spans="1:34" x14ac:dyDescent="0.2">
      <c r="A636" s="68">
        <v>45042</v>
      </c>
      <c r="B636" s="69" t="s">
        <v>165</v>
      </c>
      <c r="C636" s="69">
        <v>2023</v>
      </c>
      <c r="D636" s="69" t="s">
        <v>10</v>
      </c>
      <c r="E636" s="71">
        <v>-113</v>
      </c>
      <c r="F636" s="71" t="s">
        <v>20</v>
      </c>
      <c r="G636" s="13">
        <v>45200</v>
      </c>
      <c r="H636" s="14">
        <v>406</v>
      </c>
      <c r="I636" s="71" t="s">
        <v>52</v>
      </c>
      <c r="J636" s="71" t="s">
        <v>27</v>
      </c>
      <c r="K636" s="71">
        <v>113</v>
      </c>
      <c r="L636" s="71" t="s">
        <v>705</v>
      </c>
      <c r="M636" s="71" t="s">
        <v>1365</v>
      </c>
      <c r="N636" s="72" t="s">
        <v>1366</v>
      </c>
      <c r="O636" s="69"/>
      <c r="P636" s="69" t="s">
        <v>1255</v>
      </c>
      <c r="Q636" s="73">
        <v>38.892364999999998</v>
      </c>
      <c r="R636" s="74">
        <v>-84.811717999999999</v>
      </c>
      <c r="S636" s="69" t="s">
        <v>43</v>
      </c>
      <c r="T636" s="69"/>
      <c r="U636" s="69" t="s">
        <v>32</v>
      </c>
      <c r="V636" s="68"/>
      <c r="W636" s="1" t="e">
        <f>IF(AC636="Intr",0,G636*#REF!)</f>
        <v>#REF!</v>
      </c>
      <c r="X636" s="1" t="e">
        <f>IF(AC636="Intr",0,G636*#REF!)</f>
        <v>#REF!</v>
      </c>
      <c r="Y636" s="1" t="e">
        <f>IF(AC636="Intr",G636,G636*#REF!)</f>
        <v>#REF!</v>
      </c>
      <c r="Z636" s="1" t="s">
        <v>944</v>
      </c>
      <c r="AA636" s="1" t="s">
        <v>943</v>
      </c>
      <c r="AB636" s="1"/>
      <c r="AC636" s="69"/>
      <c r="AD636" s="69"/>
      <c r="AE636" s="69"/>
      <c r="AF636" s="69"/>
      <c r="AG636" s="75"/>
      <c r="AH636" s="69"/>
    </row>
    <row r="637" spans="1:34" x14ac:dyDescent="0.2">
      <c r="A637" s="68">
        <v>45042</v>
      </c>
      <c r="B637" s="69" t="s">
        <v>165</v>
      </c>
      <c r="C637" s="69">
        <v>2023</v>
      </c>
      <c r="D637" s="69" t="s">
        <v>10</v>
      </c>
      <c r="E637" s="71">
        <v>-488</v>
      </c>
      <c r="F637" s="71" t="s">
        <v>20</v>
      </c>
      <c r="G637" s="13">
        <v>195200</v>
      </c>
      <c r="H637" s="14">
        <v>406</v>
      </c>
      <c r="I637" s="71" t="s">
        <v>52</v>
      </c>
      <c r="J637" s="71" t="s">
        <v>26</v>
      </c>
      <c r="K637" s="71">
        <v>488</v>
      </c>
      <c r="L637" s="71" t="s">
        <v>705</v>
      </c>
      <c r="M637" s="71" t="s">
        <v>1365</v>
      </c>
      <c r="N637" s="72" t="s">
        <v>1366</v>
      </c>
      <c r="O637" s="69"/>
      <c r="P637" s="69" t="s">
        <v>1255</v>
      </c>
      <c r="Q637" s="73">
        <v>38.892364999999998</v>
      </c>
      <c r="R637" s="74">
        <v>-84.811717999999999</v>
      </c>
      <c r="S637" s="69" t="s">
        <v>43</v>
      </c>
      <c r="T637" s="69"/>
      <c r="U637" s="69" t="s">
        <v>32</v>
      </c>
      <c r="V637" s="68"/>
      <c r="W637" s="1" t="e">
        <f>IF(AC637="Intr",0,G637*#REF!)</f>
        <v>#REF!</v>
      </c>
      <c r="X637" s="1" t="e">
        <f>IF(AC637="Intr",0,G637*#REF!)</f>
        <v>#REF!</v>
      </c>
      <c r="Y637" s="1" t="e">
        <f>IF(AC637="Intr",G637,G637*#REF!)</f>
        <v>#REF!</v>
      </c>
      <c r="Z637" s="1" t="s">
        <v>944</v>
      </c>
      <c r="AA637" s="1" t="s">
        <v>943</v>
      </c>
      <c r="AB637" s="1"/>
      <c r="AC637" s="69"/>
      <c r="AD637" s="69"/>
      <c r="AE637" s="69"/>
      <c r="AF637" s="69"/>
      <c r="AG637" s="75"/>
      <c r="AH637" s="69"/>
    </row>
    <row r="638" spans="1:34" x14ac:dyDescent="0.2">
      <c r="A638" s="68">
        <v>45042</v>
      </c>
      <c r="B638" s="69" t="s">
        <v>165</v>
      </c>
      <c r="C638" s="69">
        <v>2023</v>
      </c>
      <c r="D638" s="69" t="s">
        <v>10</v>
      </c>
      <c r="E638" s="71">
        <v>-6.8000000000000005E-2</v>
      </c>
      <c r="F638" s="71" t="s">
        <v>19</v>
      </c>
      <c r="G638" s="13">
        <v>5440</v>
      </c>
      <c r="H638" s="14">
        <v>406</v>
      </c>
      <c r="I638" s="71" t="s">
        <v>52</v>
      </c>
      <c r="J638" s="71" t="s">
        <v>25</v>
      </c>
      <c r="K638" s="71">
        <v>1.7000000000000001E-2</v>
      </c>
      <c r="L638" s="71" t="s">
        <v>705</v>
      </c>
      <c r="M638" s="71" t="s">
        <v>1365</v>
      </c>
      <c r="N638" s="72" t="s">
        <v>1366</v>
      </c>
      <c r="O638" s="69"/>
      <c r="P638" s="69" t="s">
        <v>1255</v>
      </c>
      <c r="Q638" s="73">
        <v>38.892364999999998</v>
      </c>
      <c r="R638" s="74">
        <v>-84.811717999999999</v>
      </c>
      <c r="S638" s="69" t="s">
        <v>43</v>
      </c>
      <c r="T638" s="69"/>
      <c r="U638" s="69" t="s">
        <v>32</v>
      </c>
      <c r="V638" s="68"/>
      <c r="W638" s="1" t="e">
        <f>IF(AC638="Intr",0,G638*#REF!)</f>
        <v>#REF!</v>
      </c>
      <c r="X638" s="1" t="e">
        <f>IF(AC638="Intr",0,G638*#REF!)</f>
        <v>#REF!</v>
      </c>
      <c r="Y638" s="1" t="e">
        <f>IF(AC638="Intr",G638,G638*#REF!)</f>
        <v>#REF!</v>
      </c>
      <c r="Z638" s="1" t="s">
        <v>944</v>
      </c>
      <c r="AA638" s="1" t="s">
        <v>943</v>
      </c>
      <c r="AB638" s="1"/>
      <c r="AC638" s="69"/>
      <c r="AD638" s="69"/>
      <c r="AE638" s="69"/>
      <c r="AF638" s="69"/>
      <c r="AG638" s="75"/>
      <c r="AH638" s="69"/>
    </row>
    <row r="639" spans="1:34" x14ac:dyDescent="0.2">
      <c r="A639" s="68">
        <v>45042</v>
      </c>
      <c r="B639" s="69" t="s">
        <v>165</v>
      </c>
      <c r="C639" s="69">
        <v>2023</v>
      </c>
      <c r="D639" s="69" t="s">
        <v>5</v>
      </c>
      <c r="E639" s="71">
        <v>-0.63</v>
      </c>
      <c r="F639" s="71" t="s">
        <v>19</v>
      </c>
      <c r="G639" s="13">
        <v>50400</v>
      </c>
      <c r="H639" s="14">
        <v>345</v>
      </c>
      <c r="I639" s="71" t="s">
        <v>52</v>
      </c>
      <c r="J639" s="71" t="s">
        <v>23</v>
      </c>
      <c r="K639" s="71">
        <v>0.26</v>
      </c>
      <c r="L639" s="71" t="s">
        <v>1354</v>
      </c>
      <c r="M639" s="71" t="s">
        <v>1353</v>
      </c>
      <c r="N639" s="72" t="s">
        <v>1355</v>
      </c>
      <c r="O639" s="69"/>
      <c r="P639" s="69" t="s">
        <v>1229</v>
      </c>
      <c r="Q639" s="73">
        <v>40.580204000000002</v>
      </c>
      <c r="R639" s="74">
        <v>-86.679981999999995</v>
      </c>
      <c r="S639" s="69" t="s">
        <v>41</v>
      </c>
      <c r="T639" s="69"/>
      <c r="U639" s="69" t="s">
        <v>32</v>
      </c>
      <c r="V639" s="68"/>
      <c r="W639" s="1" t="e">
        <f>IF(AC639="Intr",0,G639*#REF!)</f>
        <v>#REF!</v>
      </c>
      <c r="X639" s="1" t="e">
        <f>IF(AC639="Intr",0,G639*#REF!)</f>
        <v>#REF!</v>
      </c>
      <c r="Y639" s="1" t="e">
        <f>IF(AC639="Intr",G639,G639*#REF!)</f>
        <v>#REF!</v>
      </c>
      <c r="Z639" s="1" t="s">
        <v>944</v>
      </c>
      <c r="AA639" s="1" t="s">
        <v>943</v>
      </c>
      <c r="AB639" s="1"/>
      <c r="AC639" s="69"/>
      <c r="AD639" s="69"/>
      <c r="AE639" s="69"/>
      <c r="AF639" s="69"/>
      <c r="AG639" s="75"/>
      <c r="AH639" s="69" t="s">
        <v>1357</v>
      </c>
    </row>
    <row r="640" spans="1:34" x14ac:dyDescent="0.2">
      <c r="A640" s="68">
        <v>45042</v>
      </c>
      <c r="B640" s="69" t="s">
        <v>165</v>
      </c>
      <c r="C640" s="69">
        <v>2023</v>
      </c>
      <c r="D640" s="69" t="s">
        <v>5</v>
      </c>
      <c r="E640" s="71">
        <v>-0.36</v>
      </c>
      <c r="F640" s="71" t="s">
        <v>19</v>
      </c>
      <c r="G640" s="13">
        <v>28800</v>
      </c>
      <c r="H640" s="14">
        <v>345</v>
      </c>
      <c r="I640" s="71" t="s">
        <v>52</v>
      </c>
      <c r="J640" s="71" t="s">
        <v>25</v>
      </c>
      <c r="K640" s="71">
        <v>0.09</v>
      </c>
      <c r="L640" s="71" t="s">
        <v>1354</v>
      </c>
      <c r="M640" s="71" t="s">
        <v>1353</v>
      </c>
      <c r="N640" s="72" t="s">
        <v>1355</v>
      </c>
      <c r="O640" s="69"/>
      <c r="P640" s="69" t="s">
        <v>1229</v>
      </c>
      <c r="Q640" s="73">
        <v>40.580204000000002</v>
      </c>
      <c r="R640" s="74">
        <v>-86.679981999999995</v>
      </c>
      <c r="S640" s="69" t="s">
        <v>41</v>
      </c>
      <c r="T640" s="69"/>
      <c r="U640" s="69" t="s">
        <v>32</v>
      </c>
      <c r="V640" s="68"/>
      <c r="W640" s="1" t="e">
        <f>IF(AC640="Intr",0,G640*#REF!)</f>
        <v>#REF!</v>
      </c>
      <c r="X640" s="1" t="e">
        <f>IF(AC640="Intr",0,G640*#REF!)</f>
        <v>#REF!</v>
      </c>
      <c r="Y640" s="1" t="e">
        <f>IF(AC640="Intr",G640,G640*#REF!)</f>
        <v>#REF!</v>
      </c>
      <c r="Z640" s="1" t="s">
        <v>944</v>
      </c>
      <c r="AA640" s="1" t="s">
        <v>943</v>
      </c>
      <c r="AB640" s="1"/>
      <c r="AC640" s="69"/>
      <c r="AD640" s="69"/>
      <c r="AE640" s="69"/>
      <c r="AF640" s="69"/>
      <c r="AG640" s="75"/>
      <c r="AH640" s="69" t="s">
        <v>1356</v>
      </c>
    </row>
    <row r="641" spans="1:34" x14ac:dyDescent="0.2">
      <c r="A641" s="68">
        <v>45042</v>
      </c>
      <c r="B641" s="69" t="s">
        <v>165</v>
      </c>
      <c r="C641" s="69">
        <v>2023</v>
      </c>
      <c r="D641" s="69" t="s">
        <v>7</v>
      </c>
      <c r="E641" s="71">
        <v>-0.28749999999999998</v>
      </c>
      <c r="F641" s="71" t="s">
        <v>19</v>
      </c>
      <c r="G641" s="13">
        <v>23000</v>
      </c>
      <c r="H641" s="14">
        <v>405</v>
      </c>
      <c r="I641" s="71" t="s">
        <v>53</v>
      </c>
      <c r="J641" s="71" t="s">
        <v>25</v>
      </c>
      <c r="K641" s="71">
        <v>0.115</v>
      </c>
      <c r="L641" s="71" t="s">
        <v>1351</v>
      </c>
      <c r="M641" s="71" t="s">
        <v>73</v>
      </c>
      <c r="N641" s="72" t="s">
        <v>1352</v>
      </c>
      <c r="O641" s="69"/>
      <c r="P641" s="69" t="s">
        <v>114</v>
      </c>
      <c r="Q641" s="73">
        <v>39.774169999999998</v>
      </c>
      <c r="R641" s="74">
        <v>-86.273200000000003</v>
      </c>
      <c r="S641" s="69" t="s">
        <v>41</v>
      </c>
      <c r="T641" s="69"/>
      <c r="U641" s="69" t="s">
        <v>32</v>
      </c>
      <c r="V641" s="68"/>
      <c r="W641" s="1" t="e">
        <f>IF(AC641="Intr",0,G641*#REF!)</f>
        <v>#REF!</v>
      </c>
      <c r="X641" s="1" t="e">
        <f>IF(AC641="Intr",0,G641*#REF!)</f>
        <v>#REF!</v>
      </c>
      <c r="Y641" s="1" t="e">
        <f>IF(AC641="Intr",G641,G641*#REF!)</f>
        <v>#REF!</v>
      </c>
      <c r="Z641" s="1" t="s">
        <v>940</v>
      </c>
      <c r="AA641" s="1" t="s">
        <v>941</v>
      </c>
      <c r="AB641" s="1" t="s">
        <v>1246</v>
      </c>
      <c r="AC641" s="69"/>
      <c r="AD641" s="69"/>
      <c r="AE641" s="69"/>
      <c r="AF641" s="69"/>
      <c r="AG641" s="75"/>
      <c r="AH641" s="69"/>
    </row>
    <row r="642" spans="1:34" x14ac:dyDescent="0.2">
      <c r="A642" s="68">
        <v>45042</v>
      </c>
      <c r="B642" s="69" t="s">
        <v>165</v>
      </c>
      <c r="C642" s="69">
        <v>2023</v>
      </c>
      <c r="D642" s="69" t="s">
        <v>7</v>
      </c>
      <c r="E642" s="71">
        <v>-498</v>
      </c>
      <c r="F642" s="71" t="s">
        <v>20</v>
      </c>
      <c r="G642" s="13">
        <v>224100</v>
      </c>
      <c r="H642" s="14">
        <v>393</v>
      </c>
      <c r="I642" s="71" t="s">
        <v>52</v>
      </c>
      <c r="J642" s="71" t="s">
        <v>28</v>
      </c>
      <c r="K642" s="71">
        <v>415</v>
      </c>
      <c r="L642" s="71" t="s">
        <v>1359</v>
      </c>
      <c r="M642" s="71" t="s">
        <v>1358</v>
      </c>
      <c r="N642" s="72" t="s">
        <v>1360</v>
      </c>
      <c r="O642" s="69"/>
      <c r="P642" s="69" t="s">
        <v>133</v>
      </c>
      <c r="Q642" s="73">
        <v>39.739699999999999</v>
      </c>
      <c r="R642" s="74">
        <v>-86.337599999999995</v>
      </c>
      <c r="S642" s="69" t="s">
        <v>41</v>
      </c>
      <c r="T642" s="69"/>
      <c r="U642" s="69" t="s">
        <v>32</v>
      </c>
      <c r="V642" s="68"/>
      <c r="W642" s="1" t="e">
        <f>IF(AC642="Intr",0,G642*#REF!)</f>
        <v>#REF!</v>
      </c>
      <c r="X642" s="1" t="e">
        <f>IF(AC642="Intr",0,G642*#REF!)</f>
        <v>#REF!</v>
      </c>
      <c r="Y642" s="1" t="e">
        <f>IF(AC642="Intr",G642,G642*#REF!)</f>
        <v>#REF!</v>
      </c>
      <c r="Z642" s="1" t="s">
        <v>944</v>
      </c>
      <c r="AA642" s="1" t="s">
        <v>943</v>
      </c>
      <c r="AB642" s="1"/>
      <c r="AC642" s="69"/>
      <c r="AD642" s="69"/>
      <c r="AE642" s="69"/>
      <c r="AF642" s="69"/>
      <c r="AG642" s="75"/>
      <c r="AH642" s="69" t="s">
        <v>1361</v>
      </c>
    </row>
    <row r="643" spans="1:34" x14ac:dyDescent="0.2">
      <c r="A643" s="68">
        <v>45042</v>
      </c>
      <c r="B643" s="69" t="s">
        <v>165</v>
      </c>
      <c r="C643" s="69">
        <v>2023</v>
      </c>
      <c r="D643" s="69" t="s">
        <v>7</v>
      </c>
      <c r="E643" s="71">
        <v>-7.0000000000000007E-2</v>
      </c>
      <c r="F643" s="71" t="s">
        <v>19</v>
      </c>
      <c r="G643" s="13">
        <v>5600</v>
      </c>
      <c r="H643" s="14">
        <v>393</v>
      </c>
      <c r="I643" s="71" t="s">
        <v>52</v>
      </c>
      <c r="J643" s="71" t="s">
        <v>23</v>
      </c>
      <c r="K643" s="71">
        <v>0.03</v>
      </c>
      <c r="L643" s="71" t="s">
        <v>1359</v>
      </c>
      <c r="M643" s="71" t="s">
        <v>1358</v>
      </c>
      <c r="N643" s="72" t="s">
        <v>1360</v>
      </c>
      <c r="O643" s="69"/>
      <c r="P643" s="69" t="s">
        <v>133</v>
      </c>
      <c r="Q643" s="73">
        <v>39.739699999999999</v>
      </c>
      <c r="R643" s="74">
        <v>-86.337599999999995</v>
      </c>
      <c r="S643" s="69" t="s">
        <v>41</v>
      </c>
      <c r="T643" s="69"/>
      <c r="U643" s="69" t="s">
        <v>32</v>
      </c>
      <c r="V643" s="68"/>
      <c r="W643" s="1" t="e">
        <f>IF(AC643="Intr",0,G643*#REF!)</f>
        <v>#REF!</v>
      </c>
      <c r="X643" s="1" t="e">
        <f>IF(AC643="Intr",0,G643*#REF!)</f>
        <v>#REF!</v>
      </c>
      <c r="Y643" s="1" t="e">
        <f>IF(AC643="Intr",G643,G643*#REF!)</f>
        <v>#REF!</v>
      </c>
      <c r="Z643" s="1" t="s">
        <v>944</v>
      </c>
      <c r="AA643" s="1" t="s">
        <v>943</v>
      </c>
      <c r="AB643" s="1"/>
      <c r="AC643" s="69"/>
      <c r="AD643" s="69"/>
      <c r="AE643" s="69"/>
      <c r="AF643" s="69"/>
      <c r="AG643" s="75"/>
      <c r="AH643" s="69" t="s">
        <v>1362</v>
      </c>
    </row>
    <row r="644" spans="1:34" x14ac:dyDescent="0.2">
      <c r="A644" s="68">
        <v>45042</v>
      </c>
      <c r="B644" s="69" t="s">
        <v>165</v>
      </c>
      <c r="C644" s="69">
        <v>2023</v>
      </c>
      <c r="D644" s="69" t="s">
        <v>7</v>
      </c>
      <c r="E644" s="71">
        <v>-4.8000000000000001E-2</v>
      </c>
      <c r="F644" s="71" t="s">
        <v>19</v>
      </c>
      <c r="G644" s="13">
        <v>3840</v>
      </c>
      <c r="H644" s="14">
        <v>393</v>
      </c>
      <c r="I644" s="71" t="s">
        <v>52</v>
      </c>
      <c r="J644" s="71" t="s">
        <v>24</v>
      </c>
      <c r="K644" s="71">
        <v>1.6E-2</v>
      </c>
      <c r="L644" s="71" t="s">
        <v>1359</v>
      </c>
      <c r="M644" s="71" t="s">
        <v>1358</v>
      </c>
      <c r="N644" s="107" t="s">
        <v>1360</v>
      </c>
      <c r="O644" s="69"/>
      <c r="P644" s="69" t="s">
        <v>133</v>
      </c>
      <c r="Q644" s="73">
        <v>39.739699999999999</v>
      </c>
      <c r="R644" s="74">
        <v>-86.337599999999995</v>
      </c>
      <c r="S644" s="69" t="s">
        <v>41</v>
      </c>
      <c r="T644" s="69"/>
      <c r="U644" s="69" t="s">
        <v>32</v>
      </c>
      <c r="V644" s="68"/>
      <c r="W644" s="1" t="e">
        <f>IF(AC644="Intr",0,G644*#REF!)</f>
        <v>#REF!</v>
      </c>
      <c r="X644" s="1" t="e">
        <f>IF(AC644="Intr",0,G644*#REF!)</f>
        <v>#REF!</v>
      </c>
      <c r="Y644" s="1" t="e">
        <f>IF(AC644="Intr",G644,G644*#REF!)</f>
        <v>#REF!</v>
      </c>
      <c r="Z644" s="1" t="s">
        <v>944</v>
      </c>
      <c r="AA644" s="1" t="s">
        <v>943</v>
      </c>
      <c r="AB644" s="1"/>
      <c r="AC644" s="69"/>
      <c r="AD644" s="69"/>
      <c r="AE644" s="69"/>
      <c r="AF644" s="69"/>
      <c r="AG644" s="75"/>
      <c r="AH644" s="69" t="s">
        <v>1363</v>
      </c>
    </row>
    <row r="645" spans="1:34" x14ac:dyDescent="0.2">
      <c r="A645" s="68">
        <v>45042</v>
      </c>
      <c r="B645" s="69" t="s">
        <v>165</v>
      </c>
      <c r="C645" s="69">
        <v>2023</v>
      </c>
      <c r="D645" s="69" t="s">
        <v>7</v>
      </c>
      <c r="E645" s="71">
        <v>-0.26</v>
      </c>
      <c r="F645" s="71" t="s">
        <v>19</v>
      </c>
      <c r="G645" s="13">
        <v>20800</v>
      </c>
      <c r="H645" s="14">
        <v>393</v>
      </c>
      <c r="I645" s="71" t="s">
        <v>52</v>
      </c>
      <c r="J645" s="71" t="s">
        <v>25</v>
      </c>
      <c r="K645" s="71">
        <v>6.5000000000000002E-2</v>
      </c>
      <c r="L645" s="71" t="s">
        <v>1359</v>
      </c>
      <c r="M645" s="71" t="s">
        <v>1358</v>
      </c>
      <c r="N645" s="72" t="s">
        <v>1360</v>
      </c>
      <c r="O645" s="69"/>
      <c r="P645" s="69" t="s">
        <v>133</v>
      </c>
      <c r="Q645" s="73">
        <v>39.739699999999999</v>
      </c>
      <c r="R645" s="74">
        <v>-86.337599999999995</v>
      </c>
      <c r="S645" s="69" t="s">
        <v>41</v>
      </c>
      <c r="T645" s="69"/>
      <c r="U645" s="69" t="s">
        <v>32</v>
      </c>
      <c r="V645" s="68"/>
      <c r="W645" s="1" t="e">
        <f>IF(AC645="Intr",0,G645*#REF!)</f>
        <v>#REF!</v>
      </c>
      <c r="X645" s="1" t="e">
        <f>IF(AC645="Intr",0,G645*#REF!)</f>
        <v>#REF!</v>
      </c>
      <c r="Y645" s="1" t="e">
        <f>IF(AC645="Intr",G645,G645*#REF!)</f>
        <v>#REF!</v>
      </c>
      <c r="Z645" s="1" t="s">
        <v>944</v>
      </c>
      <c r="AA645" s="1" t="s">
        <v>943</v>
      </c>
      <c r="AB645" s="1"/>
      <c r="AC645" s="69"/>
      <c r="AD645" s="69"/>
      <c r="AE645" s="69"/>
      <c r="AF645" s="69"/>
      <c r="AG645" s="75"/>
      <c r="AH645" s="69" t="s">
        <v>1364</v>
      </c>
    </row>
    <row r="646" spans="1:34" x14ac:dyDescent="0.2">
      <c r="A646" s="68">
        <v>45042</v>
      </c>
      <c r="B646" s="69" t="s">
        <v>165</v>
      </c>
      <c r="C646" s="69">
        <v>2023</v>
      </c>
      <c r="D646" s="69" t="s">
        <v>7</v>
      </c>
      <c r="E646" s="71">
        <v>-22</v>
      </c>
      <c r="F646" s="71" t="s">
        <v>20</v>
      </c>
      <c r="G646" s="13">
        <v>9900</v>
      </c>
      <c r="H646" s="14">
        <v>407</v>
      </c>
      <c r="I646" s="71" t="s">
        <v>52</v>
      </c>
      <c r="J646" s="71" t="s">
        <v>28</v>
      </c>
      <c r="K646" s="71">
        <v>22</v>
      </c>
      <c r="L646" s="71" t="s">
        <v>705</v>
      </c>
      <c r="M646" s="71" t="s">
        <v>1371</v>
      </c>
      <c r="N646" s="72" t="s">
        <v>1372</v>
      </c>
      <c r="O646" s="69"/>
      <c r="P646" s="69" t="s">
        <v>1263</v>
      </c>
      <c r="Q646" s="73">
        <v>39.53875</v>
      </c>
      <c r="R646" s="74">
        <v>-86.383160000000004</v>
      </c>
      <c r="S646" s="69" t="s">
        <v>43</v>
      </c>
      <c r="T646" s="69"/>
      <c r="U646" s="69" t="s">
        <v>32</v>
      </c>
      <c r="V646" s="68"/>
      <c r="W646" s="1">
        <v>1485</v>
      </c>
      <c r="X646" s="1">
        <v>6930</v>
      </c>
      <c r="Y646" s="1">
        <v>1485</v>
      </c>
      <c r="Z646" s="1" t="s">
        <v>944</v>
      </c>
      <c r="AA646" s="1" t="s">
        <v>943</v>
      </c>
      <c r="AB646" s="1"/>
      <c r="AC646" s="69"/>
      <c r="AD646" s="69"/>
      <c r="AE646" s="69"/>
      <c r="AF646" s="69"/>
      <c r="AG646" s="75"/>
      <c r="AH646" s="69"/>
    </row>
    <row r="647" spans="1:34" x14ac:dyDescent="0.2">
      <c r="A647" s="68">
        <v>45043</v>
      </c>
      <c r="B647" s="69" t="s">
        <v>165</v>
      </c>
      <c r="C647" s="69">
        <v>2023</v>
      </c>
      <c r="D647" s="69" t="s">
        <v>3</v>
      </c>
      <c r="E647" s="71">
        <v>-0.26</v>
      </c>
      <c r="F647" s="71" t="s">
        <v>19</v>
      </c>
      <c r="G647" s="13">
        <v>31200</v>
      </c>
      <c r="H647" s="14">
        <v>394</v>
      </c>
      <c r="I647" s="71" t="s">
        <v>52</v>
      </c>
      <c r="J647" s="71" t="s">
        <v>25</v>
      </c>
      <c r="K647" s="71">
        <v>0.22</v>
      </c>
      <c r="L647" s="71" t="s">
        <v>380</v>
      </c>
      <c r="M647" s="71" t="s">
        <v>1369</v>
      </c>
      <c r="N647" s="72" t="s">
        <v>1370</v>
      </c>
      <c r="O647" s="69"/>
      <c r="P647" s="69" t="s">
        <v>1200</v>
      </c>
      <c r="Q647" s="73">
        <v>41.656427999999998</v>
      </c>
      <c r="R647" s="74">
        <v>-85.101192999999995</v>
      </c>
      <c r="S647" s="69" t="s">
        <v>42</v>
      </c>
      <c r="T647" s="69"/>
      <c r="U647" s="69" t="s">
        <v>32</v>
      </c>
      <c r="V647" s="68"/>
      <c r="W647" s="1" t="e">
        <f>IF(AC647="Intr",0,G647*#REF!)</f>
        <v>#REF!</v>
      </c>
      <c r="X647" s="1" t="e">
        <f>IF(AC647="Intr",0,G647*#REF!)</f>
        <v>#REF!</v>
      </c>
      <c r="Y647" s="1" t="e">
        <f>IF(AC647="Intr",G647,G647*#REF!)</f>
        <v>#REF!</v>
      </c>
      <c r="Z647" s="1" t="s">
        <v>942</v>
      </c>
      <c r="AA647" s="1" t="s">
        <v>943</v>
      </c>
      <c r="AB647" s="1"/>
      <c r="AC647" s="69"/>
      <c r="AD647" s="69"/>
      <c r="AE647" s="69"/>
      <c r="AF647" s="69"/>
      <c r="AG647" s="75"/>
      <c r="AH647" s="69"/>
    </row>
    <row r="648" spans="1:34" x14ac:dyDescent="0.2">
      <c r="A648" s="68">
        <v>45061</v>
      </c>
      <c r="B648" s="69" t="s">
        <v>66</v>
      </c>
      <c r="C648" s="69">
        <v>2023</v>
      </c>
      <c r="D648" s="69" t="s">
        <v>2</v>
      </c>
      <c r="E648" s="71">
        <v>-0.39</v>
      </c>
      <c r="F648" s="71" t="s">
        <v>19</v>
      </c>
      <c r="G648" s="13">
        <v>97050</v>
      </c>
      <c r="H648" s="14">
        <v>418</v>
      </c>
      <c r="I648" s="71" t="s">
        <v>52</v>
      </c>
      <c r="J648" s="71" t="s">
        <v>24</v>
      </c>
      <c r="K648" s="71">
        <v>0.13</v>
      </c>
      <c r="L648" s="71" t="s">
        <v>380</v>
      </c>
      <c r="M648" s="71" t="s">
        <v>1373</v>
      </c>
      <c r="N648" s="72" t="s">
        <v>1374</v>
      </c>
      <c r="O648" s="69"/>
      <c r="P648" s="69" t="s">
        <v>231</v>
      </c>
      <c r="Q648" s="73">
        <v>41.217205</v>
      </c>
      <c r="R648" s="74">
        <v>-87.005990999999995</v>
      </c>
      <c r="S648" s="69" t="s">
        <v>42</v>
      </c>
      <c r="T648" s="69"/>
      <c r="U648" s="69" t="s">
        <v>32</v>
      </c>
      <c r="V648" s="68"/>
      <c r="W648" s="1" t="e">
        <f>IF(AC648="Intr",0,G648*#REF!)</f>
        <v>#REF!</v>
      </c>
      <c r="X648" s="1" t="e">
        <f>IF(AC648="Intr",0,G648*#REF!)</f>
        <v>#REF!</v>
      </c>
      <c r="Y648" s="1" t="e">
        <f>IF(AC648="Intr",G648,G648*#REF!)</f>
        <v>#REF!</v>
      </c>
      <c r="Z648" s="1" t="s">
        <v>942</v>
      </c>
      <c r="AA648" s="1" t="s">
        <v>943</v>
      </c>
      <c r="AB648" s="1"/>
      <c r="AC648" s="69"/>
      <c r="AD648" s="69"/>
      <c r="AE648" s="69"/>
      <c r="AF648" s="69"/>
      <c r="AG648" s="75"/>
      <c r="AH648" s="69"/>
    </row>
    <row r="649" spans="1:34" x14ac:dyDescent="0.2">
      <c r="A649" s="68">
        <v>45069</v>
      </c>
      <c r="B649" s="69" t="s">
        <v>66</v>
      </c>
      <c r="C649" s="69">
        <v>2023</v>
      </c>
      <c r="D649" s="69" t="s">
        <v>7</v>
      </c>
      <c r="E649" s="71">
        <v>-7</v>
      </c>
      <c r="F649" s="71" t="s">
        <v>20</v>
      </c>
      <c r="G649" s="13">
        <v>3150</v>
      </c>
      <c r="H649" s="14">
        <v>413</v>
      </c>
      <c r="I649" s="71" t="s">
        <v>52</v>
      </c>
      <c r="J649" s="71" t="s">
        <v>28</v>
      </c>
      <c r="K649" s="71">
        <v>6</v>
      </c>
      <c r="L649" s="71" t="s">
        <v>1375</v>
      </c>
      <c r="M649" s="72" t="s">
        <v>1376</v>
      </c>
      <c r="N649" s="72" t="s">
        <v>1377</v>
      </c>
      <c r="O649" s="69"/>
      <c r="P649" s="69" t="s">
        <v>108</v>
      </c>
      <c r="Q649" s="80">
        <v>39.956277</v>
      </c>
      <c r="R649" s="81">
        <v>-85.874542000000005</v>
      </c>
      <c r="S649" s="69" t="s">
        <v>41</v>
      </c>
      <c r="T649" s="69"/>
      <c r="U649" s="69" t="s">
        <v>32</v>
      </c>
      <c r="V649" s="68"/>
      <c r="W649" s="1" t="e">
        <f>IF(AC649="Intr",0,G649*#REF!)</f>
        <v>#REF!</v>
      </c>
      <c r="X649" s="1" t="e">
        <f>IF(AC649="Intr",0,G649*#REF!)</f>
        <v>#REF!</v>
      </c>
      <c r="Y649" s="1" t="e">
        <f>IF(AC649="Intr",G649,G649*#REF!)</f>
        <v>#REF!</v>
      </c>
      <c r="Z649" s="1" t="s">
        <v>944</v>
      </c>
      <c r="AA649" s="1" t="s">
        <v>943</v>
      </c>
      <c r="AB649" s="1"/>
      <c r="AC649" s="69"/>
      <c r="AD649" s="69"/>
      <c r="AE649" s="69"/>
      <c r="AF649" s="69"/>
      <c r="AG649" s="75"/>
      <c r="AH649" s="69"/>
    </row>
    <row r="650" spans="1:34" x14ac:dyDescent="0.2">
      <c r="A650" s="68">
        <v>45069</v>
      </c>
      <c r="B650" s="69" t="s">
        <v>66</v>
      </c>
      <c r="C650" s="69">
        <v>2023</v>
      </c>
      <c r="D650" s="69" t="s">
        <v>7</v>
      </c>
      <c r="E650" s="71">
        <v>-0.36</v>
      </c>
      <c r="F650" s="71" t="s">
        <v>19</v>
      </c>
      <c r="G650" s="13">
        <v>28800</v>
      </c>
      <c r="H650" s="14">
        <v>413</v>
      </c>
      <c r="I650" s="71" t="s">
        <v>52</v>
      </c>
      <c r="J650" s="71" t="s">
        <v>23</v>
      </c>
      <c r="K650" s="71">
        <v>0.11</v>
      </c>
      <c r="L650" s="71" t="s">
        <v>1375</v>
      </c>
      <c r="M650" s="72" t="s">
        <v>1376</v>
      </c>
      <c r="N650" s="72" t="s">
        <v>1377</v>
      </c>
      <c r="O650" s="69"/>
      <c r="P650" s="69" t="s">
        <v>108</v>
      </c>
      <c r="Q650" s="80">
        <v>39.956277</v>
      </c>
      <c r="R650" s="81">
        <v>-85.874542000000005</v>
      </c>
      <c r="S650" s="69" t="s">
        <v>41</v>
      </c>
      <c r="T650" s="69"/>
      <c r="U650" s="69" t="s">
        <v>32</v>
      </c>
      <c r="V650" s="68"/>
      <c r="W650" s="1" t="e">
        <f>IF(AC650="Intr",0,G650*#REF!)</f>
        <v>#REF!</v>
      </c>
      <c r="X650" s="1" t="e">
        <f>IF(AC650="Intr",0,G650*#REF!)</f>
        <v>#REF!</v>
      </c>
      <c r="Y650" s="1" t="e">
        <f>IF(AC650="Intr",G650,G650*#REF!)</f>
        <v>#REF!</v>
      </c>
      <c r="Z650" s="1" t="s">
        <v>944</v>
      </c>
      <c r="AA650" s="1" t="s">
        <v>943</v>
      </c>
      <c r="AB650" s="1"/>
      <c r="AC650" s="69"/>
      <c r="AD650" s="69"/>
      <c r="AE650" s="69"/>
      <c r="AF650" s="69"/>
      <c r="AG650" s="75"/>
      <c r="AH650" s="69"/>
    </row>
    <row r="651" spans="1:34" x14ac:dyDescent="0.2">
      <c r="A651" s="68">
        <v>45069</v>
      </c>
      <c r="B651" s="69" t="s">
        <v>66</v>
      </c>
      <c r="C651" s="69">
        <v>2023</v>
      </c>
      <c r="D651" s="69" t="s">
        <v>7</v>
      </c>
      <c r="E651" s="71">
        <v>-3</v>
      </c>
      <c r="F651" s="71" t="s">
        <v>19</v>
      </c>
      <c r="G651" s="13">
        <v>240000</v>
      </c>
      <c r="H651" s="14">
        <v>413</v>
      </c>
      <c r="I651" s="71" t="s">
        <v>52</v>
      </c>
      <c r="J651" s="71" t="s">
        <v>25</v>
      </c>
      <c r="K651" s="71">
        <v>0.75</v>
      </c>
      <c r="L651" s="71" t="s">
        <v>1375</v>
      </c>
      <c r="M651" s="72" t="s">
        <v>1376</v>
      </c>
      <c r="N651" s="72" t="s">
        <v>1377</v>
      </c>
      <c r="O651" s="69"/>
      <c r="P651" s="69" t="s">
        <v>108</v>
      </c>
      <c r="Q651" s="80">
        <v>39.956277</v>
      </c>
      <c r="R651" s="81">
        <v>-85.874542000000005</v>
      </c>
      <c r="S651" s="69" t="s">
        <v>41</v>
      </c>
      <c r="T651" s="69"/>
      <c r="U651" s="69" t="s">
        <v>32</v>
      </c>
      <c r="V651" s="68"/>
      <c r="W651" s="1" t="e">
        <f>IF(AC651="Intr",0,G651*#REF!)</f>
        <v>#REF!</v>
      </c>
      <c r="X651" s="1" t="e">
        <f>IF(AC651="Intr",0,G651*#REF!)</f>
        <v>#REF!</v>
      </c>
      <c r="Y651" s="1" t="e">
        <f>IF(AC651="Intr",G651,G651*#REF!)</f>
        <v>#REF!</v>
      </c>
      <c r="Z651" s="1" t="s">
        <v>944</v>
      </c>
      <c r="AA651" s="1" t="s">
        <v>943</v>
      </c>
      <c r="AB651" s="1"/>
      <c r="AC651" s="69"/>
      <c r="AD651" s="69"/>
      <c r="AE651" s="69"/>
      <c r="AF651" s="69"/>
      <c r="AG651" s="75"/>
      <c r="AH651" s="69"/>
    </row>
    <row r="652" spans="1:34" x14ac:dyDescent="0.2">
      <c r="A652" s="68">
        <v>45090</v>
      </c>
      <c r="B652" s="136" t="s">
        <v>405</v>
      </c>
      <c r="C652" s="69">
        <v>2023</v>
      </c>
      <c r="D652" s="69" t="s">
        <v>4</v>
      </c>
      <c r="E652" s="71">
        <v>-0.216</v>
      </c>
      <c r="F652" s="71" t="s">
        <v>19</v>
      </c>
      <c r="G652" s="13">
        <v>17280</v>
      </c>
      <c r="H652" s="71">
        <v>401</v>
      </c>
      <c r="I652" s="71" t="s">
        <v>52</v>
      </c>
      <c r="J652" s="71" t="s">
        <v>25</v>
      </c>
      <c r="K652" s="71">
        <v>0.09</v>
      </c>
      <c r="L652" s="71" t="s">
        <v>1381</v>
      </c>
      <c r="M652" s="71" t="s">
        <v>1382</v>
      </c>
      <c r="N652" s="71" t="s">
        <v>1383</v>
      </c>
      <c r="O652" s="136"/>
      <c r="P652" s="69" t="s">
        <v>282</v>
      </c>
      <c r="Q652" s="80">
        <v>41.323115999999999</v>
      </c>
      <c r="R652" s="81">
        <v>-85.124328000000006</v>
      </c>
      <c r="S652" s="69" t="s">
        <v>43</v>
      </c>
      <c r="T652" s="136"/>
      <c r="U652" s="136" t="s">
        <v>32</v>
      </c>
      <c r="V652" s="136"/>
      <c r="W652" s="1" t="e">
        <f>IF(AC652="Intr",0,G652*#REF!)</f>
        <v>#REF!</v>
      </c>
      <c r="X652" s="1" t="e">
        <f>IF(AC652="Intr",0,G652*#REF!)</f>
        <v>#REF!</v>
      </c>
      <c r="Y652" s="1" t="e">
        <f>IF(AC652="Intr",G652,G652*#REF!)</f>
        <v>#REF!</v>
      </c>
      <c r="Z652" s="69" t="s">
        <v>942</v>
      </c>
      <c r="AA652" s="69" t="s">
        <v>943</v>
      </c>
      <c r="AB652" s="69"/>
      <c r="AC652" s="136"/>
      <c r="AD652" s="136"/>
      <c r="AE652" s="136"/>
      <c r="AF652" s="136"/>
      <c r="AG652" s="136"/>
      <c r="AH652" s="136"/>
    </row>
    <row r="653" spans="1:34" x14ac:dyDescent="0.2">
      <c r="A653" s="68">
        <v>45090</v>
      </c>
      <c r="B653" s="69" t="s">
        <v>405</v>
      </c>
      <c r="C653" s="69">
        <v>2023</v>
      </c>
      <c r="D653" s="69" t="s">
        <v>7</v>
      </c>
      <c r="E653" s="71">
        <v>-1.575</v>
      </c>
      <c r="F653" s="71" t="s">
        <v>19</v>
      </c>
      <c r="G653" s="13">
        <v>126000</v>
      </c>
      <c r="H653" s="14">
        <v>404</v>
      </c>
      <c r="I653" s="71" t="s">
        <v>53</v>
      </c>
      <c r="J653" s="71" t="s">
        <v>25</v>
      </c>
      <c r="K653" s="71">
        <v>0.63</v>
      </c>
      <c r="L653" s="71" t="s">
        <v>1384</v>
      </c>
      <c r="M653" s="71" t="s">
        <v>73</v>
      </c>
      <c r="N653" s="72" t="s">
        <v>1385</v>
      </c>
      <c r="O653" s="69"/>
      <c r="P653" s="69" t="s">
        <v>133</v>
      </c>
      <c r="Q653" s="80">
        <v>39.820008000000001</v>
      </c>
      <c r="R653" s="81">
        <v>-86.371840000000006</v>
      </c>
      <c r="S653" s="69" t="s">
        <v>41</v>
      </c>
      <c r="T653" s="69"/>
      <c r="U653" s="69" t="s">
        <v>32</v>
      </c>
      <c r="V653" s="68"/>
      <c r="W653" s="1" t="e">
        <f>IF(AC653="Intr",0,G653*#REF!)</f>
        <v>#REF!</v>
      </c>
      <c r="X653" s="1" t="e">
        <f>IF(AC653="Intr",0,G653*#REF!)</f>
        <v>#REF!</v>
      </c>
      <c r="Y653" s="1" t="e">
        <f>IF(AC653="Intr",G653,G653*#REF!)</f>
        <v>#REF!</v>
      </c>
      <c r="Z653" s="1" t="s">
        <v>940</v>
      </c>
      <c r="AA653" s="1" t="s">
        <v>941</v>
      </c>
      <c r="AB653" s="1" t="s">
        <v>1246</v>
      </c>
      <c r="AC653" s="69"/>
      <c r="AD653" s="69"/>
      <c r="AE653" s="69"/>
      <c r="AF653" s="69"/>
      <c r="AG653" s="75"/>
      <c r="AH653" s="69"/>
    </row>
    <row r="654" spans="1:34" x14ac:dyDescent="0.2">
      <c r="A654" s="68">
        <v>45091</v>
      </c>
      <c r="B654" s="69" t="s">
        <v>405</v>
      </c>
      <c r="C654" s="69">
        <v>2023</v>
      </c>
      <c r="D654" s="69" t="s">
        <v>2</v>
      </c>
      <c r="E654" s="71">
        <v>-0.121</v>
      </c>
      <c r="F654" s="71" t="s">
        <v>19</v>
      </c>
      <c r="G654" s="13">
        <v>11495</v>
      </c>
      <c r="H654" s="14">
        <v>420</v>
      </c>
      <c r="I654" s="71" t="s">
        <v>52</v>
      </c>
      <c r="J654" s="71" t="s">
        <v>23</v>
      </c>
      <c r="K654" s="71">
        <v>0.121</v>
      </c>
      <c r="L654" s="71" t="s">
        <v>920</v>
      </c>
      <c r="M654" s="72" t="s">
        <v>921</v>
      </c>
      <c r="N654" s="72" t="s">
        <v>922</v>
      </c>
      <c r="O654" s="69"/>
      <c r="P654" s="69" t="s">
        <v>199</v>
      </c>
      <c r="Q654" s="73">
        <v>41.315891999999998</v>
      </c>
      <c r="R654" s="74">
        <v>-87.387343000000001</v>
      </c>
      <c r="S654" s="69" t="s">
        <v>41</v>
      </c>
      <c r="T654" s="69"/>
      <c r="U654" s="69" t="s">
        <v>32</v>
      </c>
      <c r="V654" s="68"/>
      <c r="W654" s="1" t="e">
        <f>IF(AC654="Intr",0,G654*#REF!)</f>
        <v>#REF!</v>
      </c>
      <c r="X654" s="1" t="e">
        <f>IF(AC654="Intr",0,G654*#REF!)</f>
        <v>#REF!</v>
      </c>
      <c r="Y654" s="1" t="e">
        <f>IF(AC654="Intr",G654,G654*#REF!)</f>
        <v>#REF!</v>
      </c>
      <c r="Z654" s="1" t="s">
        <v>945</v>
      </c>
      <c r="AA654" s="1" t="s">
        <v>943</v>
      </c>
      <c r="AB654" s="1"/>
      <c r="AC654" s="69"/>
      <c r="AD654" s="69"/>
      <c r="AE654" s="69"/>
      <c r="AF654" s="69"/>
      <c r="AG654" s="75"/>
      <c r="AH654" s="69"/>
    </row>
    <row r="655" spans="1:34" x14ac:dyDescent="0.2">
      <c r="A655" s="68">
        <v>45091</v>
      </c>
      <c r="B655" s="69" t="s">
        <v>405</v>
      </c>
      <c r="C655" s="69">
        <v>2023</v>
      </c>
      <c r="D655" s="69" t="s">
        <v>4</v>
      </c>
      <c r="E655" s="71">
        <v>-12.5</v>
      </c>
      <c r="F655" s="71" t="s">
        <v>20</v>
      </c>
      <c r="G655" s="13">
        <v>5625</v>
      </c>
      <c r="H655" s="14">
        <v>416</v>
      </c>
      <c r="I655" s="71" t="s">
        <v>52</v>
      </c>
      <c r="J655" s="71" t="s">
        <v>27</v>
      </c>
      <c r="K655" s="71">
        <v>500</v>
      </c>
      <c r="L655" s="71" t="s">
        <v>705</v>
      </c>
      <c r="M655" s="72" t="s">
        <v>1386</v>
      </c>
      <c r="N655" s="72" t="s">
        <v>1387</v>
      </c>
      <c r="O655" s="69"/>
      <c r="P655" s="69" t="s">
        <v>1200</v>
      </c>
      <c r="Q655" s="73">
        <v>41.558332999999998</v>
      </c>
      <c r="R655" s="74">
        <v>-84.859443999999996</v>
      </c>
      <c r="S655" s="69" t="s">
        <v>43</v>
      </c>
      <c r="T655" s="69"/>
      <c r="U655" s="69" t="s">
        <v>32</v>
      </c>
      <c r="V655" s="68"/>
      <c r="W655" s="1" t="e">
        <f>IF(AC655="Intr",0,G655*#REF!)</f>
        <v>#REF!</v>
      </c>
      <c r="X655" s="1" t="e">
        <f>IF(AC655="Intr",0,G655*#REF!)</f>
        <v>#REF!</v>
      </c>
      <c r="Y655" s="1" t="e">
        <f>IF(AC655="Intr",G655,G655*#REF!)</f>
        <v>#REF!</v>
      </c>
      <c r="Z655" s="1" t="s">
        <v>942</v>
      </c>
      <c r="AA655" s="1" t="s">
        <v>943</v>
      </c>
      <c r="AB655" s="1"/>
      <c r="AC655" s="69"/>
      <c r="AD655" s="69"/>
      <c r="AE655" s="69"/>
      <c r="AF655" s="69"/>
      <c r="AG655" s="75"/>
      <c r="AH655" s="69"/>
    </row>
    <row r="656" spans="1:34" x14ac:dyDescent="0.2">
      <c r="A656" s="68">
        <v>45091</v>
      </c>
      <c r="B656" s="69" t="s">
        <v>405</v>
      </c>
      <c r="C656" s="69">
        <v>2023</v>
      </c>
      <c r="D656" s="69" t="s">
        <v>4</v>
      </c>
      <c r="E656" s="71">
        <v>-111</v>
      </c>
      <c r="F656" s="71" t="s">
        <v>20</v>
      </c>
      <c r="G656" s="13">
        <v>49950</v>
      </c>
      <c r="H656" s="14">
        <v>416</v>
      </c>
      <c r="I656" s="71" t="s">
        <v>52</v>
      </c>
      <c r="J656" s="71" t="s">
        <v>26</v>
      </c>
      <c r="K656" s="71">
        <v>200</v>
      </c>
      <c r="L656" s="71" t="s">
        <v>705</v>
      </c>
      <c r="M656" s="72" t="s">
        <v>1386</v>
      </c>
      <c r="N656" s="72" t="s">
        <v>1387</v>
      </c>
      <c r="O656" s="69"/>
      <c r="P656" s="69" t="s">
        <v>1200</v>
      </c>
      <c r="Q656" s="73">
        <v>41.558332999999998</v>
      </c>
      <c r="R656" s="74">
        <v>-84.859443999999996</v>
      </c>
      <c r="S656" s="69" t="s">
        <v>43</v>
      </c>
      <c r="T656" s="69"/>
      <c r="U656" s="69" t="s">
        <v>32</v>
      </c>
      <c r="V656" s="68"/>
      <c r="W656" s="1">
        <v>7492.5</v>
      </c>
      <c r="X656" s="1">
        <v>34965</v>
      </c>
      <c r="Y656" s="1">
        <v>7492.5</v>
      </c>
      <c r="Z656" s="1" t="s">
        <v>942</v>
      </c>
      <c r="AA656" s="1" t="s">
        <v>943</v>
      </c>
      <c r="AB656" s="1"/>
      <c r="AC656" s="69"/>
      <c r="AD656" s="69"/>
      <c r="AE656" s="69"/>
      <c r="AF656" s="69"/>
      <c r="AG656" s="75"/>
      <c r="AH656" s="69"/>
    </row>
    <row r="657" spans="1:34" x14ac:dyDescent="0.2">
      <c r="A657" s="68">
        <v>45091</v>
      </c>
      <c r="B657" s="69" t="s">
        <v>405</v>
      </c>
      <c r="C657" s="69">
        <v>2023</v>
      </c>
      <c r="D657" s="69" t="s">
        <v>4</v>
      </c>
      <c r="E657" s="71">
        <v>-2.5</v>
      </c>
      <c r="F657" s="71" t="s">
        <v>19</v>
      </c>
      <c r="G657" s="13">
        <v>200000</v>
      </c>
      <c r="H657" s="14">
        <v>414</v>
      </c>
      <c r="I657" s="71" t="s">
        <v>53</v>
      </c>
      <c r="J657" s="71" t="s">
        <v>25</v>
      </c>
      <c r="K657" s="71">
        <v>1</v>
      </c>
      <c r="L657" s="71" t="s">
        <v>705</v>
      </c>
      <c r="M657" s="72" t="s">
        <v>73</v>
      </c>
      <c r="N657" s="72" t="s">
        <v>1390</v>
      </c>
      <c r="O657" s="69"/>
      <c r="P657" s="69" t="s">
        <v>227</v>
      </c>
      <c r="Q657" s="73">
        <v>41.084394000000003</v>
      </c>
      <c r="R657" s="74">
        <v>-84.995245999999995</v>
      </c>
      <c r="S657" s="69" t="s">
        <v>43</v>
      </c>
      <c r="T657" s="69"/>
      <c r="U657" s="69" t="s">
        <v>32</v>
      </c>
      <c r="V657" s="68"/>
      <c r="W657" s="1" t="e">
        <f>IF(AC657="Intr",0,G657*#REF!)</f>
        <v>#REF!</v>
      </c>
      <c r="X657" s="1" t="e">
        <f>IF(AC657="Intr",0,G657*#REF!)</f>
        <v>#REF!</v>
      </c>
      <c r="Y657" s="1" t="e">
        <f>IF(AC657="Intr",G657,G657*#REF!)</f>
        <v>#REF!</v>
      </c>
      <c r="Z657" s="1" t="s">
        <v>942</v>
      </c>
      <c r="AA657" s="1" t="s">
        <v>941</v>
      </c>
      <c r="AB657" s="1" t="s">
        <v>1223</v>
      </c>
      <c r="AC657" s="69"/>
      <c r="AD657" s="69"/>
      <c r="AE657" s="69"/>
      <c r="AF657" s="69"/>
      <c r="AG657" s="75"/>
      <c r="AH657" s="69"/>
    </row>
    <row r="658" spans="1:34" x14ac:dyDescent="0.2">
      <c r="A658" s="68">
        <v>45091</v>
      </c>
      <c r="B658" s="69" t="s">
        <v>405</v>
      </c>
      <c r="C658" s="69">
        <v>2023</v>
      </c>
      <c r="D658" s="69" t="s">
        <v>6</v>
      </c>
      <c r="E658" s="71">
        <v>-305</v>
      </c>
      <c r="F658" s="71" t="s">
        <v>20</v>
      </c>
      <c r="G658" s="13">
        <v>122000</v>
      </c>
      <c r="H658" s="14">
        <v>417</v>
      </c>
      <c r="I658" s="71" t="s">
        <v>52</v>
      </c>
      <c r="J658" s="71" t="s">
        <v>27</v>
      </c>
      <c r="K658" s="71">
        <v>305</v>
      </c>
      <c r="L658" s="71" t="s">
        <v>705</v>
      </c>
      <c r="M658" s="72" t="s">
        <v>1391</v>
      </c>
      <c r="N658" s="72" t="s">
        <v>1392</v>
      </c>
      <c r="O658" s="69"/>
      <c r="P658" s="69" t="s">
        <v>1263</v>
      </c>
      <c r="Q658" s="73">
        <v>39.578830000000004</v>
      </c>
      <c r="R658" s="74">
        <v>-86.504829999999998</v>
      </c>
      <c r="S658" s="69" t="s">
        <v>43</v>
      </c>
      <c r="T658" s="69"/>
      <c r="U658" s="69" t="s">
        <v>32</v>
      </c>
      <c r="V658" s="68"/>
      <c r="W658" s="1" t="e">
        <f>IF(AC658="Intr",0,G658*#REF!)</f>
        <v>#REF!</v>
      </c>
      <c r="X658" s="1" t="e">
        <f>IF(AC658="Intr",0,G658*#REF!)</f>
        <v>#REF!</v>
      </c>
      <c r="Y658" s="1" t="e">
        <f>IF(AC658="Intr",G658,G658*#REF!)</f>
        <v>#REF!</v>
      </c>
      <c r="Z658" s="1" t="s">
        <v>944</v>
      </c>
      <c r="AA658" s="1" t="s">
        <v>943</v>
      </c>
      <c r="AB658" s="1"/>
      <c r="AC658" s="69"/>
      <c r="AD658" s="69"/>
      <c r="AE658" s="69"/>
      <c r="AF658" s="69"/>
      <c r="AG658" s="75"/>
      <c r="AH658" s="69"/>
    </row>
    <row r="659" spans="1:34" x14ac:dyDescent="0.2">
      <c r="A659" s="68">
        <v>45091</v>
      </c>
      <c r="B659" s="69" t="s">
        <v>405</v>
      </c>
      <c r="C659" s="69">
        <v>2023</v>
      </c>
      <c r="D659" s="69" t="s">
        <v>6</v>
      </c>
      <c r="E659" s="71">
        <v>-98</v>
      </c>
      <c r="F659" s="71" t="s">
        <v>20</v>
      </c>
      <c r="G659" s="13">
        <v>39200</v>
      </c>
      <c r="H659" s="14">
        <v>417</v>
      </c>
      <c r="I659" s="71" t="s">
        <v>52</v>
      </c>
      <c r="J659" s="71" t="s">
        <v>26</v>
      </c>
      <c r="K659" s="71">
        <v>98</v>
      </c>
      <c r="L659" s="71" t="s">
        <v>705</v>
      </c>
      <c r="M659" s="72" t="s">
        <v>1391</v>
      </c>
      <c r="N659" s="72" t="s">
        <v>1392</v>
      </c>
      <c r="O659" s="69"/>
      <c r="P659" s="69" t="s">
        <v>1263</v>
      </c>
      <c r="Q659" s="73">
        <v>39.578830000000004</v>
      </c>
      <c r="R659" s="74">
        <v>-86.504829999999998</v>
      </c>
      <c r="S659" s="69" t="s">
        <v>43</v>
      </c>
      <c r="T659" s="69"/>
      <c r="U659" s="69" t="s">
        <v>32</v>
      </c>
      <c r="V659" s="68"/>
      <c r="W659" s="1" t="e">
        <f>IF(AC659="Intr",0,G659*#REF!)</f>
        <v>#REF!</v>
      </c>
      <c r="X659" s="1" t="e">
        <f>IF(AC659="Intr",0,G659*#REF!)</f>
        <v>#REF!</v>
      </c>
      <c r="Y659" s="1" t="e">
        <f>IF(AC659="Intr",G659,G659*#REF!)</f>
        <v>#REF!</v>
      </c>
      <c r="Z659" s="1" t="s">
        <v>944</v>
      </c>
      <c r="AA659" s="1" t="s">
        <v>943</v>
      </c>
      <c r="AB659" s="1"/>
      <c r="AC659" s="69"/>
      <c r="AD659" s="69"/>
      <c r="AE659" s="69"/>
      <c r="AF659" s="69"/>
      <c r="AG659" s="75"/>
      <c r="AH659" s="69"/>
    </row>
    <row r="660" spans="1:34" x14ac:dyDescent="0.2">
      <c r="A660" s="68">
        <v>45091</v>
      </c>
      <c r="B660" s="69" t="s">
        <v>405</v>
      </c>
      <c r="C660" s="69">
        <v>2023</v>
      </c>
      <c r="D660" s="69" t="s">
        <v>6</v>
      </c>
      <c r="E660" s="71">
        <v>-4.0000000000000001E-3</v>
      </c>
      <c r="F660" s="71" t="s">
        <v>19</v>
      </c>
      <c r="G660" s="13">
        <v>320</v>
      </c>
      <c r="H660" s="14">
        <v>417</v>
      </c>
      <c r="I660" s="71" t="s">
        <v>52</v>
      </c>
      <c r="J660" s="71" t="s">
        <v>23</v>
      </c>
      <c r="K660" s="71">
        <v>2E-3</v>
      </c>
      <c r="L660" s="71" t="s">
        <v>705</v>
      </c>
      <c r="M660" s="72" t="s">
        <v>1391</v>
      </c>
      <c r="N660" s="72" t="s">
        <v>1392</v>
      </c>
      <c r="O660" s="69"/>
      <c r="P660" s="69" t="s">
        <v>1263</v>
      </c>
      <c r="Q660" s="73">
        <v>39.578830000000004</v>
      </c>
      <c r="R660" s="74">
        <v>-86.504829999999998</v>
      </c>
      <c r="S660" s="69" t="s">
        <v>43</v>
      </c>
      <c r="T660" s="69"/>
      <c r="U660" s="69" t="s">
        <v>32</v>
      </c>
      <c r="V660" s="68"/>
      <c r="W660" s="1" t="e">
        <f>IF(AC660="Intr",0,G660*#REF!)</f>
        <v>#REF!</v>
      </c>
      <c r="X660" s="1" t="e">
        <f>IF(AC660="Intr",0,G660*#REF!)</f>
        <v>#REF!</v>
      </c>
      <c r="Y660" s="1" t="e">
        <f>IF(AC660="Intr",G660,G660*#REF!)</f>
        <v>#REF!</v>
      </c>
      <c r="Z660" s="1" t="s">
        <v>944</v>
      </c>
      <c r="AA660" s="1" t="s">
        <v>943</v>
      </c>
      <c r="AB660" s="1"/>
      <c r="AC660" s="69"/>
      <c r="AD660" s="69"/>
      <c r="AE660" s="69"/>
      <c r="AF660" s="69"/>
      <c r="AG660" s="75"/>
      <c r="AH660" s="69"/>
    </row>
    <row r="661" spans="1:34" x14ac:dyDescent="0.2">
      <c r="A661" s="68">
        <v>45091</v>
      </c>
      <c r="B661" s="69" t="s">
        <v>405</v>
      </c>
      <c r="C661" s="69">
        <v>2023</v>
      </c>
      <c r="D661" s="69" t="s">
        <v>6</v>
      </c>
      <c r="E661" s="71">
        <v>-2.4E-2</v>
      </c>
      <c r="F661" s="71" t="s">
        <v>19</v>
      </c>
      <c r="G661" s="13">
        <v>1920</v>
      </c>
      <c r="H661" s="14">
        <v>417</v>
      </c>
      <c r="I661" s="71" t="s">
        <v>53</v>
      </c>
      <c r="J661" s="71" t="s">
        <v>23</v>
      </c>
      <c r="K661" s="71">
        <v>1.6E-2</v>
      </c>
      <c r="L661" s="71" t="s">
        <v>705</v>
      </c>
      <c r="M661" s="72" t="s">
        <v>73</v>
      </c>
      <c r="N661" s="72" t="s">
        <v>1393</v>
      </c>
      <c r="O661" s="69"/>
      <c r="P661" s="69" t="s">
        <v>1263</v>
      </c>
      <c r="Q661" s="73">
        <v>39.578830000000004</v>
      </c>
      <c r="R661" s="74">
        <v>-86.504829999999998</v>
      </c>
      <c r="S661" s="69" t="s">
        <v>43</v>
      </c>
      <c r="T661" s="69"/>
      <c r="U661" s="69" t="s">
        <v>32</v>
      </c>
      <c r="V661" s="68"/>
      <c r="W661" s="1" t="e">
        <f>IF(AC661="Intr",0,G661*#REF!)</f>
        <v>#REF!</v>
      </c>
      <c r="X661" s="1" t="e">
        <f>IF(AC661="Intr",0,G661*#REF!)</f>
        <v>#REF!</v>
      </c>
      <c r="Y661" s="1" t="e">
        <f>IF(AC661="Intr",G661,G661*#REF!)</f>
        <v>#REF!</v>
      </c>
      <c r="Z661" s="1" t="s">
        <v>944</v>
      </c>
      <c r="AA661" s="1" t="s">
        <v>941</v>
      </c>
      <c r="AB661" s="1" t="s">
        <v>948</v>
      </c>
      <c r="AC661" s="69"/>
      <c r="AD661" s="69"/>
      <c r="AE661" s="69"/>
      <c r="AF661" s="69"/>
      <c r="AG661" s="75"/>
      <c r="AH661" s="69"/>
    </row>
    <row r="662" spans="1:34" x14ac:dyDescent="0.2">
      <c r="A662" s="68">
        <v>45092</v>
      </c>
      <c r="B662" s="69" t="s">
        <v>405</v>
      </c>
      <c r="C662" s="69">
        <v>2023</v>
      </c>
      <c r="D662" s="69" t="s">
        <v>8</v>
      </c>
      <c r="E662" s="71">
        <v>-2.42</v>
      </c>
      <c r="F662" s="71" t="s">
        <v>19</v>
      </c>
      <c r="G662" s="13">
        <v>193600</v>
      </c>
      <c r="H662" s="14">
        <v>421</v>
      </c>
      <c r="I662" s="71" t="s">
        <v>52</v>
      </c>
      <c r="J662" s="71" t="s">
        <v>23</v>
      </c>
      <c r="K662" s="71">
        <v>1.01</v>
      </c>
      <c r="L662" s="71" t="s">
        <v>705</v>
      </c>
      <c r="M662" s="72" t="s">
        <v>1388</v>
      </c>
      <c r="N662" s="72" t="s">
        <v>1389</v>
      </c>
      <c r="O662" s="69"/>
      <c r="P662" s="69" t="s">
        <v>328</v>
      </c>
      <c r="Q662" s="73">
        <v>39.021799999999999</v>
      </c>
      <c r="R662" s="74">
        <v>-85.620199999999997</v>
      </c>
      <c r="S662" s="69" t="s">
        <v>43</v>
      </c>
      <c r="T662" s="69"/>
      <c r="U662" s="69" t="s">
        <v>32</v>
      </c>
      <c r="V662" s="68"/>
      <c r="W662" s="1" t="e">
        <f>IF(AC662="Intr",0,G662*#REF!)</f>
        <v>#REF!</v>
      </c>
      <c r="X662" s="1" t="e">
        <f>IF(AC662="Intr",0,G662*#REF!)</f>
        <v>#REF!</v>
      </c>
      <c r="Y662" s="1" t="e">
        <f>IF(AC662="Intr",G662,G662*#REF!)</f>
        <v>#REF!</v>
      </c>
      <c r="Z662" s="1" t="s">
        <v>944</v>
      </c>
      <c r="AA662" s="1" t="s">
        <v>943</v>
      </c>
      <c r="AB662" s="1"/>
      <c r="AC662" s="69"/>
      <c r="AD662" s="69"/>
      <c r="AE662" s="69"/>
      <c r="AF662" s="69"/>
      <c r="AG662" s="75"/>
      <c r="AH662" s="69"/>
    </row>
    <row r="663" spans="1:34" x14ac:dyDescent="0.2">
      <c r="A663" s="68">
        <v>45092</v>
      </c>
      <c r="B663" s="69" t="s">
        <v>405</v>
      </c>
      <c r="C663" s="69">
        <v>2023</v>
      </c>
      <c r="D663" s="69" t="s">
        <v>8</v>
      </c>
      <c r="E663" s="71">
        <v>-0.57999999999999996</v>
      </c>
      <c r="F663" s="71" t="s">
        <v>19</v>
      </c>
      <c r="G663" s="13">
        <v>46400</v>
      </c>
      <c r="H663" s="14">
        <v>421</v>
      </c>
      <c r="I663" s="71" t="s">
        <v>52</v>
      </c>
      <c r="J663" s="71" t="s">
        <v>25</v>
      </c>
      <c r="K663" s="71">
        <v>0.16</v>
      </c>
      <c r="L663" s="71" t="s">
        <v>705</v>
      </c>
      <c r="M663" s="72" t="s">
        <v>1388</v>
      </c>
      <c r="N663" s="72" t="s">
        <v>1389</v>
      </c>
      <c r="O663" s="69"/>
      <c r="P663" s="69" t="s">
        <v>328</v>
      </c>
      <c r="Q663" s="73">
        <v>39.021799999999999</v>
      </c>
      <c r="R663" s="74">
        <v>-85.620199999999997</v>
      </c>
      <c r="S663" s="69" t="s">
        <v>43</v>
      </c>
      <c r="T663" s="69"/>
      <c r="U663" s="69" t="s">
        <v>32</v>
      </c>
      <c r="V663" s="68"/>
      <c r="W663" s="1" t="e">
        <f>IF(AC663="Intr",0,G663*#REF!)</f>
        <v>#REF!</v>
      </c>
      <c r="X663" s="1" t="e">
        <f>IF(AC663="Intr",0,G663*#REF!)</f>
        <v>#REF!</v>
      </c>
      <c r="Y663" s="1" t="e">
        <f>IF(AC663="Intr",G663,G663*#REF!)</f>
        <v>#REF!</v>
      </c>
      <c r="Z663" s="1" t="s">
        <v>944</v>
      </c>
      <c r="AA663" s="1" t="s">
        <v>943</v>
      </c>
      <c r="AB663" s="1"/>
      <c r="AC663" s="69"/>
      <c r="AD663" s="69"/>
      <c r="AE663" s="69"/>
      <c r="AF663" s="69"/>
      <c r="AG663" s="75"/>
      <c r="AH663" s="69"/>
    </row>
    <row r="664" spans="1:34" x14ac:dyDescent="0.2">
      <c r="A664" s="68">
        <v>45093</v>
      </c>
      <c r="B664" s="69" t="s">
        <v>405</v>
      </c>
      <c r="C664" s="69">
        <v>2023</v>
      </c>
      <c r="D664" s="69" t="s">
        <v>7</v>
      </c>
      <c r="E664" s="71">
        <v>-114</v>
      </c>
      <c r="F664" s="71" t="s">
        <v>20</v>
      </c>
      <c r="G664" s="13">
        <v>51300</v>
      </c>
      <c r="H664" s="14">
        <v>412</v>
      </c>
      <c r="I664" s="71" t="s">
        <v>52</v>
      </c>
      <c r="J664" s="71" t="s">
        <v>27</v>
      </c>
      <c r="K664" s="71">
        <v>114</v>
      </c>
      <c r="L664" s="71" t="s">
        <v>1394</v>
      </c>
      <c r="M664" s="71" t="s">
        <v>1395</v>
      </c>
      <c r="N664" s="72" t="s">
        <v>1396</v>
      </c>
      <c r="O664" s="69"/>
      <c r="P664" s="69" t="s">
        <v>133</v>
      </c>
      <c r="Q664" s="73">
        <v>39.771281999999999</v>
      </c>
      <c r="R664" s="74">
        <v>-86.463390000000004</v>
      </c>
      <c r="S664" s="69" t="s">
        <v>43</v>
      </c>
      <c r="T664" s="69"/>
      <c r="U664" s="69" t="s">
        <v>32</v>
      </c>
      <c r="V664" s="68"/>
      <c r="W664" s="1" t="e">
        <f>IF(AC664="Intr",0,G664*#REF!)</f>
        <v>#REF!</v>
      </c>
      <c r="X664" s="1" t="e">
        <f>IF(AC664="Intr",0,G664*#REF!)</f>
        <v>#REF!</v>
      </c>
      <c r="Y664" s="1" t="e">
        <f>IF(AC664="Intr",G664,G664*#REF!)</f>
        <v>#REF!</v>
      </c>
      <c r="Z664" s="1" t="s">
        <v>944</v>
      </c>
      <c r="AA664" s="1" t="s">
        <v>943</v>
      </c>
      <c r="AB664" s="1"/>
      <c r="AC664" s="69"/>
      <c r="AD664" s="69"/>
      <c r="AE664" s="69"/>
      <c r="AF664" s="69"/>
      <c r="AG664" s="75"/>
      <c r="AH664" s="69"/>
    </row>
    <row r="665" spans="1:34" x14ac:dyDescent="0.2">
      <c r="A665" s="68">
        <v>45104</v>
      </c>
      <c r="B665" s="69" t="s">
        <v>405</v>
      </c>
      <c r="C665" s="69">
        <v>2023</v>
      </c>
      <c r="D665" s="69" t="s">
        <v>2</v>
      </c>
      <c r="E665" s="71">
        <v>-2.9000000000000001E-2</v>
      </c>
      <c r="F665" s="71" t="s">
        <v>19</v>
      </c>
      <c r="G665" s="13">
        <v>2755</v>
      </c>
      <c r="H665" s="14">
        <v>423</v>
      </c>
      <c r="I665" s="71" t="s">
        <v>52</v>
      </c>
      <c r="J665" s="71" t="s">
        <v>23</v>
      </c>
      <c r="K665" s="71">
        <v>2.9000000000000001E-2</v>
      </c>
      <c r="L665" s="71" t="s">
        <v>920</v>
      </c>
      <c r="M665" s="72" t="s">
        <v>921</v>
      </c>
      <c r="N665" s="72" t="s">
        <v>922</v>
      </c>
      <c r="O665" s="69"/>
      <c r="P665" s="69" t="s">
        <v>199</v>
      </c>
      <c r="Q665" s="73">
        <v>41.315891999999998</v>
      </c>
      <c r="R665" s="74">
        <v>-87.387343000000001</v>
      </c>
      <c r="S665" s="69" t="s">
        <v>41</v>
      </c>
      <c r="T665" s="69"/>
      <c r="U665" s="69" t="s">
        <v>32</v>
      </c>
      <c r="V665" s="68"/>
      <c r="W665" s="1" t="e">
        <f>IF(AC665="Intr",0,G665*#REF!)</f>
        <v>#REF!</v>
      </c>
      <c r="X665" s="1" t="e">
        <f>IF(AC665="Intr",0,G665*#REF!)</f>
        <v>#REF!</v>
      </c>
      <c r="Y665" s="1" t="e">
        <f>IF(AC665="Intr",G665,G665*#REF!)</f>
        <v>#REF!</v>
      </c>
      <c r="Z665" s="1" t="s">
        <v>945</v>
      </c>
      <c r="AA665" s="1" t="s">
        <v>943</v>
      </c>
      <c r="AB665" s="1"/>
      <c r="AC665" s="69"/>
      <c r="AD665" s="69"/>
      <c r="AE665" s="69"/>
      <c r="AF665" s="69"/>
      <c r="AG665" s="75"/>
      <c r="AH665" s="69"/>
    </row>
    <row r="666" spans="1:34" x14ac:dyDescent="0.2">
      <c r="A666" s="68">
        <v>45124</v>
      </c>
      <c r="B666" s="69" t="s">
        <v>210</v>
      </c>
      <c r="C666" s="69">
        <v>2023</v>
      </c>
      <c r="D666" s="69" t="s">
        <v>6</v>
      </c>
      <c r="E666" s="71">
        <v>-0.158</v>
      </c>
      <c r="F666" s="71" t="s">
        <v>19</v>
      </c>
      <c r="G666" s="13">
        <v>12640</v>
      </c>
      <c r="H666" s="14">
        <v>419</v>
      </c>
      <c r="I666" s="71" t="s">
        <v>53</v>
      </c>
      <c r="J666" s="71" t="s">
        <v>23</v>
      </c>
      <c r="K666" s="71">
        <v>0.105</v>
      </c>
      <c r="L666" s="71" t="s">
        <v>705</v>
      </c>
      <c r="M666" s="71" t="s">
        <v>73</v>
      </c>
      <c r="N666" s="72" t="s">
        <v>1397</v>
      </c>
      <c r="O666" s="69"/>
      <c r="P666" s="69" t="s">
        <v>88</v>
      </c>
      <c r="Q666" s="80">
        <v>40.158392999999997</v>
      </c>
      <c r="R666" s="81">
        <v>-86.539592999999996</v>
      </c>
      <c r="S666" s="69" t="s">
        <v>43</v>
      </c>
      <c r="T666" s="69"/>
      <c r="U666" s="69" t="s">
        <v>32</v>
      </c>
      <c r="V666" s="68"/>
      <c r="W666" s="1" t="e">
        <f>IF(AC666="Intr",0,G666*#REF!)</f>
        <v>#REF!</v>
      </c>
      <c r="X666" s="1" t="e">
        <f>IF(AC666="Intr",0,G666*#REF!)</f>
        <v>#REF!</v>
      </c>
      <c r="Y666" s="1" t="e">
        <f>IF(AC666="Intr",G666,G666*#REF!)</f>
        <v>#REF!</v>
      </c>
      <c r="Z666" s="1" t="s">
        <v>944</v>
      </c>
      <c r="AA666" s="1" t="s">
        <v>941</v>
      </c>
      <c r="AB666" s="1" t="s">
        <v>948</v>
      </c>
      <c r="AC666" s="69"/>
      <c r="AD666" s="69"/>
      <c r="AE666" s="69"/>
      <c r="AF666" s="69"/>
      <c r="AG666" s="75"/>
      <c r="AH666" s="69"/>
    </row>
    <row r="667" spans="1:34" x14ac:dyDescent="0.2">
      <c r="A667" s="68">
        <v>45124</v>
      </c>
      <c r="B667" s="69" t="s">
        <v>210</v>
      </c>
      <c r="C667" s="69">
        <v>2023</v>
      </c>
      <c r="D667" s="69" t="s">
        <v>6</v>
      </c>
      <c r="E667" s="71">
        <v>-0.12</v>
      </c>
      <c r="F667" s="71" t="s">
        <v>19</v>
      </c>
      <c r="G667" s="13">
        <v>9600</v>
      </c>
      <c r="H667" s="14">
        <v>353</v>
      </c>
      <c r="I667" s="71" t="s">
        <v>52</v>
      </c>
      <c r="J667" s="71" t="s">
        <v>23</v>
      </c>
      <c r="K667" s="71">
        <v>5.3999999999999999E-2</v>
      </c>
      <c r="L667" s="71" t="s">
        <v>1513</v>
      </c>
      <c r="M667" s="71" t="s">
        <v>1514</v>
      </c>
      <c r="N667" s="72" t="s">
        <v>1515</v>
      </c>
      <c r="O667" s="69"/>
      <c r="P667" s="69" t="s">
        <v>133</v>
      </c>
      <c r="Q667" s="80">
        <v>39.832208000000001</v>
      </c>
      <c r="R667" s="81">
        <v>-86.664096999999998</v>
      </c>
      <c r="S667" s="69" t="s">
        <v>41</v>
      </c>
      <c r="T667" s="69"/>
      <c r="U667" s="69" t="s">
        <v>32</v>
      </c>
      <c r="V667" s="68"/>
      <c r="W667" s="1">
        <v>1440</v>
      </c>
      <c r="X667" s="1">
        <v>6720</v>
      </c>
      <c r="Y667" s="1">
        <v>1440</v>
      </c>
      <c r="Z667" s="1" t="s">
        <v>944</v>
      </c>
      <c r="AA667" s="1" t="s">
        <v>943</v>
      </c>
      <c r="AB667" s="1"/>
      <c r="AC667" s="69"/>
      <c r="AD667" s="69"/>
      <c r="AE667" s="69"/>
      <c r="AF667" s="69"/>
      <c r="AG667" s="75"/>
      <c r="AH667" s="69"/>
    </row>
    <row r="668" spans="1:34" x14ac:dyDescent="0.2">
      <c r="A668" s="68">
        <v>45124</v>
      </c>
      <c r="B668" s="69" t="s">
        <v>210</v>
      </c>
      <c r="C668" s="69">
        <v>2023</v>
      </c>
      <c r="D668" s="69" t="s">
        <v>6</v>
      </c>
      <c r="E668" s="71">
        <v>-1.02</v>
      </c>
      <c r="F668" s="71" t="s">
        <v>19</v>
      </c>
      <c r="G668" s="13">
        <v>81600</v>
      </c>
      <c r="H668" s="14">
        <v>353</v>
      </c>
      <c r="I668" s="71" t="s">
        <v>52</v>
      </c>
      <c r="J668" s="71" t="s">
        <v>25</v>
      </c>
      <c r="K668" s="71">
        <v>0.255</v>
      </c>
      <c r="L668" s="71" t="s">
        <v>1513</v>
      </c>
      <c r="M668" s="71" t="s">
        <v>1514</v>
      </c>
      <c r="N668" s="72" t="s">
        <v>1515</v>
      </c>
      <c r="O668" s="69"/>
      <c r="P668" s="69" t="s">
        <v>133</v>
      </c>
      <c r="Q668" s="80">
        <v>39.832208000000001</v>
      </c>
      <c r="R668" s="81">
        <v>-86.664096999999998</v>
      </c>
      <c r="S668" s="69" t="s">
        <v>41</v>
      </c>
      <c r="T668" s="69"/>
      <c r="U668" s="69" t="s">
        <v>32</v>
      </c>
      <c r="V668" s="68"/>
      <c r="W668" s="1">
        <v>12240</v>
      </c>
      <c r="X668" s="1">
        <v>57120</v>
      </c>
      <c r="Y668" s="1">
        <v>12240</v>
      </c>
      <c r="Z668" s="1" t="s">
        <v>944</v>
      </c>
      <c r="AA668" s="1" t="s">
        <v>943</v>
      </c>
      <c r="AB668" s="1"/>
      <c r="AC668" s="69"/>
      <c r="AD668" s="69"/>
      <c r="AE668" s="69"/>
      <c r="AF668" s="69"/>
      <c r="AG668" s="75"/>
      <c r="AH668" s="69"/>
    </row>
    <row r="669" spans="1:34" x14ac:dyDescent="0.2">
      <c r="A669" s="68">
        <v>45132</v>
      </c>
      <c r="B669" s="69" t="s">
        <v>210</v>
      </c>
      <c r="C669" s="69">
        <v>2023</v>
      </c>
      <c r="D669" s="69" t="s">
        <v>7</v>
      </c>
      <c r="E669" s="71">
        <v>-2.15</v>
      </c>
      <c r="F669" s="71" t="s">
        <v>19</v>
      </c>
      <c r="G669" s="13">
        <v>172000</v>
      </c>
      <c r="H669" s="14">
        <v>422</v>
      </c>
      <c r="I669" s="71" t="s">
        <v>53</v>
      </c>
      <c r="J669" s="71" t="s">
        <v>25</v>
      </c>
      <c r="K669" s="71">
        <v>0.86</v>
      </c>
      <c r="L669" s="71" t="s">
        <v>1398</v>
      </c>
      <c r="M669" s="71" t="s">
        <v>73</v>
      </c>
      <c r="N669" s="72" t="s">
        <v>1399</v>
      </c>
      <c r="O669" s="69"/>
      <c r="P669" s="69" t="s">
        <v>108</v>
      </c>
      <c r="Q669" s="73">
        <v>39.951985999999998</v>
      </c>
      <c r="R669" s="74">
        <v>-86.152573000000004</v>
      </c>
      <c r="S669" s="69" t="s">
        <v>41</v>
      </c>
      <c r="T669" s="69"/>
      <c r="U669" s="69" t="s">
        <v>32</v>
      </c>
      <c r="V669" s="68"/>
      <c r="W669" s="1" t="e">
        <f>IF(AC669="Intr",0,G669*#REF!)</f>
        <v>#REF!</v>
      </c>
      <c r="X669" s="1" t="e">
        <f>IF(AC669="Intr",0,G669*#REF!)</f>
        <v>#REF!</v>
      </c>
      <c r="Y669" s="1" t="e">
        <f>IF(AC669="Intr",G669,G669*#REF!)</f>
        <v>#REF!</v>
      </c>
      <c r="Z669" s="1" t="s">
        <v>944</v>
      </c>
      <c r="AA669" s="1" t="s">
        <v>941</v>
      </c>
      <c r="AB669" s="1" t="s">
        <v>1246</v>
      </c>
      <c r="AC669" s="69"/>
      <c r="AD669" s="69"/>
      <c r="AE669" s="69"/>
      <c r="AF669" s="69"/>
      <c r="AG669" s="75"/>
      <c r="AH669" s="69"/>
    </row>
    <row r="670" spans="1:34" x14ac:dyDescent="0.2">
      <c r="A670" s="68">
        <v>45146</v>
      </c>
      <c r="B670" s="69" t="s">
        <v>221</v>
      </c>
      <c r="C670" s="69">
        <v>2023</v>
      </c>
      <c r="D670" s="69" t="s">
        <v>5</v>
      </c>
      <c r="E670" s="71">
        <v>-0.4</v>
      </c>
      <c r="F670" s="71" t="s">
        <v>19</v>
      </c>
      <c r="G670" s="13">
        <v>32000</v>
      </c>
      <c r="H670" s="14">
        <v>409</v>
      </c>
      <c r="I670" s="71" t="s">
        <v>53</v>
      </c>
      <c r="J670" s="71" t="s">
        <v>25</v>
      </c>
      <c r="K670" s="71">
        <v>0.16</v>
      </c>
      <c r="L670" s="71" t="s">
        <v>1400</v>
      </c>
      <c r="M670" s="71" t="s">
        <v>73</v>
      </c>
      <c r="N670" s="72" t="s">
        <v>1401</v>
      </c>
      <c r="O670" s="69"/>
      <c r="P670" s="69" t="s">
        <v>1402</v>
      </c>
      <c r="Q670" s="73">
        <v>40.271099999999997</v>
      </c>
      <c r="R670" s="74">
        <v>-86.492800000000003</v>
      </c>
      <c r="S670" s="69" t="s">
        <v>41</v>
      </c>
      <c r="T670" s="69"/>
      <c r="U670" s="69" t="s">
        <v>32</v>
      </c>
      <c r="V670" s="68"/>
      <c r="W670" s="1" t="e">
        <f>IF(AC670="Intr",0,G670*#REF!)</f>
        <v>#REF!</v>
      </c>
      <c r="X670" s="1" t="e">
        <f>IF(AC670="Intr",0,G670*#REF!)</f>
        <v>#REF!</v>
      </c>
      <c r="Y670" s="1" t="e">
        <f>IF(AC670="Intr",G670,G670*#REF!)</f>
        <v>#REF!</v>
      </c>
      <c r="Z670" s="1" t="s">
        <v>940</v>
      </c>
      <c r="AA670" s="1" t="s">
        <v>941</v>
      </c>
      <c r="AB670" s="1" t="s">
        <v>1246</v>
      </c>
      <c r="AC670" s="69"/>
      <c r="AD670" s="69"/>
      <c r="AE670" s="69"/>
      <c r="AF670" s="69"/>
      <c r="AG670" s="75"/>
      <c r="AH670" s="69"/>
    </row>
    <row r="671" spans="1:34" x14ac:dyDescent="0.2">
      <c r="A671" s="68">
        <v>45153</v>
      </c>
      <c r="B671" s="69" t="s">
        <v>221</v>
      </c>
      <c r="C671" s="69">
        <v>2023</v>
      </c>
      <c r="D671" s="69" t="s">
        <v>10</v>
      </c>
      <c r="E671" s="71">
        <v>-0.4</v>
      </c>
      <c r="F671" s="71" t="s">
        <v>19</v>
      </c>
      <c r="G671" s="13">
        <v>32000</v>
      </c>
      <c r="H671" s="14">
        <v>426</v>
      </c>
      <c r="I671" s="71" t="s">
        <v>52</v>
      </c>
      <c r="J671" s="71" t="s">
        <v>23</v>
      </c>
      <c r="K671" s="71">
        <v>0.34200000000000003</v>
      </c>
      <c r="L671" s="71" t="s">
        <v>1403</v>
      </c>
      <c r="M671" s="71" t="s">
        <v>1404</v>
      </c>
      <c r="N671" s="72" t="s">
        <v>1405</v>
      </c>
      <c r="O671" s="69"/>
      <c r="P671" s="69" t="s">
        <v>56</v>
      </c>
      <c r="Q671" s="73">
        <v>38.423999999999999</v>
      </c>
      <c r="R671" s="74">
        <v>-85.671000000000006</v>
      </c>
      <c r="S671" s="69" t="s">
        <v>41</v>
      </c>
      <c r="T671" s="69"/>
      <c r="U671" s="69" t="s">
        <v>32</v>
      </c>
      <c r="V671" s="68"/>
      <c r="W671" s="1" t="e">
        <f>IF(AC671="Intr",0,G671*#REF!)</f>
        <v>#REF!</v>
      </c>
      <c r="X671" s="1" t="e">
        <f>IF(AC671="Intr",0,G671*#REF!)</f>
        <v>#REF!</v>
      </c>
      <c r="Y671" s="1" t="e">
        <f>IF(AC671="Intr",G671,G671*#REF!)</f>
        <v>#REF!</v>
      </c>
      <c r="Z671" s="1" t="s">
        <v>944</v>
      </c>
      <c r="AA671" s="1" t="s">
        <v>943</v>
      </c>
      <c r="AB671" s="1"/>
      <c r="AC671" s="69"/>
      <c r="AD671" s="69"/>
      <c r="AE671" s="69"/>
      <c r="AF671" s="69"/>
      <c r="AG671" s="75"/>
      <c r="AH671" s="69"/>
    </row>
    <row r="672" spans="1:34" x14ac:dyDescent="0.2">
      <c r="A672" s="68">
        <v>45153</v>
      </c>
      <c r="B672" s="69" t="s">
        <v>221</v>
      </c>
      <c r="C672" s="69">
        <v>2023</v>
      </c>
      <c r="D672" s="69" t="s">
        <v>7</v>
      </c>
      <c r="E672" s="71">
        <v>-0.6</v>
      </c>
      <c r="F672" s="71" t="s">
        <v>19</v>
      </c>
      <c r="G672" s="13">
        <v>48000</v>
      </c>
      <c r="H672" s="14">
        <v>431</v>
      </c>
      <c r="I672" s="71" t="s">
        <v>53</v>
      </c>
      <c r="J672" s="71" t="s">
        <v>23</v>
      </c>
      <c r="K672" s="71">
        <v>0.4</v>
      </c>
      <c r="L672" s="71" t="s">
        <v>1268</v>
      </c>
      <c r="M672" s="71" t="s">
        <v>73</v>
      </c>
      <c r="N672" s="72" t="s">
        <v>1406</v>
      </c>
      <c r="O672" s="69"/>
      <c r="P672" s="69" t="s">
        <v>114</v>
      </c>
      <c r="Q672" s="73">
        <v>39.665360999999997</v>
      </c>
      <c r="R672" s="74">
        <v>-86.302817000000005</v>
      </c>
      <c r="S672" s="69" t="s">
        <v>41</v>
      </c>
      <c r="T672" s="69"/>
      <c r="U672" s="69" t="s">
        <v>32</v>
      </c>
      <c r="V672" s="68"/>
      <c r="W672" s="1" t="e">
        <f>IF(AC672="Intr",0,G672*#REF!)</f>
        <v>#REF!</v>
      </c>
      <c r="X672" s="1" t="e">
        <f>IF(AC672="Intr",0,G672*#REF!)</f>
        <v>#REF!</v>
      </c>
      <c r="Y672" s="1" t="e">
        <f>IF(AC672="Intr",G672,G672*#REF!)</f>
        <v>#REF!</v>
      </c>
      <c r="Z672" s="1" t="s">
        <v>940</v>
      </c>
      <c r="AA672" s="1" t="s">
        <v>941</v>
      </c>
      <c r="AB672" s="1" t="s">
        <v>948</v>
      </c>
      <c r="AC672" s="69"/>
      <c r="AD672" s="69"/>
      <c r="AE672" s="69"/>
      <c r="AF672" s="69"/>
      <c r="AG672" s="75"/>
      <c r="AH672" s="69"/>
    </row>
    <row r="673" spans="1:256" x14ac:dyDescent="0.2">
      <c r="A673" s="68">
        <v>45159</v>
      </c>
      <c r="B673" s="69" t="s">
        <v>221</v>
      </c>
      <c r="C673" s="69">
        <v>2023</v>
      </c>
      <c r="D673" s="69" t="s">
        <v>10</v>
      </c>
      <c r="E673" s="71">
        <v>-0.2</v>
      </c>
      <c r="F673" s="71" t="s">
        <v>19</v>
      </c>
      <c r="G673" s="13">
        <v>16000</v>
      </c>
      <c r="H673" s="14">
        <v>425</v>
      </c>
      <c r="I673" s="71" t="s">
        <v>52</v>
      </c>
      <c r="J673" s="71" t="s">
        <v>24</v>
      </c>
      <c r="K673" s="71">
        <v>0.51100000000000001</v>
      </c>
      <c r="L673" s="72" t="s">
        <v>1345</v>
      </c>
      <c r="M673" s="71" t="s">
        <v>1423</v>
      </c>
      <c r="N673" s="72" t="s">
        <v>1407</v>
      </c>
      <c r="O673" s="69"/>
      <c r="P673" s="69" t="s">
        <v>56</v>
      </c>
      <c r="Q673" s="73">
        <v>38.458959999999998</v>
      </c>
      <c r="R673" s="74">
        <v>-85.843382000000005</v>
      </c>
      <c r="S673" s="69" t="s">
        <v>41</v>
      </c>
      <c r="T673" s="69"/>
      <c r="U673" s="69" t="s">
        <v>32</v>
      </c>
      <c r="V673" s="68"/>
      <c r="W673" s="1" t="e">
        <f>IF(AC673="Intr",0,G673*#REF!)</f>
        <v>#REF!</v>
      </c>
      <c r="X673" s="1" t="e">
        <f>IF(AC673="Intr",0,G673*#REF!)</f>
        <v>#REF!</v>
      </c>
      <c r="Y673" s="1" t="e">
        <f>IF(AC673="Intr",G673,G673*#REF!)</f>
        <v>#REF!</v>
      </c>
      <c r="Z673" s="1" t="s">
        <v>944</v>
      </c>
      <c r="AA673" s="1" t="s">
        <v>943</v>
      </c>
      <c r="AB673" s="1"/>
      <c r="AC673" s="69"/>
      <c r="AD673" s="69"/>
      <c r="AE673" s="69"/>
      <c r="AF673" s="69"/>
      <c r="AG673" s="75"/>
      <c r="AH673" s="111" t="s">
        <v>1408</v>
      </c>
    </row>
    <row r="674" spans="1:256" x14ac:dyDescent="0.2">
      <c r="A674" s="68">
        <v>45159</v>
      </c>
      <c r="B674" s="69" t="s">
        <v>221</v>
      </c>
      <c r="C674" s="69">
        <v>2023</v>
      </c>
      <c r="D674" s="69" t="s">
        <v>10</v>
      </c>
      <c r="E674" s="71">
        <v>-5.7</v>
      </c>
      <c r="F674" s="71" t="s">
        <v>19</v>
      </c>
      <c r="G674" s="13">
        <v>456000</v>
      </c>
      <c r="H674" s="14">
        <v>425</v>
      </c>
      <c r="I674" s="71" t="s">
        <v>52</v>
      </c>
      <c r="J674" s="71" t="s">
        <v>25</v>
      </c>
      <c r="K674" s="71">
        <v>1.4259999999999999</v>
      </c>
      <c r="L674" s="72" t="s">
        <v>1345</v>
      </c>
      <c r="M674" s="71" t="s">
        <v>1423</v>
      </c>
      <c r="N674" s="72" t="s">
        <v>1407</v>
      </c>
      <c r="O674" s="69"/>
      <c r="P674" s="69" t="s">
        <v>56</v>
      </c>
      <c r="Q674" s="73">
        <v>38.458959999999998</v>
      </c>
      <c r="R674" s="74">
        <v>-85.843382000000005</v>
      </c>
      <c r="S674" s="69" t="s">
        <v>41</v>
      </c>
      <c r="T674" s="69"/>
      <c r="U674" s="69" t="s">
        <v>32</v>
      </c>
      <c r="V674" s="68"/>
      <c r="W674" s="1" t="e">
        <f>IF(AC674="Intr",0,G674*#REF!)</f>
        <v>#REF!</v>
      </c>
      <c r="X674" s="1" t="e">
        <f>IF(AC674="Intr",0,G674*#REF!)</f>
        <v>#REF!</v>
      </c>
      <c r="Y674" s="1" t="e">
        <f>IF(AC674="Intr",G674,G674*#REF!)</f>
        <v>#REF!</v>
      </c>
      <c r="Z674" s="1" t="s">
        <v>944</v>
      </c>
      <c r="AA674" s="1" t="s">
        <v>943</v>
      </c>
      <c r="AB674" s="1"/>
      <c r="AC674" s="69"/>
      <c r="AD674" s="69"/>
      <c r="AE674" s="69"/>
      <c r="AF674" s="69"/>
      <c r="AG674" s="75"/>
      <c r="AH674" s="111" t="s">
        <v>1408</v>
      </c>
    </row>
    <row r="675" spans="1:256" s="32" customFormat="1" x14ac:dyDescent="0.2">
      <c r="A675" s="68">
        <v>45163</v>
      </c>
      <c r="B675" s="69" t="s">
        <v>221</v>
      </c>
      <c r="C675" s="69">
        <v>2023</v>
      </c>
      <c r="D675" s="69" t="s">
        <v>4</v>
      </c>
      <c r="E675" s="71">
        <v>-76</v>
      </c>
      <c r="F675" s="71" t="s">
        <v>20</v>
      </c>
      <c r="G675" s="13">
        <v>34200</v>
      </c>
      <c r="H675" s="14">
        <v>424</v>
      </c>
      <c r="I675" s="71" t="s">
        <v>52</v>
      </c>
      <c r="J675" s="71" t="s">
        <v>27</v>
      </c>
      <c r="K675" s="71">
        <v>76</v>
      </c>
      <c r="L675" s="71" t="s">
        <v>623</v>
      </c>
      <c r="M675" s="71" t="s">
        <v>1409</v>
      </c>
      <c r="N675" s="72" t="s">
        <v>1410</v>
      </c>
      <c r="O675" s="69"/>
      <c r="P675" s="69" t="s">
        <v>227</v>
      </c>
      <c r="Q675" s="73">
        <v>41.200370999999997</v>
      </c>
      <c r="R675" s="74">
        <v>-85.068593000000007</v>
      </c>
      <c r="S675" s="69" t="s">
        <v>43</v>
      </c>
      <c r="T675" s="69"/>
      <c r="U675" s="69" t="s">
        <v>32</v>
      </c>
      <c r="V675" s="68"/>
      <c r="W675" s="1" t="e">
        <f>IF(AC675="Intr",0,G675*#REF!)</f>
        <v>#REF!</v>
      </c>
      <c r="X675" s="1" t="e">
        <f>IF(AC675="Intr",0,G675*#REF!)</f>
        <v>#REF!</v>
      </c>
      <c r="Y675" s="1" t="e">
        <f>IF(AC675="Intr",G675,G675*#REF!)</f>
        <v>#REF!</v>
      </c>
      <c r="Z675" s="1" t="s">
        <v>942</v>
      </c>
      <c r="AA675" s="1" t="s">
        <v>943</v>
      </c>
      <c r="AB675" s="1"/>
      <c r="AC675" s="69"/>
      <c r="AD675" s="69"/>
      <c r="AE675" s="69"/>
      <c r="AF675" s="69"/>
      <c r="AG675" s="75"/>
      <c r="AH675" s="69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  <c r="EH675" s="3"/>
      <c r="EI675" s="3"/>
      <c r="EJ675" s="3"/>
      <c r="EK675" s="3"/>
      <c r="EL675" s="3"/>
      <c r="EM675" s="3"/>
      <c r="EN675" s="3"/>
      <c r="EO675" s="3"/>
      <c r="EP675" s="3"/>
      <c r="EQ675" s="3"/>
      <c r="ER675" s="3"/>
      <c r="ES675" s="3"/>
      <c r="ET675" s="3"/>
      <c r="EU675" s="3"/>
      <c r="EV675" s="3"/>
      <c r="EW675" s="3"/>
      <c r="EX675" s="3"/>
      <c r="EY675" s="3"/>
      <c r="EZ675" s="3"/>
      <c r="FA675" s="3"/>
      <c r="FB675" s="3"/>
      <c r="FC675" s="3"/>
      <c r="FD675" s="3"/>
      <c r="FE675" s="3"/>
      <c r="FF675" s="3"/>
      <c r="FG675" s="3"/>
      <c r="FH675" s="3"/>
      <c r="FI675" s="3"/>
      <c r="FJ675" s="3"/>
      <c r="FK675" s="3"/>
      <c r="FL675" s="3"/>
      <c r="FM675" s="3"/>
      <c r="FN675" s="3"/>
      <c r="FO675" s="3"/>
      <c r="FP675" s="3"/>
      <c r="FQ675" s="3"/>
      <c r="FR675" s="3"/>
      <c r="FS675" s="3"/>
      <c r="FT675" s="3"/>
      <c r="FU675" s="3"/>
      <c r="FV675" s="3"/>
      <c r="FW675" s="3"/>
      <c r="FX675" s="3"/>
      <c r="FY675" s="3"/>
      <c r="FZ675" s="3"/>
      <c r="GA675" s="3"/>
      <c r="GB675" s="3"/>
      <c r="GC675" s="3"/>
      <c r="GD675" s="3"/>
      <c r="GE675" s="3"/>
      <c r="GF675" s="3"/>
      <c r="GG675" s="3"/>
      <c r="GH675" s="3"/>
      <c r="GI675" s="3"/>
      <c r="GJ675" s="3"/>
      <c r="GK675" s="3"/>
      <c r="GL675" s="3"/>
      <c r="GM675" s="3"/>
      <c r="GN675" s="3"/>
      <c r="GO675" s="3"/>
      <c r="GP675" s="3"/>
      <c r="GQ675" s="3"/>
      <c r="GR675" s="3"/>
      <c r="GS675" s="3"/>
      <c r="GT675" s="3"/>
      <c r="GU675" s="3"/>
      <c r="GV675" s="3"/>
      <c r="GW675" s="3"/>
      <c r="GX675" s="3"/>
      <c r="GY675" s="3"/>
      <c r="GZ675" s="3"/>
      <c r="HA675" s="3"/>
      <c r="HB675" s="3"/>
      <c r="HC675" s="3"/>
      <c r="HD675" s="3"/>
      <c r="HE675" s="3"/>
      <c r="HF675" s="3"/>
      <c r="HG675" s="3"/>
      <c r="HH675" s="3"/>
      <c r="HI675" s="3"/>
      <c r="HJ675" s="3"/>
      <c r="HK675" s="3"/>
      <c r="HL675" s="3"/>
      <c r="HM675" s="3"/>
      <c r="HN675" s="3"/>
      <c r="HO675" s="3"/>
      <c r="HP675" s="3"/>
      <c r="HQ675" s="3"/>
      <c r="HR675" s="3"/>
      <c r="HS675" s="3"/>
      <c r="HT675" s="3"/>
      <c r="HU675" s="3"/>
      <c r="HV675" s="3"/>
      <c r="HW675" s="3"/>
      <c r="HX675" s="3"/>
      <c r="HY675" s="3"/>
      <c r="HZ675" s="3"/>
      <c r="IA675" s="3"/>
      <c r="IB675" s="3"/>
      <c r="IC675" s="3"/>
      <c r="ID675" s="3"/>
      <c r="IE675" s="3"/>
      <c r="IF675" s="3"/>
      <c r="IG675" s="3"/>
      <c r="IH675" s="3"/>
      <c r="II675" s="3"/>
      <c r="IJ675" s="3"/>
      <c r="IK675" s="3"/>
      <c r="IL675" s="3"/>
      <c r="IM675" s="3"/>
      <c r="IN675" s="3"/>
      <c r="IO675" s="3"/>
      <c r="IP675" s="3"/>
      <c r="IQ675" s="3"/>
      <c r="IR675" s="3"/>
      <c r="IS675" s="3"/>
      <c r="IT675" s="3"/>
      <c r="IU675" s="3"/>
      <c r="IV675" s="3"/>
    </row>
    <row r="676" spans="1:256" x14ac:dyDescent="0.2">
      <c r="A676" s="68">
        <v>45163</v>
      </c>
      <c r="B676" s="69" t="s">
        <v>221</v>
      </c>
      <c r="C676" s="69">
        <v>2023</v>
      </c>
      <c r="D676" s="69" t="s">
        <v>4</v>
      </c>
      <c r="E676" s="71">
        <v>-0.28000000000000003</v>
      </c>
      <c r="F676" s="71" t="s">
        <v>19</v>
      </c>
      <c r="G676" s="13">
        <v>22400.000000000004</v>
      </c>
      <c r="H676" s="14">
        <v>424</v>
      </c>
      <c r="I676" s="71" t="s">
        <v>52</v>
      </c>
      <c r="J676" s="71" t="s">
        <v>23</v>
      </c>
      <c r="K676" s="71">
        <v>0.14000000000000001</v>
      </c>
      <c r="L676" s="71" t="s">
        <v>623</v>
      </c>
      <c r="M676" s="71" t="s">
        <v>1409</v>
      </c>
      <c r="N676" s="72" t="s">
        <v>1410</v>
      </c>
      <c r="O676" s="69"/>
      <c r="P676" s="69" t="s">
        <v>227</v>
      </c>
      <c r="Q676" s="73">
        <v>41.200370999999997</v>
      </c>
      <c r="R676" s="74">
        <v>-85.068593000000007</v>
      </c>
      <c r="S676" s="69" t="s">
        <v>43</v>
      </c>
      <c r="T676" s="69"/>
      <c r="U676" s="69" t="s">
        <v>32</v>
      </c>
      <c r="V676" s="68"/>
      <c r="W676" s="1" t="e">
        <f>IF(AC676="Intr",0,G676*#REF!)</f>
        <v>#REF!</v>
      </c>
      <c r="X676" s="1" t="e">
        <f>IF(AC676="Intr",0,G676*#REF!)</f>
        <v>#REF!</v>
      </c>
      <c r="Y676" s="1" t="e">
        <f>IF(AC676="Intr",G676,G676*#REF!)</f>
        <v>#REF!</v>
      </c>
      <c r="Z676" s="1" t="s">
        <v>942</v>
      </c>
      <c r="AA676" s="1" t="s">
        <v>943</v>
      </c>
      <c r="AB676" s="1"/>
      <c r="AC676" s="69"/>
      <c r="AD676" s="69"/>
      <c r="AE676" s="69"/>
      <c r="AF676" s="69"/>
      <c r="AG676" s="75"/>
      <c r="AH676" s="69"/>
    </row>
    <row r="677" spans="1:256" x14ac:dyDescent="0.2">
      <c r="A677" s="68">
        <v>45163</v>
      </c>
      <c r="B677" s="69" t="s">
        <v>221</v>
      </c>
      <c r="C677" s="69">
        <v>2023</v>
      </c>
      <c r="D677" s="69" t="s">
        <v>4</v>
      </c>
      <c r="E677" s="71">
        <v>-0.32</v>
      </c>
      <c r="F677" s="71" t="s">
        <v>19</v>
      </c>
      <c r="G677" s="13">
        <v>25600</v>
      </c>
      <c r="H677" s="14">
        <v>424</v>
      </c>
      <c r="I677" s="71" t="s">
        <v>52</v>
      </c>
      <c r="J677" s="71" t="s">
        <v>25</v>
      </c>
      <c r="K677" s="71">
        <v>0.08</v>
      </c>
      <c r="L677" s="71" t="s">
        <v>623</v>
      </c>
      <c r="M677" s="71" t="s">
        <v>1409</v>
      </c>
      <c r="N677" s="72" t="s">
        <v>1410</v>
      </c>
      <c r="O677" s="69"/>
      <c r="P677" s="69" t="s">
        <v>227</v>
      </c>
      <c r="Q677" s="73">
        <v>41.200370999999997</v>
      </c>
      <c r="R677" s="74">
        <v>-85.068593000000007</v>
      </c>
      <c r="S677" s="69" t="s">
        <v>43</v>
      </c>
      <c r="T677" s="69"/>
      <c r="U677" s="69" t="s">
        <v>32</v>
      </c>
      <c r="V677" s="68"/>
      <c r="W677" s="1" t="e">
        <f>IF(AC677="Intr",0,G677*#REF!)</f>
        <v>#REF!</v>
      </c>
      <c r="X677" s="1" t="e">
        <f>IF(AC677="Intr",0,G677*#REF!)</f>
        <v>#REF!</v>
      </c>
      <c r="Y677" s="1" t="e">
        <f>IF(AC677="Intr",G677,G677*#REF!)</f>
        <v>#REF!</v>
      </c>
      <c r="Z677" s="1" t="s">
        <v>942</v>
      </c>
      <c r="AA677" s="1" t="s">
        <v>943</v>
      </c>
      <c r="AB677" s="1"/>
      <c r="AC677" s="69"/>
      <c r="AD677" s="69"/>
      <c r="AE677" s="69"/>
      <c r="AF677" s="69"/>
      <c r="AG677" s="75"/>
      <c r="AH677" s="69"/>
    </row>
    <row r="678" spans="1:256" x14ac:dyDescent="0.2">
      <c r="A678" s="68">
        <v>45166</v>
      </c>
      <c r="B678" s="69" t="s">
        <v>221</v>
      </c>
      <c r="C678" s="69">
        <v>2023</v>
      </c>
      <c r="D678" s="69" t="s">
        <v>5</v>
      </c>
      <c r="E678" s="71">
        <v>-88</v>
      </c>
      <c r="F678" s="71" t="s">
        <v>20</v>
      </c>
      <c r="G678" s="13">
        <v>35200</v>
      </c>
      <c r="H678" s="14">
        <v>428</v>
      </c>
      <c r="I678" s="71" t="s">
        <v>52</v>
      </c>
      <c r="J678" s="71" t="s">
        <v>26</v>
      </c>
      <c r="K678" s="71">
        <v>88</v>
      </c>
      <c r="L678" s="71" t="s">
        <v>705</v>
      </c>
      <c r="M678" s="71" t="s">
        <v>1411</v>
      </c>
      <c r="N678" s="72" t="s">
        <v>1412</v>
      </c>
      <c r="O678" s="69"/>
      <c r="P678" s="69" t="s">
        <v>122</v>
      </c>
      <c r="Q678" s="73">
        <v>40.654705999999997</v>
      </c>
      <c r="R678" s="74">
        <v>-85.191113000000001</v>
      </c>
      <c r="S678" s="69" t="s">
        <v>43</v>
      </c>
      <c r="T678" s="69"/>
      <c r="U678" s="69" t="s">
        <v>32</v>
      </c>
      <c r="V678" s="68"/>
      <c r="W678" s="1" t="e">
        <f>IF(AC678="Intr",0,G678*#REF!)</f>
        <v>#REF!</v>
      </c>
      <c r="X678" s="1" t="e">
        <f>IF(AC678="Intr",0,G678*#REF!)</f>
        <v>#REF!</v>
      </c>
      <c r="Y678" s="1" t="e">
        <f>IF(AC678="Intr",G678,G678*#REF!)</f>
        <v>#REF!</v>
      </c>
      <c r="Z678" s="1" t="s">
        <v>944</v>
      </c>
      <c r="AA678" s="1" t="s">
        <v>943</v>
      </c>
      <c r="AB678" s="1"/>
      <c r="AC678" s="69"/>
      <c r="AD678" s="69"/>
      <c r="AE678" s="69"/>
      <c r="AF678" s="69"/>
      <c r="AG678" s="75"/>
      <c r="AH678" s="69"/>
    </row>
    <row r="679" spans="1:256" x14ac:dyDescent="0.2">
      <c r="A679" s="68">
        <v>45175</v>
      </c>
      <c r="B679" s="69" t="s">
        <v>67</v>
      </c>
      <c r="C679" s="69">
        <v>2023</v>
      </c>
      <c r="D679" s="69" t="s">
        <v>8</v>
      </c>
      <c r="E679" s="71">
        <v>-1.48</v>
      </c>
      <c r="F679" s="71" t="s">
        <v>19</v>
      </c>
      <c r="G679" s="13">
        <v>118400</v>
      </c>
      <c r="H679" s="14">
        <v>437</v>
      </c>
      <c r="I679" s="71" t="s">
        <v>52</v>
      </c>
      <c r="J679" s="71" t="s">
        <v>23</v>
      </c>
      <c r="K679" s="71">
        <v>1.23</v>
      </c>
      <c r="L679" s="71" t="s">
        <v>1413</v>
      </c>
      <c r="M679" s="71" t="s">
        <v>1414</v>
      </c>
      <c r="N679" s="72" t="s">
        <v>1415</v>
      </c>
      <c r="O679" s="69"/>
      <c r="P679" s="69" t="s">
        <v>77</v>
      </c>
      <c r="Q679" s="73">
        <v>39.681652999999997</v>
      </c>
      <c r="R679" s="74">
        <v>-85.719256999999999</v>
      </c>
      <c r="S679" s="69" t="s">
        <v>41</v>
      </c>
      <c r="T679" s="69"/>
      <c r="U679" s="69" t="s">
        <v>32</v>
      </c>
      <c r="V679" s="68"/>
      <c r="W679" s="1" t="e">
        <f>IF(AC679="Intr",0,G679*#REF!)</f>
        <v>#REF!</v>
      </c>
      <c r="X679" s="1" t="e">
        <f>IF(AC679="Intr",0,G679*#REF!)</f>
        <v>#REF!</v>
      </c>
      <c r="Y679" s="1" t="e">
        <f>IF(AC679="Intr",G679,G679*#REF!)</f>
        <v>#REF!</v>
      </c>
      <c r="Z679" s="1" t="s">
        <v>944</v>
      </c>
      <c r="AA679" s="1" t="s">
        <v>943</v>
      </c>
      <c r="AB679" s="1"/>
      <c r="AC679" s="69"/>
      <c r="AD679" s="69"/>
      <c r="AE679" s="69"/>
      <c r="AF679" s="69"/>
      <c r="AG679" s="75"/>
      <c r="AH679" s="69"/>
    </row>
    <row r="680" spans="1:256" x14ac:dyDescent="0.2">
      <c r="A680" s="68">
        <v>45223</v>
      </c>
      <c r="B680" s="69" t="s">
        <v>68</v>
      </c>
      <c r="C680" s="69">
        <v>2023</v>
      </c>
      <c r="D680" s="69" t="s">
        <v>7</v>
      </c>
      <c r="E680" s="71">
        <v>-522</v>
      </c>
      <c r="F680" s="71" t="s">
        <v>20</v>
      </c>
      <c r="G680" s="13">
        <v>234900</v>
      </c>
      <c r="H680" s="14">
        <v>453</v>
      </c>
      <c r="I680" s="71" t="s">
        <v>52</v>
      </c>
      <c r="J680" s="71" t="s">
        <v>27</v>
      </c>
      <c r="K680" s="71">
        <v>870</v>
      </c>
      <c r="L680" s="71" t="s">
        <v>1416</v>
      </c>
      <c r="M680" s="71" t="s">
        <v>1417</v>
      </c>
      <c r="N680" s="72" t="s">
        <v>1418</v>
      </c>
      <c r="O680" s="69"/>
      <c r="P680" s="69" t="s">
        <v>114</v>
      </c>
      <c r="Q680" s="73">
        <v>39.854599999999998</v>
      </c>
      <c r="R680" s="74">
        <v>-86.001599999999996</v>
      </c>
      <c r="S680" s="69" t="s">
        <v>41</v>
      </c>
      <c r="T680" s="69"/>
      <c r="U680" s="69" t="s">
        <v>32</v>
      </c>
      <c r="V680" s="68"/>
      <c r="W680" s="1" t="e">
        <f>IF(AC680="Intr",0,G680*#REF!)</f>
        <v>#REF!</v>
      </c>
      <c r="X680" s="1" t="e">
        <f>IF(AC680="Intr",0,G680*#REF!)</f>
        <v>#REF!</v>
      </c>
      <c r="Y680" s="1" t="e">
        <f>IF(AC680="Intr",G680,G680*#REF!)</f>
        <v>#REF!</v>
      </c>
      <c r="Z680" s="1" t="s">
        <v>944</v>
      </c>
      <c r="AA680" s="1" t="s">
        <v>943</v>
      </c>
      <c r="AB680" s="1"/>
      <c r="AC680" s="69"/>
      <c r="AD680" s="69"/>
      <c r="AE680" s="69"/>
      <c r="AF680" s="69"/>
      <c r="AG680" s="75"/>
      <c r="AH680" s="69"/>
    </row>
    <row r="681" spans="1:256" x14ac:dyDescent="0.2">
      <c r="A681" s="68">
        <v>45224</v>
      </c>
      <c r="B681" s="69" t="s">
        <v>68</v>
      </c>
      <c r="C681" s="69">
        <v>2023</v>
      </c>
      <c r="D681" s="69" t="s">
        <v>3</v>
      </c>
      <c r="E681" s="71">
        <v>-49.5</v>
      </c>
      <c r="F681" s="71" t="s">
        <v>20</v>
      </c>
      <c r="G681" s="13">
        <v>29700</v>
      </c>
      <c r="H681" s="14">
        <v>429</v>
      </c>
      <c r="I681" s="71" t="s">
        <v>52</v>
      </c>
      <c r="J681" s="71" t="s">
        <v>26</v>
      </c>
      <c r="K681" s="71">
        <v>49.5</v>
      </c>
      <c r="L681" s="71" t="s">
        <v>705</v>
      </c>
      <c r="M681" s="71" t="s">
        <v>1419</v>
      </c>
      <c r="N681" s="72" t="s">
        <v>1420</v>
      </c>
      <c r="O681" s="69"/>
      <c r="P681" s="69" t="s">
        <v>1200</v>
      </c>
      <c r="Q681" s="73">
        <v>41.664169000000001</v>
      </c>
      <c r="R681" s="74">
        <v>-85.030517000000003</v>
      </c>
      <c r="S681" s="69" t="s">
        <v>43</v>
      </c>
      <c r="T681" s="69"/>
      <c r="U681" s="69" t="s">
        <v>32</v>
      </c>
      <c r="V681" s="68"/>
      <c r="W681" s="1" t="e">
        <f>IF(AC681="Intr",0,G681*#REF!)</f>
        <v>#REF!</v>
      </c>
      <c r="X681" s="1" t="e">
        <f>IF(AC681="Intr",0,G681*#REF!)</f>
        <v>#REF!</v>
      </c>
      <c r="Y681" s="1" t="e">
        <f>IF(AC681="Intr",G681,G681*#REF!)</f>
        <v>#REF!</v>
      </c>
      <c r="Z681" s="1" t="s">
        <v>942</v>
      </c>
      <c r="AA681" s="1" t="s">
        <v>943</v>
      </c>
      <c r="AB681" s="1"/>
      <c r="AC681" s="69"/>
      <c r="AD681" s="69"/>
      <c r="AE681" s="69"/>
      <c r="AF681" s="69"/>
      <c r="AG681" s="75"/>
      <c r="AH681" s="69"/>
    </row>
    <row r="682" spans="1:256" x14ac:dyDescent="0.2">
      <c r="A682" s="68">
        <v>45224</v>
      </c>
      <c r="B682" s="69" t="s">
        <v>68</v>
      </c>
      <c r="C682" s="69">
        <v>2023</v>
      </c>
      <c r="D682" s="69" t="s">
        <v>3</v>
      </c>
      <c r="E682" s="71">
        <v>-2.8000000000000001E-2</v>
      </c>
      <c r="F682" s="71" t="s">
        <v>19</v>
      </c>
      <c r="G682" s="13">
        <v>3360</v>
      </c>
      <c r="H682" s="14">
        <v>429</v>
      </c>
      <c r="I682" s="71" t="s">
        <v>52</v>
      </c>
      <c r="J682" s="71" t="s">
        <v>23</v>
      </c>
      <c r="K682" s="71">
        <v>1.4E-2</v>
      </c>
      <c r="L682" s="71" t="s">
        <v>705</v>
      </c>
      <c r="M682" s="71" t="s">
        <v>1419</v>
      </c>
      <c r="N682" s="72" t="s">
        <v>1420</v>
      </c>
      <c r="O682" s="69"/>
      <c r="P682" s="69" t="s">
        <v>1200</v>
      </c>
      <c r="Q682" s="73">
        <v>41.664169000000001</v>
      </c>
      <c r="R682" s="74">
        <v>-85.030517000000003</v>
      </c>
      <c r="S682" s="69" t="s">
        <v>43</v>
      </c>
      <c r="T682" s="69"/>
      <c r="U682" s="69" t="s">
        <v>32</v>
      </c>
      <c r="V682" s="68"/>
      <c r="W682" s="1" t="e">
        <f>IF(AC682="Intr",0,G682*#REF!)</f>
        <v>#REF!</v>
      </c>
      <c r="X682" s="1" t="e">
        <f>IF(AC682="Intr",0,G682*#REF!)</f>
        <v>#REF!</v>
      </c>
      <c r="Y682" s="1" t="e">
        <f>IF(AC682="Intr",G682,G682*#REF!)</f>
        <v>#REF!</v>
      </c>
      <c r="Z682" s="1" t="s">
        <v>942</v>
      </c>
      <c r="AA682" s="1" t="s">
        <v>943</v>
      </c>
      <c r="AB682" s="1"/>
      <c r="AC682" s="69"/>
      <c r="AD682" s="69"/>
      <c r="AE682" s="69"/>
      <c r="AF682" s="69"/>
      <c r="AG682" s="75"/>
      <c r="AH682" s="69"/>
    </row>
    <row r="683" spans="1:256" x14ac:dyDescent="0.2">
      <c r="A683" s="68">
        <v>45224</v>
      </c>
      <c r="B683" s="69" t="s">
        <v>68</v>
      </c>
      <c r="C683" s="69">
        <v>2023</v>
      </c>
      <c r="D683" s="69" t="s">
        <v>8</v>
      </c>
      <c r="E683" s="71">
        <v>-0.16400000000000001</v>
      </c>
      <c r="F683" s="71" t="s">
        <v>19</v>
      </c>
      <c r="G683" s="13">
        <v>13120</v>
      </c>
      <c r="H683" s="14">
        <v>430</v>
      </c>
      <c r="I683" s="71" t="s">
        <v>53</v>
      </c>
      <c r="J683" s="71" t="s">
        <v>23</v>
      </c>
      <c r="K683" s="71">
        <v>8.2000000000000003E-2</v>
      </c>
      <c r="L683" s="71" t="s">
        <v>705</v>
      </c>
      <c r="M683" s="71" t="s">
        <v>73</v>
      </c>
      <c r="N683" s="72" t="s">
        <v>1421</v>
      </c>
      <c r="O683" s="69"/>
      <c r="P683" s="69" t="s">
        <v>71</v>
      </c>
      <c r="Q683" s="73">
        <v>39.463856</v>
      </c>
      <c r="R683" s="74">
        <v>-86.053636999999995</v>
      </c>
      <c r="S683" s="69" t="s">
        <v>43</v>
      </c>
      <c r="T683" s="69"/>
      <c r="U683" s="69" t="s">
        <v>32</v>
      </c>
      <c r="V683" s="68"/>
      <c r="W683" s="1" t="e">
        <f>IF(AC683="Intr",0,G683*#REF!)</f>
        <v>#REF!</v>
      </c>
      <c r="X683" s="1" t="e">
        <f>IF(AC683="Intr",0,G683*#REF!)</f>
        <v>#REF!</v>
      </c>
      <c r="Y683" s="1" t="e">
        <f>IF(AC683="Intr",G683,G683*#REF!)</f>
        <v>#REF!</v>
      </c>
      <c r="Z683" s="1" t="s">
        <v>940</v>
      </c>
      <c r="AA683" s="1" t="s">
        <v>941</v>
      </c>
      <c r="AB683" s="1" t="s">
        <v>948</v>
      </c>
      <c r="AC683" s="69"/>
      <c r="AD683" s="69"/>
      <c r="AE683" s="69"/>
      <c r="AF683" s="69"/>
      <c r="AG683" s="75"/>
      <c r="AH683" s="69" t="s">
        <v>1422</v>
      </c>
    </row>
    <row r="684" spans="1:256" x14ac:dyDescent="0.2">
      <c r="A684" s="68">
        <v>45231</v>
      </c>
      <c r="B684" s="69" t="s">
        <v>89</v>
      </c>
      <c r="C684" s="69">
        <v>2023</v>
      </c>
      <c r="D684" s="69" t="s">
        <v>1</v>
      </c>
      <c r="E684" s="71">
        <v>-1.22</v>
      </c>
      <c r="F684" s="71" t="s">
        <v>19</v>
      </c>
      <c r="G684" s="13">
        <v>115900</v>
      </c>
      <c r="H684" s="14">
        <v>374</v>
      </c>
      <c r="I684" s="71" t="s">
        <v>52</v>
      </c>
      <c r="J684" s="71" t="s">
        <v>25</v>
      </c>
      <c r="K684" s="71">
        <v>0.45</v>
      </c>
      <c r="L684" s="71" t="s">
        <v>1559</v>
      </c>
      <c r="M684" s="71" t="s">
        <v>1560</v>
      </c>
      <c r="N684" s="72" t="s">
        <v>1561</v>
      </c>
      <c r="O684" s="69"/>
      <c r="P684" s="69" t="s">
        <v>357</v>
      </c>
      <c r="Q684" s="73">
        <v>41.605400000000003</v>
      </c>
      <c r="R684" s="74">
        <v>-87.028000000000006</v>
      </c>
      <c r="S684" s="69" t="s">
        <v>41</v>
      </c>
      <c r="T684" s="69"/>
      <c r="U684" s="69" t="s">
        <v>32</v>
      </c>
      <c r="V684" s="68"/>
      <c r="W684" s="1" t="e">
        <f>IF(AC684="Intr",0,G684*#REF!)</f>
        <v>#REF!</v>
      </c>
      <c r="X684" s="1" t="e">
        <f>IF(AC684="Intr",0,G684*#REF!)</f>
        <v>#REF!</v>
      </c>
      <c r="Y684" s="1" t="e">
        <f>IF(AC684="Intr",G684,G684*#REF!)</f>
        <v>#REF!</v>
      </c>
      <c r="Z684" s="1" t="s">
        <v>945</v>
      </c>
      <c r="AA684" s="1" t="s">
        <v>943</v>
      </c>
      <c r="AB684" s="1"/>
      <c r="AC684" s="69"/>
      <c r="AD684" s="69"/>
      <c r="AE684" s="69"/>
      <c r="AF684" s="69"/>
      <c r="AG684" s="75"/>
      <c r="AH684" s="69"/>
    </row>
    <row r="685" spans="1:256" x14ac:dyDescent="0.2">
      <c r="A685" s="68">
        <v>45231</v>
      </c>
      <c r="B685" s="69" t="s">
        <v>89</v>
      </c>
      <c r="C685" s="69">
        <v>2023</v>
      </c>
      <c r="D685" s="69" t="s">
        <v>4</v>
      </c>
      <c r="E685" s="71">
        <v>-52</v>
      </c>
      <c r="F685" s="71" t="s">
        <v>20</v>
      </c>
      <c r="G685" s="13">
        <v>23400</v>
      </c>
      <c r="H685" s="14">
        <v>433</v>
      </c>
      <c r="I685" s="71" t="s">
        <v>52</v>
      </c>
      <c r="J685" s="71" t="s">
        <v>27</v>
      </c>
      <c r="K685" s="71">
        <v>52</v>
      </c>
      <c r="L685" s="71" t="s">
        <v>705</v>
      </c>
      <c r="M685" s="72" t="s">
        <v>1436</v>
      </c>
      <c r="N685" s="72" t="s">
        <v>1437</v>
      </c>
      <c r="O685" s="69"/>
      <c r="P685" s="69" t="s">
        <v>84</v>
      </c>
      <c r="Q685" s="73">
        <v>41.366273999999997</v>
      </c>
      <c r="R685" s="74">
        <v>-85.221453999999994</v>
      </c>
      <c r="S685" s="69" t="s">
        <v>43</v>
      </c>
      <c r="T685" s="69"/>
      <c r="U685" s="69" t="s">
        <v>32</v>
      </c>
      <c r="V685" s="68"/>
      <c r="W685" s="1" t="e">
        <f>IF(AC685="Intr",0,G685*#REF!)</f>
        <v>#REF!</v>
      </c>
      <c r="X685" s="1" t="e">
        <f>IF(AC685="Intr",0,G685*#REF!)</f>
        <v>#REF!</v>
      </c>
      <c r="Y685" s="1" t="e">
        <f>IF(AC685="Intr",G685,G685*#REF!)</f>
        <v>#REF!</v>
      </c>
      <c r="Z685" s="1" t="s">
        <v>942</v>
      </c>
      <c r="AA685" s="1" t="s">
        <v>943</v>
      </c>
      <c r="AB685" s="1"/>
      <c r="AC685" s="69"/>
      <c r="AD685" s="69"/>
      <c r="AE685" s="69"/>
      <c r="AF685" s="69"/>
      <c r="AG685" s="75"/>
      <c r="AH685" s="69" t="s">
        <v>1440</v>
      </c>
    </row>
    <row r="686" spans="1:256" x14ac:dyDescent="0.2">
      <c r="A686" s="68">
        <v>45231</v>
      </c>
      <c r="B686" s="69" t="s">
        <v>89</v>
      </c>
      <c r="C686" s="69">
        <v>2023</v>
      </c>
      <c r="D686" s="69" t="s">
        <v>11</v>
      </c>
      <c r="E686" s="71">
        <v>-0.38</v>
      </c>
      <c r="F686" s="71" t="s">
        <v>19</v>
      </c>
      <c r="G686" s="13">
        <v>30400</v>
      </c>
      <c r="H686" s="14">
        <v>371</v>
      </c>
      <c r="I686" s="71" t="s">
        <v>52</v>
      </c>
      <c r="J686" s="71" t="s">
        <v>23</v>
      </c>
      <c r="K686" s="71">
        <v>0.38</v>
      </c>
      <c r="L686" s="71" t="s">
        <v>705</v>
      </c>
      <c r="M686" s="71" t="s">
        <v>1562</v>
      </c>
      <c r="N686" s="72" t="s">
        <v>1563</v>
      </c>
      <c r="O686" s="69"/>
      <c r="P686" s="69" t="s">
        <v>297</v>
      </c>
      <c r="Q686" s="73">
        <v>38.194000000000003</v>
      </c>
      <c r="R686" s="74">
        <v>-87.295000000000002</v>
      </c>
      <c r="S686" s="69" t="s">
        <v>43</v>
      </c>
      <c r="T686" s="69"/>
      <c r="U686" s="69" t="s">
        <v>32</v>
      </c>
      <c r="V686" s="68"/>
      <c r="W686" s="1" t="e">
        <f>IF(AC686="Intr",0,G686*#REF!)</f>
        <v>#REF!</v>
      </c>
      <c r="X686" s="1" t="e">
        <f>IF(AC686="Intr",0,G686*#REF!)</f>
        <v>#REF!</v>
      </c>
      <c r="Y686" s="1" t="e">
        <f>IF(AC686="Intr",G686,G686*#REF!)</f>
        <v>#REF!</v>
      </c>
      <c r="Z686" s="1" t="s">
        <v>944</v>
      </c>
      <c r="AA686" s="1" t="s">
        <v>943</v>
      </c>
      <c r="AB686" s="1"/>
      <c r="AC686" s="69"/>
      <c r="AD686" s="69"/>
      <c r="AE686" s="69"/>
      <c r="AF686" s="69"/>
      <c r="AG686" s="75"/>
      <c r="AH686" s="69"/>
    </row>
    <row r="687" spans="1:256" x14ac:dyDescent="0.2">
      <c r="A687" s="68">
        <v>45231</v>
      </c>
      <c r="B687" s="69" t="s">
        <v>89</v>
      </c>
      <c r="C687" s="69">
        <v>2023</v>
      </c>
      <c r="D687" s="69" t="s">
        <v>5</v>
      </c>
      <c r="E687" s="71">
        <v>-67</v>
      </c>
      <c r="F687" s="71" t="s">
        <v>20</v>
      </c>
      <c r="G687" s="13">
        <v>26800</v>
      </c>
      <c r="H687" s="14">
        <v>432</v>
      </c>
      <c r="I687" s="71" t="s">
        <v>52</v>
      </c>
      <c r="J687" s="71" t="s">
        <v>27</v>
      </c>
      <c r="K687" s="71">
        <v>371</v>
      </c>
      <c r="L687" s="71" t="s">
        <v>705</v>
      </c>
      <c r="M687" s="72" t="s">
        <v>1434</v>
      </c>
      <c r="N687" s="72" t="s">
        <v>1435</v>
      </c>
      <c r="O687" s="69"/>
      <c r="P687" s="69" t="s">
        <v>1438</v>
      </c>
      <c r="Q687" s="73">
        <v>40.804890999999998</v>
      </c>
      <c r="R687" s="74">
        <v>-86.023870000000002</v>
      </c>
      <c r="S687" s="69" t="s">
        <v>43</v>
      </c>
      <c r="T687" s="69"/>
      <c r="U687" s="69" t="s">
        <v>32</v>
      </c>
      <c r="V687" s="68"/>
      <c r="W687" s="1" t="e">
        <f>IF(AC687="Intr",0,G687*#REF!)</f>
        <v>#REF!</v>
      </c>
      <c r="X687" s="1" t="e">
        <f>IF(AC687="Intr",0,G687*#REF!)</f>
        <v>#REF!</v>
      </c>
      <c r="Y687" s="1" t="e">
        <f>IF(AC687="Intr",G687,G687*#REF!)</f>
        <v>#REF!</v>
      </c>
      <c r="Z687" s="1" t="s">
        <v>944</v>
      </c>
      <c r="AA687" s="1" t="s">
        <v>943</v>
      </c>
      <c r="AB687" s="1"/>
      <c r="AC687" s="69"/>
      <c r="AD687" s="69"/>
      <c r="AE687" s="69"/>
      <c r="AF687" s="69"/>
      <c r="AG687" s="75"/>
      <c r="AH687" s="69" t="s">
        <v>1439</v>
      </c>
    </row>
    <row r="688" spans="1:256" x14ac:dyDescent="0.2">
      <c r="A688" s="68">
        <v>45231</v>
      </c>
      <c r="B688" s="69" t="s">
        <v>89</v>
      </c>
      <c r="C688" s="69">
        <v>2023</v>
      </c>
      <c r="D688" s="69" t="s">
        <v>5</v>
      </c>
      <c r="E688" s="71">
        <v>-0.1</v>
      </c>
      <c r="F688" s="71" t="s">
        <v>19</v>
      </c>
      <c r="G688" s="13">
        <v>8000</v>
      </c>
      <c r="H688" s="14">
        <v>432</v>
      </c>
      <c r="I688" s="71" t="s">
        <v>52</v>
      </c>
      <c r="J688" s="71" t="s">
        <v>25</v>
      </c>
      <c r="K688" s="71">
        <v>2.5000000000000001E-2</v>
      </c>
      <c r="L688" s="71" t="s">
        <v>705</v>
      </c>
      <c r="M688" s="72" t="s">
        <v>1434</v>
      </c>
      <c r="N688" s="72" t="s">
        <v>1435</v>
      </c>
      <c r="O688" s="69"/>
      <c r="P688" s="69" t="s">
        <v>1438</v>
      </c>
      <c r="Q688" s="73">
        <v>40.804890999999998</v>
      </c>
      <c r="R688" s="74">
        <v>-86.023870000000002</v>
      </c>
      <c r="S688" s="69" t="s">
        <v>43</v>
      </c>
      <c r="T688" s="69"/>
      <c r="U688" s="69" t="s">
        <v>32</v>
      </c>
      <c r="V688" s="68"/>
      <c r="W688" s="1" t="e">
        <f>IF(AC688="Intr",0,G688*#REF!)</f>
        <v>#REF!</v>
      </c>
      <c r="X688" s="1" t="e">
        <f>IF(AC688="Intr",0,G688*#REF!)</f>
        <v>#REF!</v>
      </c>
      <c r="Y688" s="1" t="e">
        <f>IF(AC688="Intr",G688,G688*#REF!)</f>
        <v>#REF!</v>
      </c>
      <c r="Z688" s="1" t="s">
        <v>944</v>
      </c>
      <c r="AA688" s="1" t="s">
        <v>943</v>
      </c>
      <c r="AB688" s="1"/>
      <c r="AC688" s="69"/>
      <c r="AD688" s="69"/>
      <c r="AE688" s="69"/>
      <c r="AF688" s="69"/>
      <c r="AG688" s="75"/>
      <c r="AH688" s="69" t="s">
        <v>1439</v>
      </c>
    </row>
    <row r="689" spans="1:34" x14ac:dyDescent="0.2">
      <c r="A689" s="68">
        <v>45237</v>
      </c>
      <c r="B689" s="69" t="s">
        <v>89</v>
      </c>
      <c r="C689" s="69">
        <v>2023</v>
      </c>
      <c r="D689" s="69" t="s">
        <v>7</v>
      </c>
      <c r="E689" s="71">
        <v>-0.13500000000000001</v>
      </c>
      <c r="F689" s="71" t="s">
        <v>19</v>
      </c>
      <c r="G689" s="13">
        <v>10800</v>
      </c>
      <c r="H689" s="14">
        <v>427</v>
      </c>
      <c r="I689" s="71" t="s">
        <v>53</v>
      </c>
      <c r="J689" s="71" t="s">
        <v>25</v>
      </c>
      <c r="K689" s="71">
        <v>5.3999999999999999E-2</v>
      </c>
      <c r="L689" s="71" t="s">
        <v>1432</v>
      </c>
      <c r="M689" s="71" t="s">
        <v>73</v>
      </c>
      <c r="N689" s="72" t="s">
        <v>1433</v>
      </c>
      <c r="O689" s="69"/>
      <c r="P689" s="69" t="s">
        <v>108</v>
      </c>
      <c r="Q689" s="73">
        <v>40.04</v>
      </c>
      <c r="R689" s="74">
        <v>-86.07</v>
      </c>
      <c r="S689" s="69" t="s">
        <v>41</v>
      </c>
      <c r="T689" s="69"/>
      <c r="U689" s="69" t="s">
        <v>32</v>
      </c>
      <c r="V689" s="68"/>
      <c r="W689" s="1" t="e">
        <f>IF(AC689="Intr",0,G689*#REF!)</f>
        <v>#REF!</v>
      </c>
      <c r="X689" s="1" t="e">
        <f>IF(AC689="Intr",0,G689*#REF!)</f>
        <v>#REF!</v>
      </c>
      <c r="Y689" s="1" t="e">
        <f>IF(AC689="Intr",G689,G689*#REF!)</f>
        <v>#REF!</v>
      </c>
      <c r="Z689" s="1" t="s">
        <v>944</v>
      </c>
      <c r="AA689" s="1" t="s">
        <v>941</v>
      </c>
      <c r="AB689" s="1" t="s">
        <v>1246</v>
      </c>
      <c r="AC689" s="69"/>
      <c r="AD689" s="69"/>
      <c r="AE689" s="69"/>
      <c r="AF689" s="69"/>
      <c r="AG689" s="75"/>
      <c r="AH689" s="69"/>
    </row>
    <row r="690" spans="1:34" x14ac:dyDescent="0.2">
      <c r="A690" s="68">
        <v>45237</v>
      </c>
      <c r="B690" s="69" t="s">
        <v>89</v>
      </c>
      <c r="C690" s="69">
        <v>2023</v>
      </c>
      <c r="D690" s="69" t="s">
        <v>7</v>
      </c>
      <c r="E690" s="71">
        <v>-0.45600000000000002</v>
      </c>
      <c r="F690" s="71" t="s">
        <v>19</v>
      </c>
      <c r="G690" s="13">
        <v>36000</v>
      </c>
      <c r="H690" s="14">
        <v>434</v>
      </c>
      <c r="I690" s="71" t="s">
        <v>53</v>
      </c>
      <c r="J690" s="71" t="s">
        <v>25</v>
      </c>
      <c r="K690" s="71">
        <v>0.18</v>
      </c>
      <c r="L690" s="71" t="s">
        <v>550</v>
      </c>
      <c r="M690" s="71" t="s">
        <v>73</v>
      </c>
      <c r="N690" s="72" t="s">
        <v>1443</v>
      </c>
      <c r="O690" s="69"/>
      <c r="P690" s="69" t="s">
        <v>133</v>
      </c>
      <c r="Q690" s="73">
        <v>39.87256</v>
      </c>
      <c r="R690" s="74">
        <v>-86.383250000000004</v>
      </c>
      <c r="S690" s="69" t="s">
        <v>41</v>
      </c>
      <c r="T690" s="69"/>
      <c r="U690" s="69" t="s">
        <v>32</v>
      </c>
      <c r="V690" s="68"/>
      <c r="W690" s="1" t="e">
        <f>IF(AC690="Intr",0,G690*#REF!)</f>
        <v>#REF!</v>
      </c>
      <c r="X690" s="1" t="e">
        <f>IF(AC690="Intr",0,G690*#REF!)</f>
        <v>#REF!</v>
      </c>
      <c r="Y690" s="1" t="e">
        <f>IF(AC690="Intr",G690,G690*#REF!)</f>
        <v>#REF!</v>
      </c>
      <c r="Z690" s="1" t="s">
        <v>944</v>
      </c>
      <c r="AA690" s="1" t="s">
        <v>941</v>
      </c>
      <c r="AB690" s="1" t="s">
        <v>1246</v>
      </c>
      <c r="AC690" s="69"/>
      <c r="AD690" s="69"/>
      <c r="AE690" s="69"/>
      <c r="AF690" s="69"/>
      <c r="AG690" s="75"/>
      <c r="AH690" s="69"/>
    </row>
    <row r="691" spans="1:34" x14ac:dyDescent="0.2">
      <c r="A691" s="68">
        <v>45238</v>
      </c>
      <c r="B691" s="69" t="s">
        <v>89</v>
      </c>
      <c r="C691" s="69">
        <v>2023</v>
      </c>
      <c r="D691" s="69" t="s">
        <v>1</v>
      </c>
      <c r="E691" s="71">
        <v>-0.39800000000000002</v>
      </c>
      <c r="F691" s="71" t="s">
        <v>19</v>
      </c>
      <c r="G691" s="13">
        <v>37810</v>
      </c>
      <c r="H691" s="14">
        <v>382</v>
      </c>
      <c r="I691" s="71" t="s">
        <v>52</v>
      </c>
      <c r="J691" s="71" t="s">
        <v>23</v>
      </c>
      <c r="K691" s="71">
        <v>0.33200000000000002</v>
      </c>
      <c r="L691" s="71" t="s">
        <v>1426</v>
      </c>
      <c r="M691" s="113" t="s">
        <v>1427</v>
      </c>
      <c r="N691" s="72" t="s">
        <v>1428</v>
      </c>
      <c r="O691" s="69"/>
      <c r="P691" s="69" t="s">
        <v>199</v>
      </c>
      <c r="Q691" s="105">
        <v>41.470463000000002</v>
      </c>
      <c r="R691" s="77">
        <v>-87.297078999999997</v>
      </c>
      <c r="S691" s="69" t="s">
        <v>43</v>
      </c>
      <c r="T691" s="69"/>
      <c r="U691" s="69" t="s">
        <v>32</v>
      </c>
      <c r="V691" s="68"/>
      <c r="W691" s="1" t="e">
        <f>IF(AC691="Intr",0,G691*#REF!)</f>
        <v>#REF!</v>
      </c>
      <c r="X691" s="1" t="e">
        <f>IF(AC691="Intr",0,G691*#REF!)</f>
        <v>#REF!</v>
      </c>
      <c r="Y691" s="1" t="e">
        <f>IF(AC691="Intr",G691,G691*#REF!)</f>
        <v>#REF!</v>
      </c>
      <c r="Z691" s="1" t="s">
        <v>945</v>
      </c>
      <c r="AA691" s="1" t="s">
        <v>943</v>
      </c>
      <c r="AB691" s="1"/>
      <c r="AC691" s="69"/>
      <c r="AD691" s="69"/>
      <c r="AE691" s="69"/>
      <c r="AF691" s="69"/>
      <c r="AG691" s="75"/>
      <c r="AH691" s="69"/>
    </row>
    <row r="692" spans="1:34" x14ac:dyDescent="0.2">
      <c r="A692" s="68">
        <v>45238</v>
      </c>
      <c r="B692" s="69" t="s">
        <v>89</v>
      </c>
      <c r="C692" s="69">
        <v>2023</v>
      </c>
      <c r="D692" s="69" t="s">
        <v>9</v>
      </c>
      <c r="E692" s="71">
        <v>-2E-3</v>
      </c>
      <c r="F692" s="71" t="s">
        <v>19</v>
      </c>
      <c r="G692" s="13">
        <v>160</v>
      </c>
      <c r="H692" s="14">
        <v>444</v>
      </c>
      <c r="I692" s="71" t="s">
        <v>52</v>
      </c>
      <c r="J692" s="71" t="s">
        <v>23</v>
      </c>
      <c r="K692" s="71">
        <v>2E-3</v>
      </c>
      <c r="L692" s="71" t="s">
        <v>1456</v>
      </c>
      <c r="M692" s="72" t="s">
        <v>1459</v>
      </c>
      <c r="N692" s="72" t="s">
        <v>1460</v>
      </c>
      <c r="O692" s="69"/>
      <c r="P692" s="111" t="s">
        <v>208</v>
      </c>
      <c r="Q692" s="80">
        <v>39.122239999999998</v>
      </c>
      <c r="R692" s="81">
        <v>-86.544452000000007</v>
      </c>
      <c r="S692" s="69" t="s">
        <v>43</v>
      </c>
      <c r="T692" s="69"/>
      <c r="U692" s="69" t="s">
        <v>32</v>
      </c>
      <c r="V692" s="68"/>
      <c r="W692" s="1" t="e">
        <f>IF(AC692="Intr",0,G692*#REF!)</f>
        <v>#REF!</v>
      </c>
      <c r="X692" s="1" t="e">
        <f>IF(AC692="Intr",0,G692*#REF!)</f>
        <v>#REF!</v>
      </c>
      <c r="Y692" s="1" t="e">
        <f>IF(AC692="Intr",G692,G692*#REF!)</f>
        <v>#REF!</v>
      </c>
      <c r="Z692" s="1" t="s">
        <v>944</v>
      </c>
      <c r="AA692" s="1" t="s">
        <v>943</v>
      </c>
      <c r="AB692" s="1"/>
      <c r="AC692" s="69"/>
      <c r="AD692" s="69"/>
      <c r="AE692" s="69"/>
      <c r="AF692" s="69"/>
      <c r="AG692" s="75"/>
      <c r="AH692" s="69"/>
    </row>
    <row r="693" spans="1:34" x14ac:dyDescent="0.2">
      <c r="A693" s="68">
        <v>45238</v>
      </c>
      <c r="B693" s="69" t="s">
        <v>89</v>
      </c>
      <c r="C693" s="69">
        <v>2023</v>
      </c>
      <c r="D693" s="69" t="s">
        <v>9</v>
      </c>
      <c r="E693" s="71">
        <v>-6.3E-2</v>
      </c>
      <c r="F693" s="71" t="s">
        <v>19</v>
      </c>
      <c r="G693" s="13">
        <v>5040</v>
      </c>
      <c r="H693" s="14">
        <v>444</v>
      </c>
      <c r="I693" s="71" t="s">
        <v>52</v>
      </c>
      <c r="J693" s="71" t="s">
        <v>24</v>
      </c>
      <c r="K693" s="71">
        <v>0.02</v>
      </c>
      <c r="L693" s="71" t="s">
        <v>1456</v>
      </c>
      <c r="M693" s="72" t="s">
        <v>1459</v>
      </c>
      <c r="N693" s="72" t="s">
        <v>1460</v>
      </c>
      <c r="O693" s="69"/>
      <c r="P693" s="111" t="s">
        <v>208</v>
      </c>
      <c r="Q693" s="80">
        <v>39.122239999999998</v>
      </c>
      <c r="R693" s="81">
        <v>-86.544452000000007</v>
      </c>
      <c r="S693" s="69" t="s">
        <v>43</v>
      </c>
      <c r="T693" s="69"/>
      <c r="U693" s="69" t="s">
        <v>32</v>
      </c>
      <c r="V693" s="68"/>
      <c r="W693" s="1" t="e">
        <f>IF(AC693="Intr",0,G693*#REF!)</f>
        <v>#REF!</v>
      </c>
      <c r="X693" s="1" t="e">
        <f>IF(AC693="Intr",0,G693*#REF!)</f>
        <v>#REF!</v>
      </c>
      <c r="Y693" s="1" t="e">
        <f>IF(AC693="Intr",G693,G693*#REF!)</f>
        <v>#REF!</v>
      </c>
      <c r="Z693" s="1" t="s">
        <v>944</v>
      </c>
      <c r="AA693" s="1" t="s">
        <v>943</v>
      </c>
      <c r="AB693" s="1"/>
      <c r="AC693" s="69"/>
      <c r="AD693" s="69"/>
      <c r="AE693" s="69"/>
      <c r="AF693" s="69"/>
      <c r="AG693" s="75"/>
      <c r="AH693" s="69"/>
    </row>
    <row r="694" spans="1:34" x14ac:dyDescent="0.2">
      <c r="A694" s="68">
        <v>45238</v>
      </c>
      <c r="B694" s="69" t="s">
        <v>89</v>
      </c>
      <c r="C694" s="69">
        <v>2023</v>
      </c>
      <c r="D694" s="69" t="s">
        <v>4</v>
      </c>
      <c r="E694" s="71">
        <v>-108</v>
      </c>
      <c r="F694" s="71" t="s">
        <v>20</v>
      </c>
      <c r="G694" s="13">
        <v>48600</v>
      </c>
      <c r="H694" s="14">
        <v>439</v>
      </c>
      <c r="I694" s="71" t="s">
        <v>52</v>
      </c>
      <c r="J694" s="71" t="s">
        <v>26</v>
      </c>
      <c r="K694" s="71">
        <v>379</v>
      </c>
      <c r="L694" s="71" t="s">
        <v>705</v>
      </c>
      <c r="M694" s="113" t="s">
        <v>1448</v>
      </c>
      <c r="N694" s="72" t="s">
        <v>1449</v>
      </c>
      <c r="O694" s="69"/>
      <c r="P694" s="69" t="s">
        <v>84</v>
      </c>
      <c r="Q694" s="105">
        <v>41.372635000000002</v>
      </c>
      <c r="R694" s="77">
        <v>-85.221468000000002</v>
      </c>
      <c r="S694" s="69" t="s">
        <v>43</v>
      </c>
      <c r="T694" s="69"/>
      <c r="U694" s="69" t="s">
        <v>32</v>
      </c>
      <c r="V694" s="68"/>
      <c r="W694" s="1" t="e">
        <f>IF(AC694="Intr",0,G694*#REF!)</f>
        <v>#REF!</v>
      </c>
      <c r="X694" s="1" t="e">
        <f>IF(AC694="Intr",0,G694*#REF!)</f>
        <v>#REF!</v>
      </c>
      <c r="Y694" s="1" t="e">
        <f>IF(AC694="Intr",G694,G694*#REF!)</f>
        <v>#REF!</v>
      </c>
      <c r="Z694" s="1" t="s">
        <v>942</v>
      </c>
      <c r="AA694" s="1" t="s">
        <v>943</v>
      </c>
      <c r="AB694" s="1"/>
      <c r="AC694" s="69"/>
      <c r="AD694" s="69"/>
      <c r="AE694" s="69"/>
      <c r="AF694" s="69"/>
      <c r="AG694" s="75"/>
      <c r="AH694" s="69" t="s">
        <v>1451</v>
      </c>
    </row>
    <row r="695" spans="1:34" x14ac:dyDescent="0.2">
      <c r="A695" s="68">
        <v>45238</v>
      </c>
      <c r="B695" s="69" t="s">
        <v>89</v>
      </c>
      <c r="C695" s="69">
        <v>2023</v>
      </c>
      <c r="D695" s="69" t="s">
        <v>6</v>
      </c>
      <c r="E695" s="71">
        <v>-222</v>
      </c>
      <c r="F695" s="71" t="s">
        <v>20</v>
      </c>
      <c r="G695" s="2">
        <v>88800</v>
      </c>
      <c r="H695" s="14">
        <v>411</v>
      </c>
      <c r="I695" s="71" t="s">
        <v>52</v>
      </c>
      <c r="J695" s="71" t="s">
        <v>28</v>
      </c>
      <c r="K695" s="71">
        <v>222</v>
      </c>
      <c r="L695" s="71" t="s">
        <v>705</v>
      </c>
      <c r="M695" s="72" t="s">
        <v>1430</v>
      </c>
      <c r="N695" s="72" t="s">
        <v>1431</v>
      </c>
      <c r="O695" s="69"/>
      <c r="P695" s="69" t="s">
        <v>246</v>
      </c>
      <c r="Q695" s="105">
        <v>40.445473999999997</v>
      </c>
      <c r="R695" s="77">
        <v>-87.024084999999999</v>
      </c>
      <c r="S695" s="69" t="s">
        <v>43</v>
      </c>
      <c r="T695" s="69"/>
      <c r="U695" s="69" t="s">
        <v>32</v>
      </c>
      <c r="V695" s="68"/>
      <c r="W695" s="1" t="e">
        <f>IF(AC695="Intr",0,G695*#REF!)</f>
        <v>#REF!</v>
      </c>
      <c r="X695" s="1" t="e">
        <f>IF(AC695="Intr",0,G695*#REF!)</f>
        <v>#REF!</v>
      </c>
      <c r="Y695" s="1" t="e">
        <f>IF(AC695="Intr",G695,G695*#REF!)</f>
        <v>#REF!</v>
      </c>
      <c r="Z695" s="1" t="s">
        <v>944</v>
      </c>
      <c r="AA695" s="1" t="s">
        <v>943</v>
      </c>
      <c r="AB695" s="1"/>
      <c r="AC695" s="69"/>
      <c r="AD695" s="69"/>
      <c r="AE695" s="69"/>
      <c r="AF695" s="69"/>
      <c r="AG695" s="75"/>
      <c r="AH695" s="69"/>
    </row>
    <row r="696" spans="1:34" x14ac:dyDescent="0.2">
      <c r="A696" s="68">
        <v>45238</v>
      </c>
      <c r="B696" s="69" t="s">
        <v>89</v>
      </c>
      <c r="C696" s="69">
        <v>2023</v>
      </c>
      <c r="D696" s="69" t="s">
        <v>6</v>
      </c>
      <c r="E696" s="71">
        <v>-270</v>
      </c>
      <c r="F696" s="71" t="s">
        <v>20</v>
      </c>
      <c r="G696" s="2">
        <v>108000</v>
      </c>
      <c r="H696" s="14">
        <v>411</v>
      </c>
      <c r="I696" s="71" t="s">
        <v>52</v>
      </c>
      <c r="J696" s="71" t="s">
        <v>27</v>
      </c>
      <c r="K696" s="71">
        <v>270</v>
      </c>
      <c r="L696" s="71" t="s">
        <v>705</v>
      </c>
      <c r="M696" s="72" t="s">
        <v>1430</v>
      </c>
      <c r="N696" s="72" t="s">
        <v>1431</v>
      </c>
      <c r="O696" s="69"/>
      <c r="P696" s="69" t="s">
        <v>246</v>
      </c>
      <c r="Q696" s="105">
        <v>40.445473999999997</v>
      </c>
      <c r="R696" s="77">
        <v>-87.024084999999999</v>
      </c>
      <c r="S696" s="69" t="s">
        <v>43</v>
      </c>
      <c r="T696" s="69"/>
      <c r="U696" s="69" t="s">
        <v>32</v>
      </c>
      <c r="V696" s="68"/>
      <c r="W696" s="1" t="e">
        <f>IF(AC696="Intr",0,G696*#REF!)</f>
        <v>#REF!</v>
      </c>
      <c r="X696" s="1" t="e">
        <f>IF(AC696="Intr",0,G696*#REF!)</f>
        <v>#REF!</v>
      </c>
      <c r="Y696" s="1" t="e">
        <f>IF(AC696="Intr",G696,G696*#REF!)</f>
        <v>#REF!</v>
      </c>
      <c r="Z696" s="1" t="s">
        <v>944</v>
      </c>
      <c r="AA696" s="1" t="s">
        <v>943</v>
      </c>
      <c r="AB696" s="1"/>
      <c r="AC696" s="69"/>
      <c r="AD696" s="69"/>
      <c r="AE696" s="69"/>
      <c r="AF696" s="69"/>
      <c r="AG696" s="75"/>
      <c r="AH696" s="69"/>
    </row>
    <row r="697" spans="1:34" x14ac:dyDescent="0.2">
      <c r="A697" s="68">
        <v>45238</v>
      </c>
      <c r="B697" s="69" t="s">
        <v>89</v>
      </c>
      <c r="C697" s="69">
        <v>2023</v>
      </c>
      <c r="D697" s="69" t="s">
        <v>6</v>
      </c>
      <c r="E697" s="71">
        <v>-120</v>
      </c>
      <c r="F697" s="71" t="s">
        <v>20</v>
      </c>
      <c r="G697" s="2">
        <v>48000</v>
      </c>
      <c r="H697" s="14">
        <v>411</v>
      </c>
      <c r="I697" s="71" t="s">
        <v>52</v>
      </c>
      <c r="J697" s="71" t="s">
        <v>26</v>
      </c>
      <c r="K697" s="71">
        <v>120</v>
      </c>
      <c r="L697" s="71" t="s">
        <v>705</v>
      </c>
      <c r="M697" s="72" t="s">
        <v>1430</v>
      </c>
      <c r="N697" s="72" t="s">
        <v>1431</v>
      </c>
      <c r="O697" s="69"/>
      <c r="P697" s="69" t="s">
        <v>246</v>
      </c>
      <c r="Q697" s="105">
        <v>40.445473999999997</v>
      </c>
      <c r="R697" s="77">
        <v>-87.024084999999999</v>
      </c>
      <c r="S697" s="69" t="s">
        <v>43</v>
      </c>
      <c r="T697" s="69"/>
      <c r="U697" s="69" t="s">
        <v>32</v>
      </c>
      <c r="V697" s="68"/>
      <c r="W697" s="1" t="e">
        <f>IF(AC697="Intr",0,G697*#REF!)</f>
        <v>#REF!</v>
      </c>
      <c r="X697" s="1" t="e">
        <f>IF(AC697="Intr",0,G697*#REF!)</f>
        <v>#REF!</v>
      </c>
      <c r="Y697" s="1" t="e">
        <f>IF(AC697="Intr",G697,G697*#REF!)</f>
        <v>#REF!</v>
      </c>
      <c r="Z697" s="1" t="s">
        <v>944</v>
      </c>
      <c r="AA697" s="1" t="s">
        <v>943</v>
      </c>
      <c r="AB697" s="1"/>
      <c r="AC697" s="69"/>
      <c r="AD697" s="69"/>
      <c r="AE697" s="69"/>
      <c r="AF697" s="69"/>
      <c r="AG697" s="75"/>
      <c r="AH697" s="69"/>
    </row>
    <row r="698" spans="1:34" x14ac:dyDescent="0.2">
      <c r="A698" s="68">
        <v>45238</v>
      </c>
      <c r="B698" s="69" t="s">
        <v>89</v>
      </c>
      <c r="C698" s="69">
        <v>2023</v>
      </c>
      <c r="D698" s="69" t="s">
        <v>11</v>
      </c>
      <c r="E698" s="71">
        <v>-0.95</v>
      </c>
      <c r="F698" s="71" t="s">
        <v>19</v>
      </c>
      <c r="G698" s="13">
        <v>76000</v>
      </c>
      <c r="H698" s="14">
        <v>443</v>
      </c>
      <c r="I698" s="71" t="s">
        <v>52</v>
      </c>
      <c r="J698" s="71" t="s">
        <v>23</v>
      </c>
      <c r="K698" s="71">
        <v>0.39</v>
      </c>
      <c r="L698" s="71" t="s">
        <v>256</v>
      </c>
      <c r="M698" s="72" t="s">
        <v>1457</v>
      </c>
      <c r="N698" s="72" t="s">
        <v>1458</v>
      </c>
      <c r="O698" s="69"/>
      <c r="P698" s="111" t="s">
        <v>365</v>
      </c>
      <c r="Q698" s="80">
        <v>38.334499999999998</v>
      </c>
      <c r="R698" s="81">
        <v>-87.787700000000001</v>
      </c>
      <c r="S698" s="69" t="s">
        <v>42</v>
      </c>
      <c r="T698" s="69"/>
      <c r="U698" s="69" t="s">
        <v>32</v>
      </c>
      <c r="V698" s="68"/>
      <c r="W698" s="1" t="e">
        <f>IF(AC698="Intr",0,G698*#REF!)</f>
        <v>#REF!</v>
      </c>
      <c r="X698" s="1" t="e">
        <f>IF(AC698="Intr",0,G698*#REF!)</f>
        <v>#REF!</v>
      </c>
      <c r="Y698" s="1" t="e">
        <f>IF(AC698="Intr",G698,G698*#REF!)</f>
        <v>#REF!</v>
      </c>
      <c r="Z698" s="1" t="s">
        <v>944</v>
      </c>
      <c r="AA698" s="1" t="s">
        <v>943</v>
      </c>
      <c r="AB698" s="1"/>
      <c r="AC698" s="69"/>
      <c r="AD698" s="69"/>
      <c r="AE698" s="69"/>
      <c r="AF698" s="69"/>
      <c r="AG698" s="75"/>
      <c r="AH698" s="69"/>
    </row>
    <row r="699" spans="1:34" x14ac:dyDescent="0.2">
      <c r="A699" s="68">
        <v>45238</v>
      </c>
      <c r="B699" s="69" t="s">
        <v>89</v>
      </c>
      <c r="C699" s="69">
        <v>2023</v>
      </c>
      <c r="D699" s="69" t="s">
        <v>5</v>
      </c>
      <c r="E699" s="71">
        <v>-83</v>
      </c>
      <c r="F699" s="71" t="s">
        <v>20</v>
      </c>
      <c r="G699" s="13">
        <v>33200</v>
      </c>
      <c r="H699" s="14">
        <v>438</v>
      </c>
      <c r="I699" s="71" t="s">
        <v>52</v>
      </c>
      <c r="J699" s="71" t="s">
        <v>26</v>
      </c>
      <c r="K699" s="71">
        <v>348</v>
      </c>
      <c r="L699" s="71" t="s">
        <v>705</v>
      </c>
      <c r="M699" s="113" t="s">
        <v>1446</v>
      </c>
      <c r="N699" s="72" t="s">
        <v>1447</v>
      </c>
      <c r="O699" s="69"/>
      <c r="P699" s="69" t="s">
        <v>227</v>
      </c>
      <c r="Q699" s="105">
        <v>41.013164000000003</v>
      </c>
      <c r="R699" s="77">
        <v>-85.255988000000002</v>
      </c>
      <c r="S699" s="69" t="s">
        <v>43</v>
      </c>
      <c r="T699" s="69"/>
      <c r="U699" s="69" t="s">
        <v>32</v>
      </c>
      <c r="V699" s="68"/>
      <c r="W699" s="1" t="e">
        <f>IF(AC699="Intr",0,G699*#REF!)</f>
        <v>#REF!</v>
      </c>
      <c r="X699" s="1" t="e">
        <f>IF(AC699="Intr",0,G699*#REF!)</f>
        <v>#REF!</v>
      </c>
      <c r="Y699" s="1" t="e">
        <f>IF(AC699="Intr",G699,G699*#REF!)</f>
        <v>#REF!</v>
      </c>
      <c r="Z699" s="1" t="s">
        <v>942</v>
      </c>
      <c r="AA699" s="1" t="s">
        <v>943</v>
      </c>
      <c r="AB699" s="1"/>
      <c r="AC699" s="69"/>
      <c r="AD699" s="69"/>
      <c r="AE699" s="69"/>
      <c r="AF699" s="69"/>
      <c r="AG699" s="75"/>
      <c r="AH699" s="69" t="s">
        <v>1450</v>
      </c>
    </row>
    <row r="700" spans="1:34" x14ac:dyDescent="0.2">
      <c r="A700" s="68">
        <v>45238</v>
      </c>
      <c r="B700" s="69" t="s">
        <v>89</v>
      </c>
      <c r="C700" s="69">
        <v>2023</v>
      </c>
      <c r="D700" s="69" t="s">
        <v>7</v>
      </c>
      <c r="E700" s="71">
        <v>-0.14000000000000001</v>
      </c>
      <c r="F700" s="71" t="s">
        <v>19</v>
      </c>
      <c r="G700" s="13">
        <v>11200</v>
      </c>
      <c r="H700" s="14">
        <v>410</v>
      </c>
      <c r="I700" s="71" t="s">
        <v>52</v>
      </c>
      <c r="J700" s="71" t="s">
        <v>23</v>
      </c>
      <c r="K700" s="71">
        <v>7.0000000000000007E-2</v>
      </c>
      <c r="L700" s="71" t="s">
        <v>395</v>
      </c>
      <c r="M700" s="72" t="s">
        <v>73</v>
      </c>
      <c r="N700" s="72" t="s">
        <v>1429</v>
      </c>
      <c r="O700" s="69"/>
      <c r="P700" s="69" t="s">
        <v>114</v>
      </c>
      <c r="Q700" s="80">
        <v>39.759799999999998</v>
      </c>
      <c r="R700" s="81">
        <v>-86.173699999999997</v>
      </c>
      <c r="S700" s="69" t="s">
        <v>43</v>
      </c>
      <c r="T700" s="69"/>
      <c r="U700" s="69" t="s">
        <v>32</v>
      </c>
      <c r="V700" s="68"/>
      <c r="W700" s="1" t="e">
        <f>IF(AC700="Intr",0,G700*#REF!)</f>
        <v>#REF!</v>
      </c>
      <c r="X700" s="1" t="e">
        <f>IF(AC700="Intr",0,G700*#REF!)</f>
        <v>#REF!</v>
      </c>
      <c r="Y700" s="1" t="e">
        <f>IF(AC700="Intr",G700,G700*#REF!)</f>
        <v>#REF!</v>
      </c>
      <c r="Z700" s="1" t="s">
        <v>944</v>
      </c>
      <c r="AA700" s="1" t="s">
        <v>943</v>
      </c>
      <c r="AB700" s="1"/>
      <c r="AC700" s="69"/>
      <c r="AD700" s="69"/>
      <c r="AE700" s="69"/>
      <c r="AF700" s="69"/>
      <c r="AG700" s="75"/>
      <c r="AH700" s="69"/>
    </row>
    <row r="701" spans="1:34" x14ac:dyDescent="0.2">
      <c r="A701" s="68">
        <v>45238</v>
      </c>
      <c r="B701" s="69" t="s">
        <v>89</v>
      </c>
      <c r="C701" s="69">
        <v>2023</v>
      </c>
      <c r="D701" s="69" t="s">
        <v>7</v>
      </c>
      <c r="E701" s="71">
        <v>-0.96</v>
      </c>
      <c r="F701" s="71" t="s">
        <v>19</v>
      </c>
      <c r="G701" s="13">
        <v>76800</v>
      </c>
      <c r="H701" s="14">
        <v>436</v>
      </c>
      <c r="I701" s="71" t="s">
        <v>53</v>
      </c>
      <c r="J701" s="71" t="s">
        <v>25</v>
      </c>
      <c r="K701" s="71">
        <v>0.64</v>
      </c>
      <c r="L701" s="71" t="s">
        <v>1444</v>
      </c>
      <c r="M701" s="113" t="s">
        <v>73</v>
      </c>
      <c r="N701" s="72" t="s">
        <v>1445</v>
      </c>
      <c r="O701" s="69"/>
      <c r="P701" s="69" t="s">
        <v>88</v>
      </c>
      <c r="Q701" s="105">
        <v>39.991</v>
      </c>
      <c r="R701" s="77">
        <v>-86.388000000000005</v>
      </c>
      <c r="S701" s="69" t="s">
        <v>41</v>
      </c>
      <c r="T701" s="69"/>
      <c r="U701" s="69" t="s">
        <v>32</v>
      </c>
      <c r="V701" s="68"/>
      <c r="W701" s="1" t="e">
        <f>IF(AC701="Intr",0,G701*#REF!)</f>
        <v>#REF!</v>
      </c>
      <c r="X701" s="1" t="e">
        <f>IF(AC701="Intr",0,G701*#REF!)</f>
        <v>#REF!</v>
      </c>
      <c r="Y701" s="1" t="e">
        <f>IF(AC701="Intr",G701,G701*#REF!)</f>
        <v>#REF!</v>
      </c>
      <c r="Z701" s="1" t="s">
        <v>944</v>
      </c>
      <c r="AA701" s="1" t="s">
        <v>941</v>
      </c>
      <c r="AB701" s="1" t="s">
        <v>1246</v>
      </c>
      <c r="AC701" s="69"/>
      <c r="AD701" s="69"/>
      <c r="AE701" s="69"/>
      <c r="AF701" s="69"/>
      <c r="AG701" s="75"/>
      <c r="AH701" s="69"/>
    </row>
    <row r="702" spans="1:34" x14ac:dyDescent="0.2">
      <c r="A702" s="68">
        <v>45238</v>
      </c>
      <c r="B702" s="69" t="s">
        <v>89</v>
      </c>
      <c r="C702" s="69">
        <v>2023</v>
      </c>
      <c r="D702" s="69" t="s">
        <v>7</v>
      </c>
      <c r="E702" s="71">
        <v>-257</v>
      </c>
      <c r="F702" s="71" t="s">
        <v>20</v>
      </c>
      <c r="G702" s="13">
        <v>115650</v>
      </c>
      <c r="H702" s="14">
        <v>446</v>
      </c>
      <c r="I702" s="71" t="s">
        <v>52</v>
      </c>
      <c r="J702" s="71" t="s">
        <v>27</v>
      </c>
      <c r="K702" s="71">
        <v>413</v>
      </c>
      <c r="L702" s="71" t="s">
        <v>705</v>
      </c>
      <c r="M702" s="72" t="s">
        <v>1463</v>
      </c>
      <c r="N702" s="72" t="s">
        <v>1464</v>
      </c>
      <c r="O702" s="69"/>
      <c r="P702" s="111" t="s">
        <v>133</v>
      </c>
      <c r="Q702" s="80">
        <v>39.741576000000002</v>
      </c>
      <c r="R702" s="81">
        <v>-86.380613999999994</v>
      </c>
      <c r="S702" s="69" t="s">
        <v>43</v>
      </c>
      <c r="T702" s="69"/>
      <c r="U702" s="69" t="s">
        <v>32</v>
      </c>
      <c r="V702" s="68"/>
      <c r="W702" s="1" t="e">
        <f>IF(AC702="Intr",0,G702*#REF!)</f>
        <v>#REF!</v>
      </c>
      <c r="X702" s="1" t="e">
        <f>IF(AC702="Intr",0,G702*#REF!)</f>
        <v>#REF!</v>
      </c>
      <c r="Y702" s="1" t="e">
        <f>IF(AC702="Intr",G702,G702*#REF!)</f>
        <v>#REF!</v>
      </c>
      <c r="Z702" s="1" t="s">
        <v>944</v>
      </c>
      <c r="AA702" s="1" t="s">
        <v>943</v>
      </c>
      <c r="AB702" s="1"/>
      <c r="AC702" s="69"/>
      <c r="AD702" s="69"/>
      <c r="AE702" s="69"/>
      <c r="AF702" s="69"/>
      <c r="AG702" s="75"/>
      <c r="AH702" s="69"/>
    </row>
    <row r="703" spans="1:34" x14ac:dyDescent="0.2">
      <c r="A703" s="68">
        <v>45238</v>
      </c>
      <c r="B703" s="69" t="s">
        <v>89</v>
      </c>
      <c r="C703" s="69">
        <v>2023</v>
      </c>
      <c r="D703" s="69" t="s">
        <v>7</v>
      </c>
      <c r="E703" s="71">
        <v>-6.5000000000000002E-2</v>
      </c>
      <c r="F703" s="71" t="s">
        <v>19</v>
      </c>
      <c r="G703" s="13">
        <v>5200</v>
      </c>
      <c r="H703" s="14">
        <v>446</v>
      </c>
      <c r="I703" s="71" t="s">
        <v>52</v>
      </c>
      <c r="J703" s="71" t="s">
        <v>24</v>
      </c>
      <c r="K703" s="71">
        <v>1.7999999999999999E-2</v>
      </c>
      <c r="L703" s="71" t="s">
        <v>705</v>
      </c>
      <c r="M703" s="72" t="s">
        <v>1463</v>
      </c>
      <c r="N703" s="72" t="s">
        <v>1464</v>
      </c>
      <c r="O703" s="69"/>
      <c r="P703" s="111" t="s">
        <v>133</v>
      </c>
      <c r="Q703" s="80">
        <v>39.741576000000002</v>
      </c>
      <c r="R703" s="81">
        <v>-86.380613999999994</v>
      </c>
      <c r="S703" s="69" t="s">
        <v>43</v>
      </c>
      <c r="T703" s="69"/>
      <c r="U703" s="69" t="s">
        <v>32</v>
      </c>
      <c r="V703" s="68"/>
      <c r="W703" s="1" t="e">
        <f>IF(AC703="Intr",0,G703*#REF!)</f>
        <v>#REF!</v>
      </c>
      <c r="X703" s="1" t="e">
        <f>IF(AC703="Intr",0,G703*#REF!)</f>
        <v>#REF!</v>
      </c>
      <c r="Y703" s="1" t="e">
        <f>IF(AC703="Intr",G703,G703*#REF!)</f>
        <v>#REF!</v>
      </c>
      <c r="Z703" s="1" t="s">
        <v>944</v>
      </c>
      <c r="AA703" s="1" t="s">
        <v>943</v>
      </c>
      <c r="AB703" s="1"/>
      <c r="AC703" s="69"/>
      <c r="AD703" s="69"/>
      <c r="AE703" s="69"/>
      <c r="AF703" s="69"/>
      <c r="AG703" s="75"/>
      <c r="AH703" s="69"/>
    </row>
    <row r="704" spans="1:34" x14ac:dyDescent="0.2">
      <c r="A704" s="68">
        <v>45238</v>
      </c>
      <c r="B704" s="69" t="s">
        <v>89</v>
      </c>
      <c r="C704" s="69">
        <v>2023</v>
      </c>
      <c r="D704" s="69" t="s">
        <v>7</v>
      </c>
      <c r="E704" s="71">
        <v>-5.7999999999999996E-3</v>
      </c>
      <c r="F704" s="71" t="s">
        <v>19</v>
      </c>
      <c r="G704" s="13">
        <v>464</v>
      </c>
      <c r="H704" s="14">
        <v>446</v>
      </c>
      <c r="I704" s="71" t="s">
        <v>52</v>
      </c>
      <c r="J704" s="71" t="s">
        <v>25</v>
      </c>
      <c r="K704" s="71">
        <v>1.1999999999999999E-3</v>
      </c>
      <c r="L704" s="71" t="s">
        <v>705</v>
      </c>
      <c r="M704" s="72" t="s">
        <v>1463</v>
      </c>
      <c r="N704" s="72" t="s">
        <v>1464</v>
      </c>
      <c r="O704" s="69"/>
      <c r="P704" s="111" t="s">
        <v>133</v>
      </c>
      <c r="Q704" s="80">
        <v>39.741576000000002</v>
      </c>
      <c r="R704" s="81">
        <v>-86.380613999999994</v>
      </c>
      <c r="S704" s="69" t="s">
        <v>43</v>
      </c>
      <c r="T704" s="69"/>
      <c r="U704" s="69" t="s">
        <v>32</v>
      </c>
      <c r="V704" s="68"/>
      <c r="W704" s="1" t="e">
        <f>IF(AC704="Intr",0,G704*#REF!)</f>
        <v>#REF!</v>
      </c>
      <c r="X704" s="1" t="e">
        <f>IF(AC704="Intr",0,G704*#REF!)</f>
        <v>#REF!</v>
      </c>
      <c r="Y704" s="1" t="e">
        <f>IF(AC704="Intr",G704,G704*#REF!)</f>
        <v>#REF!</v>
      </c>
      <c r="Z704" s="1" t="s">
        <v>944</v>
      </c>
      <c r="AA704" s="1" t="s">
        <v>943</v>
      </c>
      <c r="AB704" s="1"/>
      <c r="AC704" s="69"/>
      <c r="AD704" s="69"/>
      <c r="AE704" s="69"/>
      <c r="AF704" s="69"/>
      <c r="AG704" s="75"/>
      <c r="AH704" s="69"/>
    </row>
    <row r="705" spans="1:34" x14ac:dyDescent="0.2">
      <c r="A705" s="68">
        <v>45238</v>
      </c>
      <c r="B705" s="69" t="s">
        <v>89</v>
      </c>
      <c r="C705" s="69">
        <v>2023</v>
      </c>
      <c r="D705" s="69" t="s">
        <v>8</v>
      </c>
      <c r="E705" s="71">
        <v>-0.14699999999999999</v>
      </c>
      <c r="F705" s="71" t="s">
        <v>19</v>
      </c>
      <c r="G705" s="13">
        <v>11760</v>
      </c>
      <c r="H705" s="14">
        <v>435</v>
      </c>
      <c r="I705" s="71" t="s">
        <v>52</v>
      </c>
      <c r="J705" s="71" t="s">
        <v>23</v>
      </c>
      <c r="K705" s="71">
        <v>0.14699999999999999</v>
      </c>
      <c r="L705" s="71" t="s">
        <v>705</v>
      </c>
      <c r="M705" s="113" t="s">
        <v>1441</v>
      </c>
      <c r="N705" s="72" t="s">
        <v>1442</v>
      </c>
      <c r="O705" s="69"/>
      <c r="P705" s="69" t="s">
        <v>147</v>
      </c>
      <c r="Q705" s="105">
        <v>39.293591999999997</v>
      </c>
      <c r="R705" s="77">
        <v>-84.878966000000005</v>
      </c>
      <c r="S705" s="69" t="s">
        <v>43</v>
      </c>
      <c r="T705" s="69"/>
      <c r="U705" s="69" t="s">
        <v>32</v>
      </c>
      <c r="V705" s="68"/>
      <c r="W705" s="1" t="e">
        <f>IF(AC705="Intr",0,G705*#REF!)</f>
        <v>#REF!</v>
      </c>
      <c r="X705" s="1" t="e">
        <f>IF(AC705="Intr",0,G705*#REF!)</f>
        <v>#REF!</v>
      </c>
      <c r="Y705" s="1" t="e">
        <f>IF(AC705="Intr",G705,G705*#REF!)</f>
        <v>#REF!</v>
      </c>
      <c r="Z705" s="1" t="s">
        <v>944</v>
      </c>
      <c r="AA705" s="1" t="s">
        <v>943</v>
      </c>
      <c r="AB705" s="1"/>
      <c r="AC705" s="69"/>
      <c r="AD705" s="69"/>
      <c r="AE705" s="69"/>
      <c r="AF705" s="69"/>
      <c r="AG705" s="75"/>
      <c r="AH705" s="69" t="s">
        <v>693</v>
      </c>
    </row>
    <row r="706" spans="1:34" x14ac:dyDescent="0.2">
      <c r="A706" s="68">
        <v>45239</v>
      </c>
      <c r="B706" s="69" t="s">
        <v>89</v>
      </c>
      <c r="C706" s="69">
        <v>2023</v>
      </c>
      <c r="D706" s="69" t="s">
        <v>1</v>
      </c>
      <c r="E706" s="71">
        <v>-46.8</v>
      </c>
      <c r="F706" s="71" t="s">
        <v>20</v>
      </c>
      <c r="G706" s="13">
        <v>28080</v>
      </c>
      <c r="H706" s="14">
        <v>445</v>
      </c>
      <c r="I706" s="71" t="s">
        <v>52</v>
      </c>
      <c r="J706" s="71" t="s">
        <v>27</v>
      </c>
      <c r="K706" s="71">
        <v>39</v>
      </c>
      <c r="L706" s="71" t="s">
        <v>1461</v>
      </c>
      <c r="M706" s="72" t="s">
        <v>1564</v>
      </c>
      <c r="N706" s="72" t="s">
        <v>1462</v>
      </c>
      <c r="O706" s="69"/>
      <c r="P706" s="111" t="s">
        <v>357</v>
      </c>
      <c r="Q706" s="80">
        <v>41.593614000000002</v>
      </c>
      <c r="R706" s="81">
        <v>-87.053072999999998</v>
      </c>
      <c r="S706" s="69" t="s">
        <v>43</v>
      </c>
      <c r="T706" s="69"/>
      <c r="U706" s="69" t="s">
        <v>32</v>
      </c>
      <c r="V706" s="68"/>
      <c r="W706" s="1" t="e">
        <f>IF(AC706="Intr",0,G706*#REF!)</f>
        <v>#REF!</v>
      </c>
      <c r="X706" s="1" t="e">
        <f>IF(AC706="Intr",0,G706*#REF!)</f>
        <v>#REF!</v>
      </c>
      <c r="Y706" s="1" t="e">
        <f>IF(AC706="Intr",G706,G706*#REF!)</f>
        <v>#REF!</v>
      </c>
      <c r="Z706" s="1" t="s">
        <v>945</v>
      </c>
      <c r="AA706" s="1" t="s">
        <v>943</v>
      </c>
      <c r="AB706" s="1"/>
      <c r="AC706" s="69"/>
      <c r="AD706" s="69"/>
      <c r="AE706" s="69"/>
      <c r="AF706" s="69"/>
      <c r="AG706" s="75"/>
      <c r="AH706" s="69"/>
    </row>
    <row r="707" spans="1:34" x14ac:dyDescent="0.2">
      <c r="A707" s="68">
        <v>45239</v>
      </c>
      <c r="B707" s="69" t="s">
        <v>89</v>
      </c>
      <c r="C707" s="69">
        <v>2023</v>
      </c>
      <c r="D707" s="69" t="s">
        <v>1</v>
      </c>
      <c r="E707" s="71">
        <v>-6</v>
      </c>
      <c r="F707" s="71" t="s">
        <v>20</v>
      </c>
      <c r="G707" s="13">
        <v>3600</v>
      </c>
      <c r="H707" s="14">
        <v>445</v>
      </c>
      <c r="I707" s="71" t="s">
        <v>52</v>
      </c>
      <c r="J707" s="71" t="s">
        <v>26</v>
      </c>
      <c r="K707" s="71">
        <v>5</v>
      </c>
      <c r="L707" s="71" t="s">
        <v>1461</v>
      </c>
      <c r="M707" s="72" t="s">
        <v>1564</v>
      </c>
      <c r="N707" s="72" t="s">
        <v>1462</v>
      </c>
      <c r="O707" s="69"/>
      <c r="P707" s="111" t="s">
        <v>357</v>
      </c>
      <c r="Q707" s="80">
        <v>41.593614000000002</v>
      </c>
      <c r="R707" s="81">
        <v>-87.053072999999998</v>
      </c>
      <c r="S707" s="69" t="s">
        <v>43</v>
      </c>
      <c r="T707" s="69"/>
      <c r="U707" s="69" t="s">
        <v>32</v>
      </c>
      <c r="V707" s="68"/>
      <c r="W707" s="1" t="e">
        <f>IF(AC707="Intr",0,G707*#REF!)</f>
        <v>#REF!</v>
      </c>
      <c r="X707" s="1" t="e">
        <f>IF(AC707="Intr",0,G707*#REF!)</f>
        <v>#REF!</v>
      </c>
      <c r="Y707" s="1" t="e">
        <f>IF(AC707="Intr",G707,G707*#REF!)</f>
        <v>#REF!</v>
      </c>
      <c r="Z707" s="1" t="s">
        <v>945</v>
      </c>
      <c r="AA707" s="1" t="s">
        <v>943</v>
      </c>
      <c r="AB707" s="1"/>
      <c r="AC707" s="69"/>
      <c r="AD707" s="69"/>
      <c r="AE707" s="69"/>
      <c r="AF707" s="69"/>
      <c r="AG707" s="75"/>
      <c r="AH707" s="69"/>
    </row>
    <row r="708" spans="1:34" x14ac:dyDescent="0.2">
      <c r="A708" s="68">
        <v>45239</v>
      </c>
      <c r="B708" s="69" t="s">
        <v>89</v>
      </c>
      <c r="C708" s="69">
        <v>2023</v>
      </c>
      <c r="D708" s="69" t="s">
        <v>1</v>
      </c>
      <c r="E708" s="71">
        <v>-6.5280000000000005E-2</v>
      </c>
      <c r="F708" s="71" t="s">
        <v>19</v>
      </c>
      <c r="G708" s="13">
        <v>6202</v>
      </c>
      <c r="H708" s="14">
        <v>445</v>
      </c>
      <c r="I708" s="71" t="s">
        <v>52</v>
      </c>
      <c r="J708" s="71" t="s">
        <v>23</v>
      </c>
      <c r="K708" s="71">
        <v>2.7199999999999998E-2</v>
      </c>
      <c r="L708" s="71" t="s">
        <v>1461</v>
      </c>
      <c r="M708" s="72" t="s">
        <v>1564</v>
      </c>
      <c r="N708" s="72" t="s">
        <v>1462</v>
      </c>
      <c r="O708" s="69"/>
      <c r="P708" s="111" t="s">
        <v>357</v>
      </c>
      <c r="Q708" s="80">
        <v>41.593614000000002</v>
      </c>
      <c r="R708" s="81">
        <v>-87.053072999999998</v>
      </c>
      <c r="S708" s="69" t="s">
        <v>43</v>
      </c>
      <c r="T708" s="69"/>
      <c r="U708" s="69" t="s">
        <v>32</v>
      </c>
      <c r="V708" s="68"/>
      <c r="W708" s="1" t="e">
        <f>IF(AC708="Intr",0,G708*#REF!)</f>
        <v>#REF!</v>
      </c>
      <c r="X708" s="1" t="e">
        <f>IF(AC708="Intr",0,G708*#REF!)</f>
        <v>#REF!</v>
      </c>
      <c r="Y708" s="1" t="e">
        <f>IF(AC708="Intr",G708,G708*#REF!)</f>
        <v>#REF!</v>
      </c>
      <c r="Z708" s="1" t="s">
        <v>945</v>
      </c>
      <c r="AA708" s="1" t="s">
        <v>943</v>
      </c>
      <c r="AB708" s="1"/>
      <c r="AC708" s="69"/>
      <c r="AD708" s="69"/>
      <c r="AE708" s="69"/>
      <c r="AF708" s="69"/>
      <c r="AG708" s="75"/>
      <c r="AH708" s="69"/>
    </row>
    <row r="709" spans="1:34" x14ac:dyDescent="0.2">
      <c r="A709" s="68">
        <v>45239</v>
      </c>
      <c r="B709" s="69" t="s">
        <v>89</v>
      </c>
      <c r="C709" s="69">
        <v>2023</v>
      </c>
      <c r="D709" s="69" t="s">
        <v>1</v>
      </c>
      <c r="E709" s="71">
        <v>-0.39410000000000001</v>
      </c>
      <c r="F709" s="71" t="s">
        <v>19</v>
      </c>
      <c r="G709" s="13">
        <v>37440</v>
      </c>
      <c r="H709" s="14">
        <v>445</v>
      </c>
      <c r="I709" s="71" t="s">
        <v>52</v>
      </c>
      <c r="J709" s="71" t="s">
        <v>25</v>
      </c>
      <c r="K709" s="71">
        <v>0.39410000000000001</v>
      </c>
      <c r="L709" s="71" t="s">
        <v>1461</v>
      </c>
      <c r="M709" s="72" t="s">
        <v>1564</v>
      </c>
      <c r="N709" s="72" t="s">
        <v>1462</v>
      </c>
      <c r="O709" s="69"/>
      <c r="P709" s="111" t="s">
        <v>357</v>
      </c>
      <c r="Q709" s="80">
        <v>41.593614000000002</v>
      </c>
      <c r="R709" s="81">
        <v>-87.053072999999998</v>
      </c>
      <c r="S709" s="69" t="s">
        <v>43</v>
      </c>
      <c r="T709" s="69"/>
      <c r="U709" s="69" t="s">
        <v>32</v>
      </c>
      <c r="V709" s="68"/>
      <c r="W709" s="1" t="e">
        <f>IF(AC709="Intr",0,G709*#REF!)</f>
        <v>#REF!</v>
      </c>
      <c r="X709" s="1" t="e">
        <f>IF(AC709="Intr",0,G709*#REF!)</f>
        <v>#REF!</v>
      </c>
      <c r="Y709" s="1" t="e">
        <f>IF(AC709="Intr",G709,G709*#REF!)</f>
        <v>#REF!</v>
      </c>
      <c r="Z709" s="1" t="s">
        <v>945</v>
      </c>
      <c r="AA709" s="1" t="s">
        <v>943</v>
      </c>
      <c r="AB709" s="1"/>
      <c r="AC709" s="69"/>
      <c r="AD709" s="69"/>
      <c r="AE709" s="69"/>
      <c r="AF709" s="69"/>
      <c r="AG709" s="75"/>
      <c r="AH709" s="69"/>
    </row>
    <row r="710" spans="1:34" x14ac:dyDescent="0.2">
      <c r="A710" s="68">
        <v>45243</v>
      </c>
      <c r="B710" s="69" t="s">
        <v>89</v>
      </c>
      <c r="C710" s="69">
        <v>2023</v>
      </c>
      <c r="D710" s="69" t="s">
        <v>1</v>
      </c>
      <c r="E710" s="71">
        <v>-0.77</v>
      </c>
      <c r="F710" s="71" t="s">
        <v>19</v>
      </c>
      <c r="G710" s="13">
        <v>73150</v>
      </c>
      <c r="H710" s="14">
        <v>366</v>
      </c>
      <c r="I710" s="71" t="s">
        <v>53</v>
      </c>
      <c r="J710" s="71" t="s">
        <v>25</v>
      </c>
      <c r="K710" s="71">
        <v>0.38500000000000001</v>
      </c>
      <c r="L710" s="72" t="s">
        <v>1424</v>
      </c>
      <c r="M710" s="72" t="s">
        <v>73</v>
      </c>
      <c r="N710" s="72" t="s">
        <v>1425</v>
      </c>
      <c r="O710" s="69"/>
      <c r="P710" s="69" t="s">
        <v>199</v>
      </c>
      <c r="Q710" s="80">
        <v>41.549857000000003</v>
      </c>
      <c r="R710" s="81">
        <v>-87.520040100000003</v>
      </c>
      <c r="S710" s="69" t="s">
        <v>41</v>
      </c>
      <c r="T710" s="69"/>
      <c r="U710" s="69" t="s">
        <v>32</v>
      </c>
      <c r="V710" s="68"/>
      <c r="W710" s="1" t="e">
        <f>IF(AC710="Intr",0,G710*#REF!)</f>
        <v>#REF!</v>
      </c>
      <c r="X710" s="1" t="e">
        <f>IF(AC710="Intr",0,G710*#REF!)</f>
        <v>#REF!</v>
      </c>
      <c r="Y710" s="1" t="e">
        <f>IF(AC710="Intr",G710,G710*#REF!)</f>
        <v>#REF!</v>
      </c>
      <c r="Z710" s="1" t="s">
        <v>940</v>
      </c>
      <c r="AA710" s="1" t="s">
        <v>941</v>
      </c>
      <c r="AB710" s="1" t="s">
        <v>949</v>
      </c>
      <c r="AC710" s="69"/>
      <c r="AD710" s="69"/>
      <c r="AE710" s="69"/>
      <c r="AF710" s="69"/>
      <c r="AG710" s="75"/>
      <c r="AH710" s="69"/>
    </row>
    <row r="711" spans="1:34" x14ac:dyDescent="0.2">
      <c r="A711" s="68">
        <v>45243</v>
      </c>
      <c r="B711" s="69" t="s">
        <v>89</v>
      </c>
      <c r="C711" s="69">
        <v>2023</v>
      </c>
      <c r="D711" s="69" t="s">
        <v>1</v>
      </c>
      <c r="E711" s="71">
        <v>-2.0710000000000002</v>
      </c>
      <c r="F711" s="71" t="s">
        <v>19</v>
      </c>
      <c r="G711" s="13">
        <v>196745</v>
      </c>
      <c r="H711" s="14">
        <v>366</v>
      </c>
      <c r="I711" s="71" t="s">
        <v>53</v>
      </c>
      <c r="J711" s="71" t="s">
        <v>23</v>
      </c>
      <c r="K711" s="71">
        <v>1.381</v>
      </c>
      <c r="L711" s="72" t="s">
        <v>1424</v>
      </c>
      <c r="M711" s="71" t="s">
        <v>73</v>
      </c>
      <c r="N711" s="72" t="s">
        <v>1425</v>
      </c>
      <c r="O711" s="69"/>
      <c r="P711" s="69" t="s">
        <v>199</v>
      </c>
      <c r="Q711" s="80">
        <v>41.549857000000003</v>
      </c>
      <c r="R711" s="81">
        <v>-87.520040100000003</v>
      </c>
      <c r="S711" s="69" t="s">
        <v>41</v>
      </c>
      <c r="T711" s="69"/>
      <c r="U711" s="69" t="s">
        <v>32</v>
      </c>
      <c r="V711" s="68"/>
      <c r="W711" s="1" t="e">
        <f>IF(AC711="Intr",0,G711*#REF!)</f>
        <v>#REF!</v>
      </c>
      <c r="X711" s="1" t="e">
        <f>IF(AC711="Intr",0,G711*#REF!)</f>
        <v>#REF!</v>
      </c>
      <c r="Y711" s="1" t="e">
        <f>IF(AC711="Intr",G711,G711*#REF!)</f>
        <v>#REF!</v>
      </c>
      <c r="Z711" s="1" t="s">
        <v>940</v>
      </c>
      <c r="AA711" s="1" t="s">
        <v>941</v>
      </c>
      <c r="AB711" s="1" t="s">
        <v>948</v>
      </c>
      <c r="AC711" s="69"/>
      <c r="AD711" s="69"/>
      <c r="AE711" s="69"/>
      <c r="AF711" s="69"/>
      <c r="AG711" s="75"/>
      <c r="AH711" s="69"/>
    </row>
    <row r="712" spans="1:34" x14ac:dyDescent="0.2">
      <c r="A712" s="68">
        <v>45260</v>
      </c>
      <c r="B712" s="69" t="s">
        <v>89</v>
      </c>
      <c r="C712" s="69">
        <v>2023</v>
      </c>
      <c r="D712" s="69" t="s">
        <v>4</v>
      </c>
      <c r="E712" s="71">
        <v>-1.4339999999999999</v>
      </c>
      <c r="F712" s="71" t="s">
        <v>19</v>
      </c>
      <c r="G712" s="13">
        <v>114720</v>
      </c>
      <c r="H712" s="14">
        <v>440</v>
      </c>
      <c r="I712" s="71" t="s">
        <v>52</v>
      </c>
      <c r="J712" s="71" t="s">
        <v>25</v>
      </c>
      <c r="K712" s="71">
        <v>0.47799999999999998</v>
      </c>
      <c r="L712" s="71" t="s">
        <v>1452</v>
      </c>
      <c r="M712" s="71" t="s">
        <v>1453</v>
      </c>
      <c r="N712" s="72" t="s">
        <v>1454</v>
      </c>
      <c r="O712" s="69"/>
      <c r="P712" s="69" t="s">
        <v>227</v>
      </c>
      <c r="Q712" s="73">
        <v>41.168756999999999</v>
      </c>
      <c r="R712" s="74">
        <v>-85.095179999999999</v>
      </c>
      <c r="S712" s="69" t="s">
        <v>43</v>
      </c>
      <c r="T712" s="69"/>
      <c r="U712" s="69" t="s">
        <v>32</v>
      </c>
      <c r="V712" s="68"/>
      <c r="W712" s="1" t="e">
        <f>IF(AC712="Intr",0,G712*#REF!)</f>
        <v>#REF!</v>
      </c>
      <c r="X712" s="1" t="e">
        <f>IF(AC712="Intr",0,G712*#REF!)</f>
        <v>#REF!</v>
      </c>
      <c r="Y712" s="1" t="e">
        <f>IF(AC712="Intr",G712,G712*#REF!)</f>
        <v>#REF!</v>
      </c>
      <c r="Z712" s="1" t="s">
        <v>942</v>
      </c>
      <c r="AA712" s="1" t="s">
        <v>943</v>
      </c>
      <c r="AB712" s="1"/>
      <c r="AC712" s="69"/>
      <c r="AD712" s="69"/>
      <c r="AE712" s="69"/>
      <c r="AF712" s="69"/>
      <c r="AG712" s="75"/>
      <c r="AH712" s="69" t="s">
        <v>1455</v>
      </c>
    </row>
    <row r="713" spans="1:34" x14ac:dyDescent="0.2">
      <c r="A713" s="68">
        <v>45260</v>
      </c>
      <c r="B713" s="69" t="s">
        <v>89</v>
      </c>
      <c r="C713" s="69">
        <v>2023</v>
      </c>
      <c r="D713" s="69" t="s">
        <v>4</v>
      </c>
      <c r="E713" s="71">
        <v>-6.0000000000000001E-3</v>
      </c>
      <c r="F713" s="71" t="s">
        <v>19</v>
      </c>
      <c r="G713" s="13">
        <v>480</v>
      </c>
      <c r="H713" s="14">
        <v>440</v>
      </c>
      <c r="I713" s="71" t="s">
        <v>52</v>
      </c>
      <c r="J713" s="71" t="s">
        <v>23</v>
      </c>
      <c r="K713" s="71">
        <v>3.0000000000000001E-3</v>
      </c>
      <c r="L713" s="71" t="s">
        <v>1452</v>
      </c>
      <c r="M713" s="71" t="s">
        <v>1453</v>
      </c>
      <c r="N713" s="72" t="s">
        <v>1454</v>
      </c>
      <c r="O713" s="69"/>
      <c r="P713" s="69" t="s">
        <v>227</v>
      </c>
      <c r="Q713" s="73">
        <v>41.168756999999999</v>
      </c>
      <c r="R713" s="74">
        <v>-85.095179999999999</v>
      </c>
      <c r="S713" s="69" t="s">
        <v>43</v>
      </c>
      <c r="T713" s="69"/>
      <c r="U713" s="69" t="s">
        <v>32</v>
      </c>
      <c r="V713" s="68"/>
      <c r="W713" s="1" t="e">
        <f>IF(AC713="Intr",0,G713*#REF!)</f>
        <v>#REF!</v>
      </c>
      <c r="X713" s="1" t="e">
        <f>IF(AC713="Intr",0,G713*#REF!)</f>
        <v>#REF!</v>
      </c>
      <c r="Y713" s="1" t="e">
        <f>IF(AC713="Intr",G713,G713*#REF!)</f>
        <v>#REF!</v>
      </c>
      <c r="Z713" s="1" t="s">
        <v>942</v>
      </c>
      <c r="AA713" s="1" t="s">
        <v>943</v>
      </c>
      <c r="AB713" s="1"/>
      <c r="AC713" s="69"/>
      <c r="AD713" s="69"/>
      <c r="AE713" s="69"/>
      <c r="AF713" s="69"/>
      <c r="AG713" s="75"/>
      <c r="AH713" s="69" t="s">
        <v>1455</v>
      </c>
    </row>
    <row r="714" spans="1:34" x14ac:dyDescent="0.2">
      <c r="A714" s="68">
        <v>45260</v>
      </c>
      <c r="B714" s="69" t="s">
        <v>89</v>
      </c>
      <c r="C714" s="69">
        <v>2023</v>
      </c>
      <c r="D714" s="69" t="s">
        <v>10</v>
      </c>
      <c r="E714" s="71">
        <v>-76</v>
      </c>
      <c r="F714" s="71" t="s">
        <v>20</v>
      </c>
      <c r="G714" s="13">
        <v>30400</v>
      </c>
      <c r="H714" s="14">
        <v>454</v>
      </c>
      <c r="I714" s="71" t="s">
        <v>52</v>
      </c>
      <c r="J714" s="71" t="s">
        <v>28</v>
      </c>
      <c r="K714" s="71">
        <v>127</v>
      </c>
      <c r="L714" s="71" t="s">
        <v>1345</v>
      </c>
      <c r="M714" s="72" t="s">
        <v>1466</v>
      </c>
      <c r="N714" s="72" t="s">
        <v>1407</v>
      </c>
      <c r="O714" s="69"/>
      <c r="P714" s="69" t="s">
        <v>56</v>
      </c>
      <c r="Q714" s="73">
        <v>38.46</v>
      </c>
      <c r="R714" s="74">
        <v>-85.831199999999995</v>
      </c>
      <c r="S714" s="69" t="s">
        <v>41</v>
      </c>
      <c r="T714" s="69"/>
      <c r="U714" s="69" t="s">
        <v>32</v>
      </c>
      <c r="V714" s="68"/>
      <c r="W714" s="1" t="e">
        <f>IF(AC714="Intr",0,G714*#REF!)</f>
        <v>#REF!</v>
      </c>
      <c r="X714" s="1" t="e">
        <f>IF(AC714="Intr",0,G714*#REF!)</f>
        <v>#REF!</v>
      </c>
      <c r="Y714" s="1" t="e">
        <f>IF(AC714="Intr",G714,G714*#REF!)</f>
        <v>#REF!</v>
      </c>
      <c r="Z714" s="1" t="s">
        <v>944</v>
      </c>
      <c r="AA714" s="1" t="s">
        <v>943</v>
      </c>
      <c r="AB714" s="1"/>
      <c r="AC714" s="69"/>
      <c r="AD714" s="69"/>
      <c r="AE714" s="69"/>
      <c r="AF714" s="69"/>
      <c r="AG714" s="75"/>
      <c r="AH714" s="69"/>
    </row>
    <row r="715" spans="1:34" x14ac:dyDescent="0.2">
      <c r="A715" s="68">
        <v>45260</v>
      </c>
      <c r="B715" s="69" t="s">
        <v>89</v>
      </c>
      <c r="C715" s="69">
        <v>2023</v>
      </c>
      <c r="D715" s="69" t="s">
        <v>10</v>
      </c>
      <c r="E715" s="71">
        <v>-1.67</v>
      </c>
      <c r="F715" s="71" t="s">
        <v>19</v>
      </c>
      <c r="G715" s="13">
        <v>133600</v>
      </c>
      <c r="H715" s="14">
        <v>454</v>
      </c>
      <c r="I715" s="71" t="s">
        <v>52</v>
      </c>
      <c r="J715" s="71" t="s">
        <v>24</v>
      </c>
      <c r="K715" s="71">
        <v>0.623</v>
      </c>
      <c r="L715" s="71" t="s">
        <v>1345</v>
      </c>
      <c r="M715" s="72" t="s">
        <v>1466</v>
      </c>
      <c r="N715" s="72" t="s">
        <v>1407</v>
      </c>
      <c r="O715" s="69"/>
      <c r="P715" s="69" t="s">
        <v>56</v>
      </c>
      <c r="Q715" s="73">
        <v>38.46</v>
      </c>
      <c r="R715" s="74">
        <v>-85.831199999999995</v>
      </c>
      <c r="S715" s="69" t="s">
        <v>41</v>
      </c>
      <c r="T715" s="69"/>
      <c r="U715" s="69" t="s">
        <v>32</v>
      </c>
      <c r="V715" s="68"/>
      <c r="W715" s="1" t="e">
        <f>IF(AC715="Intr",0,G715*#REF!)</f>
        <v>#REF!</v>
      </c>
      <c r="X715" s="1" t="e">
        <f>IF(AC715="Intr",0,G715*#REF!)</f>
        <v>#REF!</v>
      </c>
      <c r="Y715" s="1" t="e">
        <f>IF(AC715="Intr",G715,G715*#REF!)</f>
        <v>#REF!</v>
      </c>
      <c r="Z715" s="1" t="s">
        <v>944</v>
      </c>
      <c r="AA715" s="1" t="s">
        <v>943</v>
      </c>
      <c r="AB715" s="1"/>
      <c r="AC715" s="69"/>
      <c r="AD715" s="69"/>
      <c r="AE715" s="69"/>
      <c r="AF715" s="69"/>
      <c r="AG715" s="75"/>
      <c r="AH715" s="69"/>
    </row>
    <row r="716" spans="1:34" x14ac:dyDescent="0.2">
      <c r="A716" s="68">
        <v>45260</v>
      </c>
      <c r="B716" s="69" t="s">
        <v>89</v>
      </c>
      <c r="C716" s="69">
        <v>2023</v>
      </c>
      <c r="D716" s="69" t="s">
        <v>10</v>
      </c>
      <c r="E716" s="71">
        <v>-1.63</v>
      </c>
      <c r="F716" s="71" t="s">
        <v>19</v>
      </c>
      <c r="G716" s="13">
        <v>130400</v>
      </c>
      <c r="H716" s="14">
        <v>454</v>
      </c>
      <c r="I716" s="71" t="s">
        <v>52</v>
      </c>
      <c r="J716" s="71" t="s">
        <v>23</v>
      </c>
      <c r="K716" s="71">
        <v>0.77300000000000002</v>
      </c>
      <c r="L716" s="71" t="s">
        <v>1345</v>
      </c>
      <c r="M716" s="72" t="s">
        <v>1466</v>
      </c>
      <c r="N716" s="72" t="s">
        <v>1407</v>
      </c>
      <c r="O716" s="69"/>
      <c r="P716" s="69" t="s">
        <v>56</v>
      </c>
      <c r="Q716" s="73">
        <v>38.46</v>
      </c>
      <c r="R716" s="74">
        <v>-85.831199999999995</v>
      </c>
      <c r="S716" s="69" t="s">
        <v>41</v>
      </c>
      <c r="T716" s="69"/>
      <c r="U716" s="69" t="s">
        <v>32</v>
      </c>
      <c r="V716" s="68"/>
      <c r="W716" s="1" t="e">
        <f>IF(AC716="Intr",0,G716*#REF!)</f>
        <v>#REF!</v>
      </c>
      <c r="X716" s="1" t="e">
        <f>IF(AC716="Intr",0,G716*#REF!)</f>
        <v>#REF!</v>
      </c>
      <c r="Y716" s="1" t="e">
        <f>IF(AC716="Intr",G716,G716*#REF!)</f>
        <v>#REF!</v>
      </c>
      <c r="Z716" s="1" t="s">
        <v>944</v>
      </c>
      <c r="AA716" s="1" t="s">
        <v>943</v>
      </c>
      <c r="AB716" s="1"/>
      <c r="AC716" s="69"/>
      <c r="AD716" s="69"/>
      <c r="AE716" s="69"/>
      <c r="AF716" s="69"/>
      <c r="AG716" s="75"/>
      <c r="AH716" s="69"/>
    </row>
    <row r="717" spans="1:34" x14ac:dyDescent="0.2">
      <c r="A717" s="68">
        <v>45260</v>
      </c>
      <c r="B717" s="69" t="s">
        <v>89</v>
      </c>
      <c r="C717" s="69">
        <v>2023</v>
      </c>
      <c r="D717" s="69" t="s">
        <v>8</v>
      </c>
      <c r="E717" s="71">
        <v>-0.248</v>
      </c>
      <c r="F717" s="71" t="s">
        <v>19</v>
      </c>
      <c r="G717" s="13">
        <v>19840</v>
      </c>
      <c r="H717" s="14">
        <v>456</v>
      </c>
      <c r="I717" s="71" t="s">
        <v>53</v>
      </c>
      <c r="J717" s="71" t="s">
        <v>25</v>
      </c>
      <c r="K717" s="71">
        <v>0.124</v>
      </c>
      <c r="L717" s="71" t="s">
        <v>1465</v>
      </c>
      <c r="M717" s="71" t="s">
        <v>73</v>
      </c>
      <c r="N717" s="72" t="s">
        <v>1467</v>
      </c>
      <c r="O717" s="69"/>
      <c r="P717" s="69" t="s">
        <v>77</v>
      </c>
      <c r="Q717" s="73">
        <v>39.652476</v>
      </c>
      <c r="R717" s="74">
        <v>-85.942843999999994</v>
      </c>
      <c r="S717" s="69" t="s">
        <v>43</v>
      </c>
      <c r="T717" s="69"/>
      <c r="U717" s="69" t="s">
        <v>32</v>
      </c>
      <c r="V717" s="68"/>
      <c r="W717" s="1" t="e">
        <f>IF(AC717="Intr",0,G717*#REF!)</f>
        <v>#REF!</v>
      </c>
      <c r="X717" s="1" t="e">
        <f>IF(AC717="Intr",0,G717*#REF!)</f>
        <v>#REF!</v>
      </c>
      <c r="Y717" s="1" t="e">
        <f>IF(AC717="Intr",G717,G717*#REF!)</f>
        <v>#REF!</v>
      </c>
      <c r="Z717" s="1" t="s">
        <v>944</v>
      </c>
      <c r="AA717" s="1" t="s">
        <v>941</v>
      </c>
      <c r="AB717" s="1" t="s">
        <v>1223</v>
      </c>
      <c r="AC717" s="69"/>
      <c r="AD717" s="69"/>
      <c r="AE717" s="69"/>
      <c r="AF717" s="69"/>
      <c r="AG717" s="75"/>
      <c r="AH717" s="69"/>
    </row>
    <row r="718" spans="1:34" x14ac:dyDescent="0.2">
      <c r="A718" s="68">
        <v>45264</v>
      </c>
      <c r="B718" s="69" t="s">
        <v>105</v>
      </c>
      <c r="C718" s="69">
        <v>2023</v>
      </c>
      <c r="D718" s="69" t="s">
        <v>2</v>
      </c>
      <c r="E718" s="71">
        <v>-456.6</v>
      </c>
      <c r="F718" s="71" t="s">
        <v>20</v>
      </c>
      <c r="G718" s="13">
        <v>273960</v>
      </c>
      <c r="H718" s="14">
        <v>449</v>
      </c>
      <c r="I718" s="71" t="s">
        <v>52</v>
      </c>
      <c r="J718" s="71" t="s">
        <v>26</v>
      </c>
      <c r="K718" s="71">
        <v>456.6</v>
      </c>
      <c r="L718" s="72" t="s">
        <v>705</v>
      </c>
      <c r="M718" s="72" t="s">
        <v>1519</v>
      </c>
      <c r="N718" s="72" t="s">
        <v>1520</v>
      </c>
      <c r="O718" s="72"/>
      <c r="P718" s="111" t="s">
        <v>357</v>
      </c>
      <c r="Q718" s="73">
        <v>41.439463000000003</v>
      </c>
      <c r="R718" s="74">
        <v>-86.962601000000006</v>
      </c>
      <c r="S718" s="111" t="s">
        <v>43</v>
      </c>
      <c r="T718" s="69"/>
      <c r="U718" s="69" t="s">
        <v>32</v>
      </c>
      <c r="V718" s="68"/>
      <c r="W718" s="1">
        <v>41094</v>
      </c>
      <c r="X718" s="1">
        <v>191772</v>
      </c>
      <c r="Y718" s="1">
        <v>41094</v>
      </c>
      <c r="Z718" s="111" t="s">
        <v>945</v>
      </c>
      <c r="AA718" s="111" t="s">
        <v>943</v>
      </c>
      <c r="AB718" s="1"/>
      <c r="AC718" s="69"/>
      <c r="AD718" s="69"/>
      <c r="AE718" s="69"/>
      <c r="AF718" s="69"/>
      <c r="AG718" s="75"/>
      <c r="AH718" s="111" t="s">
        <v>1565</v>
      </c>
    </row>
    <row r="719" spans="1:34" x14ac:dyDescent="0.2">
      <c r="A719" s="68">
        <v>45264</v>
      </c>
      <c r="B719" s="69" t="s">
        <v>105</v>
      </c>
      <c r="C719" s="69">
        <v>2023</v>
      </c>
      <c r="D719" s="69" t="s">
        <v>2</v>
      </c>
      <c r="E719" s="71">
        <v>-0.312</v>
      </c>
      <c r="F719" s="71" t="s">
        <v>19</v>
      </c>
      <c r="G719" s="13">
        <v>29640</v>
      </c>
      <c r="H719" s="14">
        <v>449</v>
      </c>
      <c r="I719" s="71" t="s">
        <v>52</v>
      </c>
      <c r="J719" s="71" t="s">
        <v>23</v>
      </c>
      <c r="K719" s="71">
        <v>0.13</v>
      </c>
      <c r="L719" s="72" t="s">
        <v>705</v>
      </c>
      <c r="M719" s="72" t="s">
        <v>1519</v>
      </c>
      <c r="N719" s="72" t="s">
        <v>1520</v>
      </c>
      <c r="O719" s="72"/>
      <c r="P719" s="111" t="s">
        <v>357</v>
      </c>
      <c r="Q719" s="73">
        <v>41.439463000000003</v>
      </c>
      <c r="R719" s="74">
        <v>-86.962601000000006</v>
      </c>
      <c r="S719" s="111" t="s">
        <v>43</v>
      </c>
      <c r="T719" s="69"/>
      <c r="U719" s="69" t="s">
        <v>32</v>
      </c>
      <c r="V719" s="68"/>
      <c r="W719" s="1">
        <v>4446</v>
      </c>
      <c r="X719" s="1">
        <v>20748</v>
      </c>
      <c r="Y719" s="1">
        <v>4446</v>
      </c>
      <c r="Z719" s="111" t="s">
        <v>945</v>
      </c>
      <c r="AA719" s="111" t="s">
        <v>943</v>
      </c>
      <c r="AB719" s="1"/>
      <c r="AC719" s="69"/>
      <c r="AD719" s="69"/>
      <c r="AE719" s="69"/>
      <c r="AF719" s="69"/>
      <c r="AG719" s="75"/>
      <c r="AH719" s="111" t="s">
        <v>1566</v>
      </c>
    </row>
    <row r="720" spans="1:34" x14ac:dyDescent="0.2">
      <c r="A720" s="68">
        <v>45264</v>
      </c>
      <c r="B720" s="69" t="s">
        <v>105</v>
      </c>
      <c r="C720" s="69">
        <v>2023</v>
      </c>
      <c r="D720" s="69" t="s">
        <v>5</v>
      </c>
      <c r="E720" s="71">
        <v>-129</v>
      </c>
      <c r="F720" s="71" t="s">
        <v>20</v>
      </c>
      <c r="G720" s="13">
        <v>51600</v>
      </c>
      <c r="H720" s="14">
        <v>448</v>
      </c>
      <c r="I720" s="71" t="s">
        <v>52</v>
      </c>
      <c r="J720" s="71" t="s">
        <v>27</v>
      </c>
      <c r="K720" s="71">
        <v>129</v>
      </c>
      <c r="L720" s="72" t="s">
        <v>705</v>
      </c>
      <c r="M720" s="72" t="s">
        <v>1516</v>
      </c>
      <c r="N720" s="72" t="s">
        <v>1517</v>
      </c>
      <c r="O720" s="72"/>
      <c r="P720" s="111" t="s">
        <v>743</v>
      </c>
      <c r="Q720" s="80">
        <v>40.741500000000002</v>
      </c>
      <c r="R720" s="81">
        <v>-85.565899999999999</v>
      </c>
      <c r="S720" s="111" t="s">
        <v>43</v>
      </c>
      <c r="T720" s="69"/>
      <c r="U720" s="69" t="s">
        <v>32</v>
      </c>
      <c r="V720" s="68"/>
      <c r="W720" s="1">
        <v>7740</v>
      </c>
      <c r="X720" s="1">
        <v>36120</v>
      </c>
      <c r="Y720" s="1">
        <v>7740</v>
      </c>
      <c r="Z720" s="111" t="s">
        <v>944</v>
      </c>
      <c r="AA720" s="111" t="s">
        <v>943</v>
      </c>
      <c r="AB720" s="1"/>
      <c r="AC720" s="69"/>
      <c r="AD720" s="69"/>
      <c r="AE720" s="69"/>
      <c r="AF720" s="69"/>
      <c r="AG720" s="75"/>
      <c r="AH720" s="111" t="s">
        <v>1518</v>
      </c>
    </row>
    <row r="721" spans="1:256" x14ac:dyDescent="0.2">
      <c r="A721" s="68">
        <v>45264</v>
      </c>
      <c r="B721" s="69" t="s">
        <v>105</v>
      </c>
      <c r="C721" s="69">
        <v>2023</v>
      </c>
      <c r="D721" s="69" t="s">
        <v>7</v>
      </c>
      <c r="E721" s="71">
        <v>-0.74</v>
      </c>
      <c r="F721" s="71" t="s">
        <v>19</v>
      </c>
      <c r="G721" s="13">
        <v>59200</v>
      </c>
      <c r="H721" s="14">
        <v>459</v>
      </c>
      <c r="I721" s="71" t="s">
        <v>53</v>
      </c>
      <c r="J721" s="71" t="s">
        <v>23</v>
      </c>
      <c r="K721" s="71">
        <v>0.49</v>
      </c>
      <c r="L721" s="72" t="s">
        <v>1521</v>
      </c>
      <c r="M721" s="72" t="s">
        <v>73</v>
      </c>
      <c r="N721" s="72" t="s">
        <v>1522</v>
      </c>
      <c r="O721" s="72"/>
      <c r="P721" s="111" t="s">
        <v>108</v>
      </c>
      <c r="Q721" s="80">
        <v>39.997776999999999</v>
      </c>
      <c r="R721" s="81">
        <v>-85.956790999999996</v>
      </c>
      <c r="S721" s="111" t="s">
        <v>41</v>
      </c>
      <c r="T721" s="69"/>
      <c r="U721" s="69" t="s">
        <v>32</v>
      </c>
      <c r="V721" s="68"/>
      <c r="W721" s="1">
        <v>8880</v>
      </c>
      <c r="X721" s="1">
        <v>41440</v>
      </c>
      <c r="Y721" s="1">
        <v>8880</v>
      </c>
      <c r="Z721" s="111" t="s">
        <v>944</v>
      </c>
      <c r="AA721" s="111" t="s">
        <v>940</v>
      </c>
      <c r="AB721" s="1" t="s">
        <v>948</v>
      </c>
      <c r="AC721" s="69"/>
      <c r="AD721" s="69"/>
      <c r="AE721" s="69"/>
      <c r="AF721" s="69"/>
      <c r="AG721" s="75"/>
      <c r="AH721" s="69"/>
    </row>
    <row r="722" spans="1:256" x14ac:dyDescent="0.2">
      <c r="A722" s="68">
        <v>45275</v>
      </c>
      <c r="B722" s="69" t="s">
        <v>105</v>
      </c>
      <c r="C722" s="69">
        <v>2023</v>
      </c>
      <c r="D722" s="69" t="s">
        <v>1</v>
      </c>
      <c r="E722" s="72">
        <v>-88</v>
      </c>
      <c r="F722" s="72" t="s">
        <v>20</v>
      </c>
      <c r="G722" s="2">
        <v>52800</v>
      </c>
      <c r="H722" s="72">
        <v>450</v>
      </c>
      <c r="I722" s="72" t="s">
        <v>52</v>
      </c>
      <c r="J722" s="72" t="s">
        <v>711</v>
      </c>
      <c r="K722" s="72">
        <v>88</v>
      </c>
      <c r="L722" s="72" t="s">
        <v>705</v>
      </c>
      <c r="M722" s="72" t="s">
        <v>1479</v>
      </c>
      <c r="N722" s="72" t="s">
        <v>1480</v>
      </c>
      <c r="O722" s="72"/>
      <c r="P722" s="111" t="s">
        <v>199</v>
      </c>
      <c r="Q722" s="80">
        <v>41.499713</v>
      </c>
      <c r="R722" s="81">
        <v>-87.258708999999996</v>
      </c>
      <c r="S722" s="111" t="s">
        <v>43</v>
      </c>
      <c r="T722" s="69"/>
      <c r="U722" s="69" t="s">
        <v>32</v>
      </c>
      <c r="V722" s="68"/>
      <c r="W722" s="1" t="e">
        <f>IF(AC722="Intr",0,G722*#REF!)</f>
        <v>#REF!</v>
      </c>
      <c r="X722" s="1" t="e">
        <f>IF(AC722="Intr",0,G722*#REF!)</f>
        <v>#REF!</v>
      </c>
      <c r="Y722" s="1" t="e">
        <f>IF(AC722="Intr",G722,G722*#REF!)</f>
        <v>#REF!</v>
      </c>
      <c r="Z722" s="111" t="s">
        <v>945</v>
      </c>
      <c r="AA722" s="111" t="s">
        <v>943</v>
      </c>
      <c r="AB722" s="1"/>
      <c r="AC722" s="69"/>
      <c r="AD722" s="69"/>
      <c r="AE722" s="69"/>
      <c r="AF722" s="69"/>
      <c r="AG722" s="75"/>
      <c r="AH722" s="111">
        <v>1703043</v>
      </c>
    </row>
    <row r="723" spans="1:256" x14ac:dyDescent="0.2">
      <c r="A723" s="68">
        <v>45275</v>
      </c>
      <c r="B723" s="69" t="s">
        <v>105</v>
      </c>
      <c r="C723" s="69">
        <v>2023</v>
      </c>
      <c r="D723" s="69" t="s">
        <v>1</v>
      </c>
      <c r="E723" s="72">
        <v>-0.16600000000000001</v>
      </c>
      <c r="F723" s="72" t="s">
        <v>19</v>
      </c>
      <c r="G723" s="2">
        <v>15770</v>
      </c>
      <c r="H723" s="72">
        <v>450</v>
      </c>
      <c r="I723" s="72" t="s">
        <v>52</v>
      </c>
      <c r="J723" s="72" t="s">
        <v>23</v>
      </c>
      <c r="K723" s="72">
        <v>8.2799999999999999E-2</v>
      </c>
      <c r="L723" s="72" t="s">
        <v>705</v>
      </c>
      <c r="M723" s="72" t="s">
        <v>1479</v>
      </c>
      <c r="N723" s="72" t="s">
        <v>1480</v>
      </c>
      <c r="O723" s="72"/>
      <c r="P723" s="111" t="s">
        <v>199</v>
      </c>
      <c r="Q723" s="80">
        <v>41.499713</v>
      </c>
      <c r="R723" s="81">
        <v>-87.258708999999996</v>
      </c>
      <c r="S723" s="111" t="s">
        <v>43</v>
      </c>
      <c r="T723" s="69"/>
      <c r="U723" s="69" t="s">
        <v>32</v>
      </c>
      <c r="V723" s="68"/>
      <c r="W723" s="1" t="e">
        <f>IF(AC723="Intr",0,G723*#REF!)</f>
        <v>#REF!</v>
      </c>
      <c r="X723" s="1" t="e">
        <f>IF(AC723="Intr",0,G723*#REF!)</f>
        <v>#REF!</v>
      </c>
      <c r="Y723" s="1" t="e">
        <f>IF(AC723="Intr",G723,G723*#REF!)</f>
        <v>#REF!</v>
      </c>
      <c r="Z723" s="111" t="s">
        <v>945</v>
      </c>
      <c r="AA723" s="111" t="s">
        <v>943</v>
      </c>
      <c r="AB723" s="1"/>
      <c r="AC723" s="69"/>
      <c r="AD723" s="69"/>
      <c r="AE723" s="69"/>
      <c r="AF723" s="69"/>
      <c r="AG723" s="75"/>
      <c r="AH723" s="111">
        <v>1703043</v>
      </c>
    </row>
    <row r="724" spans="1:256" x14ac:dyDescent="0.2">
      <c r="A724" s="68">
        <v>45275</v>
      </c>
      <c r="B724" s="69" t="s">
        <v>105</v>
      </c>
      <c r="C724" s="69">
        <v>2023</v>
      </c>
      <c r="D724" s="69" t="s">
        <v>3</v>
      </c>
      <c r="E724" s="72">
        <v>-313</v>
      </c>
      <c r="F724" s="72" t="s">
        <v>20</v>
      </c>
      <c r="G724" s="2">
        <v>187800</v>
      </c>
      <c r="H724" s="72">
        <v>461</v>
      </c>
      <c r="I724" s="72" t="s">
        <v>52</v>
      </c>
      <c r="J724" s="72" t="s">
        <v>27</v>
      </c>
      <c r="K724" s="72">
        <v>261</v>
      </c>
      <c r="L724" s="72" t="s">
        <v>705</v>
      </c>
      <c r="M724" s="72" t="s">
        <v>1496</v>
      </c>
      <c r="N724" s="72" t="s">
        <v>1497</v>
      </c>
      <c r="O724" s="72"/>
      <c r="P724" s="111" t="s">
        <v>84</v>
      </c>
      <c r="Q724" s="80">
        <v>41.425072999999998</v>
      </c>
      <c r="R724" s="81">
        <v>-85.268182999999993</v>
      </c>
      <c r="S724" s="111" t="s">
        <v>43</v>
      </c>
      <c r="T724" s="69"/>
      <c r="U724" s="69" t="s">
        <v>32</v>
      </c>
      <c r="V724" s="68"/>
      <c r="W724" s="1">
        <v>28170</v>
      </c>
      <c r="X724" s="1">
        <v>131460</v>
      </c>
      <c r="Y724" s="1">
        <v>28170</v>
      </c>
      <c r="Z724" s="111" t="s">
        <v>942</v>
      </c>
      <c r="AA724" s="111" t="s">
        <v>943</v>
      </c>
      <c r="AB724" s="1"/>
      <c r="AC724" s="69"/>
      <c r="AD724" s="69"/>
      <c r="AE724" s="69"/>
      <c r="AF724" s="69"/>
      <c r="AG724" s="75"/>
      <c r="AH724" s="111" t="s">
        <v>1498</v>
      </c>
    </row>
    <row r="725" spans="1:256" x14ac:dyDescent="0.2">
      <c r="A725" s="68">
        <v>45275</v>
      </c>
      <c r="B725" s="69" t="s">
        <v>105</v>
      </c>
      <c r="C725" s="69">
        <v>2023</v>
      </c>
      <c r="D725" s="69" t="s">
        <v>3</v>
      </c>
      <c r="E725" s="72">
        <v>-0.7</v>
      </c>
      <c r="F725" s="72" t="s">
        <v>19</v>
      </c>
      <c r="G725" s="2">
        <v>84000</v>
      </c>
      <c r="H725" s="72">
        <v>461</v>
      </c>
      <c r="I725" s="72" t="s">
        <v>52</v>
      </c>
      <c r="J725" s="72" t="s">
        <v>23</v>
      </c>
      <c r="K725" s="72">
        <v>0.28999999999999998</v>
      </c>
      <c r="L725" s="72" t="s">
        <v>705</v>
      </c>
      <c r="M725" s="72" t="s">
        <v>1496</v>
      </c>
      <c r="N725" s="72" t="s">
        <v>1497</v>
      </c>
      <c r="O725" s="72"/>
      <c r="P725" s="111" t="s">
        <v>84</v>
      </c>
      <c r="Q725" s="80">
        <v>41.425072999999998</v>
      </c>
      <c r="R725" s="81">
        <v>-85.268182999999993</v>
      </c>
      <c r="S725" s="111" t="s">
        <v>43</v>
      </c>
      <c r="T725" s="69"/>
      <c r="U725" s="69" t="s">
        <v>32</v>
      </c>
      <c r="V725" s="68"/>
      <c r="W725" s="1">
        <v>12600</v>
      </c>
      <c r="X725" s="1">
        <v>58799.999999999993</v>
      </c>
      <c r="Y725" s="1">
        <v>12600</v>
      </c>
      <c r="Z725" s="111" t="s">
        <v>942</v>
      </c>
      <c r="AA725" s="111" t="s">
        <v>943</v>
      </c>
      <c r="AB725" s="1"/>
      <c r="AC725" s="69"/>
      <c r="AD725" s="69"/>
      <c r="AE725" s="69"/>
      <c r="AF725" s="69"/>
      <c r="AG725" s="75"/>
      <c r="AH725" s="111" t="s">
        <v>1498</v>
      </c>
    </row>
    <row r="726" spans="1:256" x14ac:dyDescent="0.2">
      <c r="A726" s="68">
        <v>45275</v>
      </c>
      <c r="B726" s="69" t="s">
        <v>105</v>
      </c>
      <c r="C726" s="69">
        <v>2023</v>
      </c>
      <c r="D726" s="69" t="s">
        <v>10</v>
      </c>
      <c r="E726" s="72">
        <v>-104</v>
      </c>
      <c r="F726" s="72" t="s">
        <v>20</v>
      </c>
      <c r="G726" s="2">
        <v>41600</v>
      </c>
      <c r="H726" s="72">
        <v>455</v>
      </c>
      <c r="I726" s="72" t="s">
        <v>52</v>
      </c>
      <c r="J726" s="72" t="s">
        <v>28</v>
      </c>
      <c r="K726" s="72">
        <v>890</v>
      </c>
      <c r="L726" s="72" t="s">
        <v>705</v>
      </c>
      <c r="M726" s="72" t="s">
        <v>1481</v>
      </c>
      <c r="N726" s="72" t="s">
        <v>1482</v>
      </c>
      <c r="O726" s="72"/>
      <c r="P726" s="111" t="s">
        <v>1483</v>
      </c>
      <c r="Q726" s="80">
        <v>39.107306000000001</v>
      </c>
      <c r="R726" s="81">
        <v>-85.047321999999994</v>
      </c>
      <c r="S726" s="111" t="s">
        <v>43</v>
      </c>
      <c r="T726" s="69"/>
      <c r="U726" s="69" t="s">
        <v>32</v>
      </c>
      <c r="V726" s="68"/>
      <c r="W726" s="1" t="e">
        <f>IF(AC726="Intr",0,G726*#REF!)</f>
        <v>#REF!</v>
      </c>
      <c r="X726" s="1" t="e">
        <f>IF(AC726="Intr",0,G726*#REF!)</f>
        <v>#REF!</v>
      </c>
      <c r="Y726" s="1" t="e">
        <f>IF(AC726="Intr",G726,G726*#REF!)</f>
        <v>#REF!</v>
      </c>
      <c r="Z726" s="111" t="s">
        <v>944</v>
      </c>
      <c r="AA726" s="111" t="s">
        <v>943</v>
      </c>
      <c r="AB726" s="1"/>
      <c r="AC726" s="69"/>
      <c r="AD726" s="69"/>
      <c r="AE726" s="69"/>
      <c r="AF726" s="69"/>
      <c r="AG726" s="75"/>
      <c r="AH726" s="111" t="s">
        <v>1484</v>
      </c>
    </row>
    <row r="727" spans="1:256" x14ac:dyDescent="0.2">
      <c r="A727" s="68">
        <v>45275</v>
      </c>
      <c r="B727" s="69" t="s">
        <v>105</v>
      </c>
      <c r="C727" s="69">
        <v>2023</v>
      </c>
      <c r="D727" s="69" t="s">
        <v>5</v>
      </c>
      <c r="E727" s="72">
        <v>-0.04</v>
      </c>
      <c r="F727" s="72" t="s">
        <v>19</v>
      </c>
      <c r="G727" s="2">
        <f>-(E727*80000)</f>
        <v>3200</v>
      </c>
      <c r="H727" s="72">
        <v>451</v>
      </c>
      <c r="I727" s="72" t="s">
        <v>52</v>
      </c>
      <c r="J727" s="72" t="s">
        <v>25</v>
      </c>
      <c r="K727" s="72">
        <v>0.01</v>
      </c>
      <c r="L727" s="72" t="s">
        <v>705</v>
      </c>
      <c r="M727" s="72" t="s">
        <v>1468</v>
      </c>
      <c r="N727" s="72" t="s">
        <v>1469</v>
      </c>
      <c r="O727" s="72"/>
      <c r="P727" s="111" t="s">
        <v>1470</v>
      </c>
      <c r="Q727" s="80">
        <v>40.614331</v>
      </c>
      <c r="R727" s="81">
        <v>-85.693918999999994</v>
      </c>
      <c r="S727" s="111" t="s">
        <v>43</v>
      </c>
      <c r="T727" s="69"/>
      <c r="U727" s="69" t="s">
        <v>32</v>
      </c>
      <c r="V727" s="68"/>
      <c r="W727" s="1" t="e">
        <f>IF(AC727="Intr",0,G727*#REF!)</f>
        <v>#REF!</v>
      </c>
      <c r="X727" s="1" t="e">
        <f>IF(AC727="Intr",0,G727*#REF!)</f>
        <v>#REF!</v>
      </c>
      <c r="Y727" s="1" t="e">
        <f>IF(AC727="Intr",G727,G727*#REF!)</f>
        <v>#REF!</v>
      </c>
      <c r="Z727" s="111" t="s">
        <v>944</v>
      </c>
      <c r="AA727" s="111" t="s">
        <v>943</v>
      </c>
      <c r="AB727" s="1"/>
      <c r="AC727" s="69"/>
      <c r="AD727" s="69"/>
      <c r="AE727" s="69"/>
      <c r="AF727" s="69"/>
      <c r="AG727" s="75"/>
      <c r="AH727" s="111" t="s">
        <v>1471</v>
      </c>
    </row>
    <row r="728" spans="1:256" x14ac:dyDescent="0.2">
      <c r="A728" s="68">
        <v>45275</v>
      </c>
      <c r="B728" s="69" t="s">
        <v>105</v>
      </c>
      <c r="C728" s="69">
        <v>2023</v>
      </c>
      <c r="D728" s="69" t="s">
        <v>5</v>
      </c>
      <c r="E728" s="72">
        <v>-178</v>
      </c>
      <c r="F728" s="72" t="s">
        <v>20</v>
      </c>
      <c r="G728" s="2">
        <f>-(E728*400)</f>
        <v>71200</v>
      </c>
      <c r="H728" s="72">
        <v>451</v>
      </c>
      <c r="I728" s="72" t="s">
        <v>52</v>
      </c>
      <c r="J728" s="72" t="s">
        <v>27</v>
      </c>
      <c r="K728" s="72">
        <v>175</v>
      </c>
      <c r="L728" s="72" t="s">
        <v>705</v>
      </c>
      <c r="M728" s="72" t="s">
        <v>1468</v>
      </c>
      <c r="N728" s="72" t="s">
        <v>1469</v>
      </c>
      <c r="O728" s="72"/>
      <c r="P728" s="111" t="s">
        <v>1470</v>
      </c>
      <c r="Q728" s="80">
        <v>40.614331</v>
      </c>
      <c r="R728" s="128">
        <v>-85.693918999999994</v>
      </c>
      <c r="S728" s="111" t="s">
        <v>43</v>
      </c>
      <c r="T728" s="69"/>
      <c r="U728" s="69" t="s">
        <v>32</v>
      </c>
      <c r="V728" s="68"/>
      <c r="W728" s="1" t="e">
        <f>IF(AC728="Intr",0,G728*#REF!)</f>
        <v>#REF!</v>
      </c>
      <c r="X728" s="1" t="e">
        <f>IF(AC728="Intr",0,G728*#REF!)</f>
        <v>#REF!</v>
      </c>
      <c r="Y728" s="1" t="e">
        <f>IF(AC728="Intr",G728,G728*#REF!)</f>
        <v>#REF!</v>
      </c>
      <c r="Z728" s="111" t="s">
        <v>944</v>
      </c>
      <c r="AA728" s="111" t="s">
        <v>943</v>
      </c>
      <c r="AB728" s="1"/>
      <c r="AC728" s="69"/>
      <c r="AD728" s="69"/>
      <c r="AE728" s="69"/>
      <c r="AF728" s="69"/>
      <c r="AG728" s="75"/>
      <c r="AH728" s="111" t="s">
        <v>1471</v>
      </c>
    </row>
    <row r="729" spans="1:256" s="22" customFormat="1" x14ac:dyDescent="0.2">
      <c r="A729" s="68">
        <v>45275</v>
      </c>
      <c r="B729" s="69" t="s">
        <v>105</v>
      </c>
      <c r="C729" s="69">
        <v>2023</v>
      </c>
      <c r="D729" s="69" t="s">
        <v>8</v>
      </c>
      <c r="E729" s="72">
        <v>-4</v>
      </c>
      <c r="F729" s="72" t="s">
        <v>20</v>
      </c>
      <c r="G729" s="2">
        <v>1600</v>
      </c>
      <c r="H729" s="72">
        <v>447</v>
      </c>
      <c r="I729" s="72" t="s">
        <v>52</v>
      </c>
      <c r="J729" s="72" t="s">
        <v>718</v>
      </c>
      <c r="K729" s="72">
        <v>4</v>
      </c>
      <c r="L729" s="72" t="s">
        <v>705</v>
      </c>
      <c r="M729" s="72" t="s">
        <v>1476</v>
      </c>
      <c r="N729" s="72" t="s">
        <v>1477</v>
      </c>
      <c r="O729" s="72"/>
      <c r="P729" s="111" t="s">
        <v>147</v>
      </c>
      <c r="Q729" s="80" t="s">
        <v>1478</v>
      </c>
      <c r="R729" s="81">
        <v>-84.903295</v>
      </c>
      <c r="S729" s="111" t="s">
        <v>43</v>
      </c>
      <c r="T729" s="69"/>
      <c r="U729" s="69" t="s">
        <v>32</v>
      </c>
      <c r="V729" s="68"/>
      <c r="W729" s="1" t="e">
        <f>IF(AC729="Intr",0,G729*#REF!)</f>
        <v>#REF!</v>
      </c>
      <c r="X729" s="1" t="e">
        <f>IF(AC729="Intr",0,G729*#REF!)</f>
        <v>#REF!</v>
      </c>
      <c r="Y729" s="1" t="e">
        <f>IF(AC729="Intr",G729,G729*#REF!)</f>
        <v>#REF!</v>
      </c>
      <c r="Z729" s="111" t="s">
        <v>944</v>
      </c>
      <c r="AA729" s="111" t="s">
        <v>943</v>
      </c>
      <c r="AB729" s="1"/>
      <c r="AC729" s="69"/>
      <c r="AD729" s="69"/>
      <c r="AE729" s="69"/>
      <c r="AF729" s="69"/>
      <c r="AG729" s="75"/>
      <c r="AH729" s="111">
        <v>1600539</v>
      </c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  <c r="EG729" s="3"/>
      <c r="EH729" s="3"/>
      <c r="EI729" s="3"/>
      <c r="EJ729" s="3"/>
      <c r="EK729" s="3"/>
      <c r="EL729" s="3"/>
      <c r="EM729" s="3"/>
      <c r="EN729" s="3"/>
      <c r="EO729" s="3"/>
      <c r="EP729" s="3"/>
      <c r="EQ729" s="3"/>
      <c r="ER729" s="3"/>
      <c r="ES729" s="3"/>
      <c r="ET729" s="3"/>
      <c r="EU729" s="3"/>
      <c r="EV729" s="3"/>
      <c r="EW729" s="3"/>
      <c r="EX729" s="3"/>
      <c r="EY729" s="3"/>
      <c r="EZ729" s="3"/>
      <c r="FA729" s="3"/>
      <c r="FB729" s="3"/>
      <c r="FC729" s="3"/>
      <c r="FD729" s="3"/>
      <c r="FE729" s="3"/>
      <c r="FF729" s="3"/>
      <c r="FG729" s="3"/>
      <c r="FH729" s="3"/>
      <c r="FI729" s="3"/>
      <c r="FJ729" s="3"/>
      <c r="FK729" s="3"/>
      <c r="FL729" s="3"/>
      <c r="FM729" s="3"/>
      <c r="FN729" s="3"/>
      <c r="FO729" s="3"/>
      <c r="FP729" s="3"/>
      <c r="FQ729" s="3"/>
      <c r="FR729" s="3"/>
      <c r="FS729" s="3"/>
      <c r="FT729" s="3"/>
      <c r="FU729" s="3"/>
      <c r="FV729" s="3"/>
      <c r="FW729" s="3"/>
      <c r="FX729" s="3"/>
      <c r="FY729" s="3"/>
      <c r="FZ729" s="3"/>
      <c r="GA729" s="3"/>
      <c r="GB729" s="3"/>
      <c r="GC729" s="3"/>
      <c r="GD729" s="3"/>
      <c r="GE729" s="3"/>
      <c r="GF729" s="3"/>
      <c r="GG729" s="3"/>
      <c r="GH729" s="3"/>
      <c r="GI729" s="3"/>
      <c r="GJ729" s="3"/>
      <c r="GK729" s="3"/>
      <c r="GL729" s="3"/>
      <c r="GM729" s="3"/>
      <c r="GN729" s="3"/>
      <c r="GO729" s="3"/>
      <c r="GP729" s="3"/>
      <c r="GQ729" s="3"/>
      <c r="GR729" s="3"/>
      <c r="GS729" s="3"/>
      <c r="GT729" s="3"/>
      <c r="GU729" s="3"/>
      <c r="GV729" s="3"/>
      <c r="GW729" s="3"/>
      <c r="GX729" s="3"/>
      <c r="GY729" s="3"/>
      <c r="GZ729" s="3"/>
      <c r="HA729" s="3"/>
      <c r="HB729" s="3"/>
      <c r="HC729" s="3"/>
      <c r="HD729" s="3"/>
      <c r="HE729" s="3"/>
      <c r="HF729" s="3"/>
      <c r="HG729" s="3"/>
      <c r="HH729" s="3"/>
      <c r="HI729" s="3"/>
      <c r="HJ729" s="3"/>
      <c r="HK729" s="3"/>
      <c r="HL729" s="3"/>
      <c r="HM729" s="3"/>
      <c r="HN729" s="3"/>
      <c r="HO729" s="3"/>
      <c r="HP729" s="3"/>
      <c r="HQ729" s="3"/>
      <c r="HR729" s="3"/>
      <c r="HS729" s="3"/>
      <c r="HT729" s="3"/>
      <c r="HU729" s="3"/>
      <c r="HV729" s="3"/>
      <c r="HW729" s="3"/>
      <c r="HX729" s="3"/>
      <c r="HY729" s="3"/>
      <c r="HZ729" s="3"/>
      <c r="IA729" s="3"/>
      <c r="IB729" s="3"/>
      <c r="IC729" s="3"/>
      <c r="ID729" s="3"/>
      <c r="IE729" s="3"/>
      <c r="IF729" s="3"/>
      <c r="IG729" s="3"/>
      <c r="IH729" s="3"/>
      <c r="II729" s="3"/>
      <c r="IJ729" s="3"/>
      <c r="IK729" s="3"/>
      <c r="IL729" s="3"/>
      <c r="IM729" s="3"/>
      <c r="IN729" s="3"/>
      <c r="IO729" s="3"/>
      <c r="IP729" s="3"/>
      <c r="IQ729" s="3"/>
      <c r="IR729" s="3"/>
      <c r="IS729" s="3"/>
      <c r="IT729" s="3"/>
      <c r="IU729" s="3"/>
      <c r="IV729" s="3"/>
    </row>
    <row r="730" spans="1:256" s="22" customFormat="1" x14ac:dyDescent="0.2">
      <c r="A730" s="68">
        <v>45275</v>
      </c>
      <c r="B730" s="69" t="s">
        <v>105</v>
      </c>
      <c r="C730" s="69">
        <v>2023</v>
      </c>
      <c r="D730" s="69" t="s">
        <v>8</v>
      </c>
      <c r="E730" s="72">
        <v>-314</v>
      </c>
      <c r="F730" s="72" t="s">
        <v>20</v>
      </c>
      <c r="G730" s="2">
        <v>125600</v>
      </c>
      <c r="H730" s="72">
        <v>447</v>
      </c>
      <c r="I730" s="72" t="s">
        <v>52</v>
      </c>
      <c r="J730" s="72" t="s">
        <v>711</v>
      </c>
      <c r="K730" s="72">
        <v>314</v>
      </c>
      <c r="L730" s="72" t="s">
        <v>705</v>
      </c>
      <c r="M730" s="72" t="s">
        <v>1476</v>
      </c>
      <c r="N730" s="72" t="s">
        <v>1477</v>
      </c>
      <c r="O730" s="72"/>
      <c r="P730" s="111" t="s">
        <v>147</v>
      </c>
      <c r="Q730" s="80" t="s">
        <v>1478</v>
      </c>
      <c r="R730" s="81">
        <v>-84.903295</v>
      </c>
      <c r="S730" s="111" t="s">
        <v>43</v>
      </c>
      <c r="T730" s="69"/>
      <c r="U730" s="69" t="s">
        <v>32</v>
      </c>
      <c r="V730" s="68"/>
      <c r="W730" s="1" t="e">
        <f>IF(AC730="Intr",0,G730*#REF!)</f>
        <v>#REF!</v>
      </c>
      <c r="X730" s="1" t="e">
        <f>IF(AC730="Intr",0,G730*#REF!)</f>
        <v>#REF!</v>
      </c>
      <c r="Y730" s="1" t="e">
        <f>IF(AC730="Intr",G730,G730*#REF!)</f>
        <v>#REF!</v>
      </c>
      <c r="Z730" s="111" t="s">
        <v>944</v>
      </c>
      <c r="AA730" s="111" t="s">
        <v>943</v>
      </c>
      <c r="AB730" s="1"/>
      <c r="AC730" s="69"/>
      <c r="AD730" s="69"/>
      <c r="AE730" s="69"/>
      <c r="AF730" s="69"/>
      <c r="AG730" s="75"/>
      <c r="AH730" s="111">
        <v>1600539</v>
      </c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F730" s="3"/>
      <c r="DG730" s="3"/>
      <c r="DH730" s="3"/>
      <c r="DI730" s="3"/>
      <c r="DJ730" s="3"/>
      <c r="DK730" s="3"/>
      <c r="DL730" s="3"/>
      <c r="DM730" s="3"/>
      <c r="DN730" s="3"/>
      <c r="DO730" s="3"/>
      <c r="DP730" s="3"/>
      <c r="DQ730" s="3"/>
      <c r="DR730" s="3"/>
      <c r="DS730" s="3"/>
      <c r="DT730" s="3"/>
      <c r="DU730" s="3"/>
      <c r="DV730" s="3"/>
      <c r="DW730" s="3"/>
      <c r="DX730" s="3"/>
      <c r="DY730" s="3"/>
      <c r="DZ730" s="3"/>
      <c r="EA730" s="3"/>
      <c r="EB730" s="3"/>
      <c r="EC730" s="3"/>
      <c r="ED730" s="3"/>
      <c r="EE730" s="3"/>
      <c r="EF730" s="3"/>
      <c r="EG730" s="3"/>
      <c r="EH730" s="3"/>
      <c r="EI730" s="3"/>
      <c r="EJ730" s="3"/>
      <c r="EK730" s="3"/>
      <c r="EL730" s="3"/>
      <c r="EM730" s="3"/>
      <c r="EN730" s="3"/>
      <c r="EO730" s="3"/>
      <c r="EP730" s="3"/>
      <c r="EQ730" s="3"/>
      <c r="ER730" s="3"/>
      <c r="ES730" s="3"/>
      <c r="ET730" s="3"/>
      <c r="EU730" s="3"/>
      <c r="EV730" s="3"/>
      <c r="EW730" s="3"/>
      <c r="EX730" s="3"/>
      <c r="EY730" s="3"/>
      <c r="EZ730" s="3"/>
      <c r="FA730" s="3"/>
      <c r="FB730" s="3"/>
      <c r="FC730" s="3"/>
      <c r="FD730" s="3"/>
      <c r="FE730" s="3"/>
      <c r="FF730" s="3"/>
      <c r="FG730" s="3"/>
      <c r="FH730" s="3"/>
      <c r="FI730" s="3"/>
      <c r="FJ730" s="3"/>
      <c r="FK730" s="3"/>
      <c r="FL730" s="3"/>
      <c r="FM730" s="3"/>
      <c r="FN730" s="3"/>
      <c r="FO730" s="3"/>
      <c r="FP730" s="3"/>
      <c r="FQ730" s="3"/>
      <c r="FR730" s="3"/>
      <c r="FS730" s="3"/>
      <c r="FT730" s="3"/>
      <c r="FU730" s="3"/>
      <c r="FV730" s="3"/>
      <c r="FW730" s="3"/>
      <c r="FX730" s="3"/>
      <c r="FY730" s="3"/>
      <c r="FZ730" s="3"/>
      <c r="GA730" s="3"/>
      <c r="GB730" s="3"/>
      <c r="GC730" s="3"/>
      <c r="GD730" s="3"/>
      <c r="GE730" s="3"/>
      <c r="GF730" s="3"/>
      <c r="GG730" s="3"/>
      <c r="GH730" s="3"/>
      <c r="GI730" s="3"/>
      <c r="GJ730" s="3"/>
      <c r="GK730" s="3"/>
      <c r="GL730" s="3"/>
      <c r="GM730" s="3"/>
      <c r="GN730" s="3"/>
      <c r="GO730" s="3"/>
      <c r="GP730" s="3"/>
      <c r="GQ730" s="3"/>
      <c r="GR730" s="3"/>
      <c r="GS730" s="3"/>
      <c r="GT730" s="3"/>
      <c r="GU730" s="3"/>
      <c r="GV730" s="3"/>
      <c r="GW730" s="3"/>
      <c r="GX730" s="3"/>
      <c r="GY730" s="3"/>
      <c r="GZ730" s="3"/>
      <c r="HA730" s="3"/>
      <c r="HB730" s="3"/>
      <c r="HC730" s="3"/>
      <c r="HD730" s="3"/>
      <c r="HE730" s="3"/>
      <c r="HF730" s="3"/>
      <c r="HG730" s="3"/>
      <c r="HH730" s="3"/>
      <c r="HI730" s="3"/>
      <c r="HJ730" s="3"/>
      <c r="HK730" s="3"/>
      <c r="HL730" s="3"/>
      <c r="HM730" s="3"/>
      <c r="HN730" s="3"/>
      <c r="HO730" s="3"/>
      <c r="HP730" s="3"/>
      <c r="HQ730" s="3"/>
      <c r="HR730" s="3"/>
      <c r="HS730" s="3"/>
      <c r="HT730" s="3"/>
      <c r="HU730" s="3"/>
      <c r="HV730" s="3"/>
      <c r="HW730" s="3"/>
      <c r="HX730" s="3"/>
      <c r="HY730" s="3"/>
      <c r="HZ730" s="3"/>
      <c r="IA730" s="3"/>
      <c r="IB730" s="3"/>
      <c r="IC730" s="3"/>
      <c r="ID730" s="3"/>
      <c r="IE730" s="3"/>
      <c r="IF730" s="3"/>
      <c r="IG730" s="3"/>
      <c r="IH730" s="3"/>
      <c r="II730" s="3"/>
      <c r="IJ730" s="3"/>
      <c r="IK730" s="3"/>
      <c r="IL730" s="3"/>
      <c r="IM730" s="3"/>
      <c r="IN730" s="3"/>
      <c r="IO730" s="3"/>
      <c r="IP730" s="3"/>
      <c r="IQ730" s="3"/>
      <c r="IR730" s="3"/>
      <c r="IS730" s="3"/>
      <c r="IT730" s="3"/>
      <c r="IU730" s="3"/>
      <c r="IV730" s="3"/>
    </row>
    <row r="731" spans="1:256" x14ac:dyDescent="0.2">
      <c r="A731" s="68">
        <v>45281</v>
      </c>
      <c r="B731" s="69" t="s">
        <v>105</v>
      </c>
      <c r="C731" s="69">
        <v>2023</v>
      </c>
      <c r="D731" s="69" t="s">
        <v>5</v>
      </c>
      <c r="E731" s="72">
        <v>-5.5999999999999999E-3</v>
      </c>
      <c r="F731" s="72" t="s">
        <v>19</v>
      </c>
      <c r="G731" s="2">
        <v>448</v>
      </c>
      <c r="H731" s="72">
        <v>441</v>
      </c>
      <c r="I731" s="72" t="s">
        <v>52</v>
      </c>
      <c r="J731" s="72" t="s">
        <v>23</v>
      </c>
      <c r="K731" s="72">
        <v>2.8E-3</v>
      </c>
      <c r="L731" s="72" t="s">
        <v>1472</v>
      </c>
      <c r="M731" s="113" t="s">
        <v>1473</v>
      </c>
      <c r="N731" s="72" t="s">
        <v>1474</v>
      </c>
      <c r="O731" s="72"/>
      <c r="P731" s="111" t="s">
        <v>1252</v>
      </c>
      <c r="Q731" s="80">
        <v>40.574525999999999</v>
      </c>
      <c r="R731" s="81">
        <v>-85.655218000000005</v>
      </c>
      <c r="S731" s="111" t="s">
        <v>43</v>
      </c>
      <c r="T731" s="69"/>
      <c r="U731" s="69" t="s">
        <v>32</v>
      </c>
      <c r="V731" s="68"/>
      <c r="W731" s="1" t="e">
        <f>IF(AC731="Intr",0,G731*#REF!)</f>
        <v>#REF!</v>
      </c>
      <c r="X731" s="1" t="e">
        <f>IF(AC731="Intr",0,G731*#REF!)</f>
        <v>#REF!</v>
      </c>
      <c r="Y731" s="1" t="e">
        <f>IF(AC731="Intr",G731,G731*#REF!)</f>
        <v>#REF!</v>
      </c>
      <c r="Z731" s="111" t="s">
        <v>944</v>
      </c>
      <c r="AA731" s="111" t="s">
        <v>943</v>
      </c>
      <c r="AB731" s="1"/>
      <c r="AC731" s="69"/>
      <c r="AD731" s="69"/>
      <c r="AE731" s="69"/>
      <c r="AF731" s="69"/>
      <c r="AG731" s="75"/>
      <c r="AH731" s="111" t="s">
        <v>1475</v>
      </c>
    </row>
    <row r="732" spans="1:256" x14ac:dyDescent="0.2">
      <c r="A732" s="68">
        <v>45281</v>
      </c>
      <c r="B732" s="69" t="s">
        <v>105</v>
      </c>
      <c r="C732" s="69">
        <v>2023</v>
      </c>
      <c r="D732" s="69" t="s">
        <v>5</v>
      </c>
      <c r="E732" s="72">
        <v>-2.3999999999999998E-3</v>
      </c>
      <c r="F732" s="72" t="s">
        <v>19</v>
      </c>
      <c r="G732" s="2">
        <v>192</v>
      </c>
      <c r="H732" s="72">
        <v>441</v>
      </c>
      <c r="I732" s="72" t="s">
        <v>52</v>
      </c>
      <c r="J732" s="72" t="s">
        <v>24</v>
      </c>
      <c r="K732" s="72">
        <v>8.0000000000000004E-4</v>
      </c>
      <c r="L732" s="72" t="s">
        <v>1472</v>
      </c>
      <c r="M732" s="113" t="s">
        <v>1473</v>
      </c>
      <c r="N732" s="72" t="s">
        <v>1474</v>
      </c>
      <c r="O732" s="72"/>
      <c r="P732" s="111" t="s">
        <v>1252</v>
      </c>
      <c r="Q732" s="80">
        <v>40.574525999999999</v>
      </c>
      <c r="R732" s="81">
        <v>-85.655218000000005</v>
      </c>
      <c r="S732" s="111" t="s">
        <v>43</v>
      </c>
      <c r="T732" s="69"/>
      <c r="U732" s="69" t="s">
        <v>32</v>
      </c>
      <c r="V732" s="68"/>
      <c r="W732" s="1" t="e">
        <f>IF(AC732="Intr",0,G732*#REF!)</f>
        <v>#REF!</v>
      </c>
      <c r="X732" s="1" t="e">
        <f>IF(AC732="Intr",0,G732*#REF!)</f>
        <v>#REF!</v>
      </c>
      <c r="Y732" s="1" t="e">
        <f>IF(AC732="Intr",G732,G732*#REF!)</f>
        <v>#REF!</v>
      </c>
      <c r="Z732" s="111" t="s">
        <v>944</v>
      </c>
      <c r="AA732" s="111" t="s">
        <v>943</v>
      </c>
      <c r="AB732" s="1"/>
      <c r="AC732" s="69"/>
      <c r="AD732" s="69"/>
      <c r="AE732" s="69"/>
      <c r="AF732" s="69"/>
      <c r="AG732" s="75"/>
      <c r="AH732" s="111" t="s">
        <v>1475</v>
      </c>
    </row>
    <row r="733" spans="1:256" x14ac:dyDescent="0.2">
      <c r="A733" s="68">
        <v>45281</v>
      </c>
      <c r="B733" s="69" t="s">
        <v>105</v>
      </c>
      <c r="C733" s="69">
        <v>2023</v>
      </c>
      <c r="D733" s="69" t="s">
        <v>5</v>
      </c>
      <c r="E733" s="72">
        <v>-1.26</v>
      </c>
      <c r="F733" s="72" t="s">
        <v>19</v>
      </c>
      <c r="G733" s="2">
        <v>100800</v>
      </c>
      <c r="H733" s="72">
        <v>441</v>
      </c>
      <c r="I733" s="72" t="s">
        <v>52</v>
      </c>
      <c r="J733" s="72" t="s">
        <v>25</v>
      </c>
      <c r="K733" s="72">
        <v>0.42</v>
      </c>
      <c r="L733" s="72" t="s">
        <v>1472</v>
      </c>
      <c r="M733" s="113" t="s">
        <v>1473</v>
      </c>
      <c r="N733" s="72" t="s">
        <v>1474</v>
      </c>
      <c r="O733" s="72"/>
      <c r="P733" s="111" t="s">
        <v>1252</v>
      </c>
      <c r="Q733" s="80">
        <v>40.574525999999999</v>
      </c>
      <c r="R733" s="81">
        <v>-85.655218000000005</v>
      </c>
      <c r="S733" s="111" t="s">
        <v>43</v>
      </c>
      <c r="T733" s="69"/>
      <c r="U733" s="69" t="s">
        <v>32</v>
      </c>
      <c r="V733" s="68"/>
      <c r="W733" s="1" t="e">
        <f>IF(AC733="Intr",0,G733*#REF!)</f>
        <v>#REF!</v>
      </c>
      <c r="X733" s="1" t="e">
        <f>IF(AC733="Intr",0,G733*#REF!)</f>
        <v>#REF!</v>
      </c>
      <c r="Y733" s="1" t="e">
        <f>IF(AC733="Intr",G733,G733*#REF!)</f>
        <v>#REF!</v>
      </c>
      <c r="Z733" s="111" t="s">
        <v>944</v>
      </c>
      <c r="AA733" s="111" t="s">
        <v>943</v>
      </c>
      <c r="AB733" s="1"/>
      <c r="AC733" s="69"/>
      <c r="AD733" s="69"/>
      <c r="AE733" s="69"/>
      <c r="AF733" s="69"/>
      <c r="AG733" s="75"/>
      <c r="AH733" s="111" t="s">
        <v>1475</v>
      </c>
    </row>
    <row r="734" spans="1:256" x14ac:dyDescent="0.2">
      <c r="A734" s="68">
        <v>45282</v>
      </c>
      <c r="B734" s="69" t="s">
        <v>105</v>
      </c>
      <c r="C734" s="69">
        <v>2023</v>
      </c>
      <c r="D734" s="69" t="s">
        <v>11</v>
      </c>
      <c r="E734" s="72">
        <v>-180</v>
      </c>
      <c r="F734" s="72" t="s">
        <v>20</v>
      </c>
      <c r="G734" s="2">
        <v>72000</v>
      </c>
      <c r="H734" s="72">
        <v>457</v>
      </c>
      <c r="I734" s="72" t="s">
        <v>52</v>
      </c>
      <c r="J734" s="72" t="s">
        <v>28</v>
      </c>
      <c r="K734" s="72">
        <v>471</v>
      </c>
      <c r="L734" s="72" t="s">
        <v>1486</v>
      </c>
      <c r="M734" s="72" t="s">
        <v>1487</v>
      </c>
      <c r="N734" s="72" t="s">
        <v>1488</v>
      </c>
      <c r="O734" s="72"/>
      <c r="P734" s="111" t="s">
        <v>61</v>
      </c>
      <c r="Q734" s="80">
        <v>38.042512000000002</v>
      </c>
      <c r="R734" s="81">
        <v>-87.509769000000006</v>
      </c>
      <c r="S734" s="111" t="s">
        <v>43</v>
      </c>
      <c r="T734" s="69"/>
      <c r="U734" s="69" t="s">
        <v>32</v>
      </c>
      <c r="V734" s="68"/>
      <c r="W734" s="1" t="e">
        <f>IF(AC734="Intr",0,G734*#REF!)</f>
        <v>#REF!</v>
      </c>
      <c r="X734" s="1" t="e">
        <f>IF(AC734="Intr",0,G734*#REF!)</f>
        <v>#REF!</v>
      </c>
      <c r="Y734" s="1" t="e">
        <f>IF(AC734="Intr",G734,G734*#REF!)</f>
        <v>#REF!</v>
      </c>
      <c r="Z734" s="111" t="s">
        <v>944</v>
      </c>
      <c r="AA734" s="111" t="s">
        <v>943</v>
      </c>
      <c r="AB734" s="1"/>
      <c r="AC734" s="69"/>
      <c r="AD734" s="69"/>
      <c r="AE734" s="69"/>
      <c r="AF734" s="69"/>
      <c r="AG734" s="75"/>
      <c r="AH734" s="69"/>
    </row>
    <row r="735" spans="1:256" x14ac:dyDescent="0.2">
      <c r="A735" s="68">
        <v>45282</v>
      </c>
      <c r="B735" s="69" t="s">
        <v>105</v>
      </c>
      <c r="C735" s="69">
        <v>2023</v>
      </c>
      <c r="D735" s="69" t="s">
        <v>11</v>
      </c>
      <c r="E735" s="72">
        <v>-154</v>
      </c>
      <c r="F735" s="72" t="s">
        <v>20</v>
      </c>
      <c r="G735" s="2">
        <v>61600</v>
      </c>
      <c r="H735" s="72">
        <v>457</v>
      </c>
      <c r="I735" s="72" t="s">
        <v>52</v>
      </c>
      <c r="J735" s="72" t="s">
        <v>27</v>
      </c>
      <c r="K735" s="72">
        <v>593</v>
      </c>
      <c r="L735" s="72" t="s">
        <v>1486</v>
      </c>
      <c r="M735" s="72" t="s">
        <v>1487</v>
      </c>
      <c r="N735" s="72" t="s">
        <v>1488</v>
      </c>
      <c r="O735" s="72"/>
      <c r="P735" s="111" t="s">
        <v>61</v>
      </c>
      <c r="Q735" s="80">
        <v>38.042512000000002</v>
      </c>
      <c r="R735" s="81">
        <v>-87.509769000000006</v>
      </c>
      <c r="S735" s="111" t="s">
        <v>43</v>
      </c>
      <c r="T735" s="69"/>
      <c r="U735" s="69" t="s">
        <v>32</v>
      </c>
      <c r="V735" s="68"/>
      <c r="W735" s="1" t="e">
        <f>IF(AC735="Intr",0,G735*#REF!)</f>
        <v>#REF!</v>
      </c>
      <c r="X735" s="1" t="e">
        <f>IF(AC735="Intr",0,G735*#REF!)</f>
        <v>#REF!</v>
      </c>
      <c r="Y735" s="1" t="e">
        <f>IF(AC735="Intr",G735,G735*#REF!)</f>
        <v>#REF!</v>
      </c>
      <c r="Z735" s="111" t="s">
        <v>944</v>
      </c>
      <c r="AA735" s="111" t="s">
        <v>943</v>
      </c>
      <c r="AB735" s="1"/>
      <c r="AC735" s="69"/>
      <c r="AD735" s="69"/>
      <c r="AE735" s="69"/>
      <c r="AF735" s="69"/>
      <c r="AG735" s="75"/>
      <c r="AH735" s="69"/>
    </row>
    <row r="736" spans="1:256" x14ac:dyDescent="0.2">
      <c r="A736" s="68">
        <v>45282</v>
      </c>
      <c r="B736" s="69" t="s">
        <v>105</v>
      </c>
      <c r="C736" s="69">
        <v>2023</v>
      </c>
      <c r="D736" s="69" t="s">
        <v>11</v>
      </c>
      <c r="E736" s="72">
        <v>-257.5</v>
      </c>
      <c r="F736" s="72" t="s">
        <v>20</v>
      </c>
      <c r="G736" s="2">
        <v>103000</v>
      </c>
      <c r="H736" s="72">
        <v>458</v>
      </c>
      <c r="I736" s="72" t="s">
        <v>52</v>
      </c>
      <c r="J736" s="72" t="s">
        <v>28</v>
      </c>
      <c r="K736" s="72">
        <v>896.5</v>
      </c>
      <c r="L736" s="72" t="s">
        <v>1486</v>
      </c>
      <c r="M736" s="113" t="s">
        <v>1489</v>
      </c>
      <c r="N736" s="72" t="s">
        <v>1490</v>
      </c>
      <c r="O736" s="72"/>
      <c r="P736" s="111" t="s">
        <v>61</v>
      </c>
      <c r="Q736" s="80">
        <v>38.085591999999998</v>
      </c>
      <c r="R736" s="81">
        <v>-87.505643000000006</v>
      </c>
      <c r="S736" s="111" t="s">
        <v>43</v>
      </c>
      <c r="T736" s="69"/>
      <c r="U736" s="69" t="s">
        <v>32</v>
      </c>
      <c r="V736" s="68"/>
      <c r="W736" s="1" t="e">
        <f>IF(AC736="Intr",0,G736*#REF!)</f>
        <v>#REF!</v>
      </c>
      <c r="X736" s="1" t="e">
        <f>IF(AC736="Intr",0,G736*#REF!)</f>
        <v>#REF!</v>
      </c>
      <c r="Y736" s="1" t="e">
        <f>IF(AC736="Intr",G736,G736*#REF!)</f>
        <v>#REF!</v>
      </c>
      <c r="Z736" s="111" t="s">
        <v>944</v>
      </c>
      <c r="AA736" s="111" t="s">
        <v>943</v>
      </c>
      <c r="AB736" s="1"/>
      <c r="AC736" s="69"/>
      <c r="AD736" s="69"/>
      <c r="AE736" s="69"/>
      <c r="AF736" s="69"/>
      <c r="AG736" s="75"/>
      <c r="AH736" s="69"/>
    </row>
    <row r="737" spans="1:34" x14ac:dyDescent="0.2">
      <c r="A737" s="68">
        <v>45282</v>
      </c>
      <c r="B737" s="69" t="s">
        <v>105</v>
      </c>
      <c r="C737" s="69">
        <v>2023</v>
      </c>
      <c r="D737" s="69" t="s">
        <v>11</v>
      </c>
      <c r="E737" s="72">
        <v>-258</v>
      </c>
      <c r="F737" s="72" t="s">
        <v>20</v>
      </c>
      <c r="G737" s="2">
        <v>103200</v>
      </c>
      <c r="H737" s="72">
        <v>458</v>
      </c>
      <c r="I737" s="72" t="s">
        <v>52</v>
      </c>
      <c r="J737" s="72" t="s">
        <v>27</v>
      </c>
      <c r="K737" s="72">
        <v>335</v>
      </c>
      <c r="L737" s="72" t="s">
        <v>1486</v>
      </c>
      <c r="M737" s="113" t="s">
        <v>1489</v>
      </c>
      <c r="N737" s="72" t="s">
        <v>1490</v>
      </c>
      <c r="O737" s="72"/>
      <c r="P737" s="111" t="s">
        <v>61</v>
      </c>
      <c r="Q737" s="80">
        <v>38.085591999999998</v>
      </c>
      <c r="R737" s="81">
        <v>-87.505643000000006</v>
      </c>
      <c r="S737" s="111" t="s">
        <v>43</v>
      </c>
      <c r="T737" s="69"/>
      <c r="U737" s="69" t="s">
        <v>32</v>
      </c>
      <c r="V737" s="68"/>
      <c r="W737" s="1" t="e">
        <f>IF(AC737="Intr",0,G737*#REF!)</f>
        <v>#REF!</v>
      </c>
      <c r="X737" s="1" t="e">
        <f>IF(AC737="Intr",0,G737*#REF!)</f>
        <v>#REF!</v>
      </c>
      <c r="Y737" s="1" t="e">
        <f>IF(AC737="Intr",G737,G737*#REF!)</f>
        <v>#REF!</v>
      </c>
      <c r="Z737" s="111" t="s">
        <v>944</v>
      </c>
      <c r="AA737" s="111" t="s">
        <v>943</v>
      </c>
      <c r="AB737" s="1"/>
      <c r="AC737" s="69"/>
      <c r="AD737" s="69"/>
      <c r="AE737" s="69"/>
      <c r="AF737" s="69"/>
      <c r="AG737" s="75"/>
      <c r="AH737" s="69"/>
    </row>
    <row r="738" spans="1:34" x14ac:dyDescent="0.2">
      <c r="A738" s="68">
        <v>45282</v>
      </c>
      <c r="B738" s="69" t="s">
        <v>105</v>
      </c>
      <c r="C738" s="69">
        <v>2023</v>
      </c>
      <c r="D738" s="69" t="s">
        <v>11</v>
      </c>
      <c r="E738" s="72">
        <v>-0.16900000000000001</v>
      </c>
      <c r="F738" s="72" t="s">
        <v>19</v>
      </c>
      <c r="G738" s="2">
        <v>13520</v>
      </c>
      <c r="H738" s="72">
        <v>458</v>
      </c>
      <c r="I738" s="72" t="s">
        <v>52</v>
      </c>
      <c r="J738" s="72" t="s">
        <v>23</v>
      </c>
      <c r="K738" s="72">
        <v>8.4500000000000006E-2</v>
      </c>
      <c r="L738" s="72" t="s">
        <v>1486</v>
      </c>
      <c r="M738" s="113" t="s">
        <v>1489</v>
      </c>
      <c r="N738" s="72" t="s">
        <v>1490</v>
      </c>
      <c r="O738" s="72"/>
      <c r="P738" s="111" t="s">
        <v>61</v>
      </c>
      <c r="Q738" s="80">
        <v>38.085591999999998</v>
      </c>
      <c r="R738" s="81">
        <v>-87.505643000000006</v>
      </c>
      <c r="S738" s="111" t="s">
        <v>43</v>
      </c>
      <c r="T738" s="69"/>
      <c r="U738" s="69" t="s">
        <v>32</v>
      </c>
      <c r="V738" s="68"/>
      <c r="W738" s="1" t="e">
        <f>IF(AC738="Intr",0,G738*#REF!)</f>
        <v>#REF!</v>
      </c>
      <c r="X738" s="1" t="e">
        <f>IF(AC738="Intr",0,G738*#REF!)</f>
        <v>#REF!</v>
      </c>
      <c r="Y738" s="1" t="e">
        <f>IF(AC738="Intr",G738,G738*#REF!)</f>
        <v>#REF!</v>
      </c>
      <c r="Z738" s="111" t="s">
        <v>944</v>
      </c>
      <c r="AA738" s="111" t="s">
        <v>943</v>
      </c>
      <c r="AB738" s="1"/>
      <c r="AC738" s="69"/>
      <c r="AD738" s="69"/>
      <c r="AE738" s="69"/>
      <c r="AF738" s="69"/>
      <c r="AG738" s="75"/>
      <c r="AH738" s="69"/>
    </row>
    <row r="739" spans="1:34" x14ac:dyDescent="0.2">
      <c r="A739" s="68">
        <v>45282</v>
      </c>
      <c r="B739" s="69" t="s">
        <v>105</v>
      </c>
      <c r="C739" s="69">
        <v>2023</v>
      </c>
      <c r="D739" s="69" t="s">
        <v>10</v>
      </c>
      <c r="E739" s="72">
        <v>-68</v>
      </c>
      <c r="F739" s="72" t="s">
        <v>20</v>
      </c>
      <c r="G739" s="2">
        <v>27200</v>
      </c>
      <c r="H739" s="72">
        <v>467</v>
      </c>
      <c r="I739" s="72" t="s">
        <v>52</v>
      </c>
      <c r="J739" s="72" t="s">
        <v>28</v>
      </c>
      <c r="K739" s="72">
        <v>68</v>
      </c>
      <c r="L739" s="72" t="s">
        <v>1345</v>
      </c>
      <c r="M739" s="113" t="s">
        <v>1186</v>
      </c>
      <c r="N739" s="72" t="s">
        <v>1187</v>
      </c>
      <c r="O739" s="72"/>
      <c r="P739" s="111" t="s">
        <v>56</v>
      </c>
      <c r="Q739" s="80">
        <v>38.457000000000001</v>
      </c>
      <c r="R739" s="81">
        <v>-85.847740000000002</v>
      </c>
      <c r="S739" s="111" t="s">
        <v>41</v>
      </c>
      <c r="T739" s="69"/>
      <c r="U739" s="69" t="s">
        <v>32</v>
      </c>
      <c r="V739" s="68"/>
      <c r="W739" s="1" t="e">
        <f>IF(AC739="Intr",0,G739*#REF!)</f>
        <v>#REF!</v>
      </c>
      <c r="X739" s="1" t="e">
        <f>IF(AC739="Intr",0,G739*#REF!)</f>
        <v>#REF!</v>
      </c>
      <c r="Y739" s="1" t="e">
        <f>IF(AC739="Intr",G739,G739*#REF!)</f>
        <v>#REF!</v>
      </c>
      <c r="Z739" s="111" t="s">
        <v>944</v>
      </c>
      <c r="AA739" s="111" t="s">
        <v>941</v>
      </c>
      <c r="AB739" s="1"/>
      <c r="AC739" s="69"/>
      <c r="AD739" s="69"/>
      <c r="AE739" s="69"/>
      <c r="AF739" s="69"/>
      <c r="AG739" s="75"/>
      <c r="AH739" s="111" t="s">
        <v>1495</v>
      </c>
    </row>
    <row r="740" spans="1:34" x14ac:dyDescent="0.2">
      <c r="A740" s="68">
        <v>45282</v>
      </c>
      <c r="B740" s="69" t="s">
        <v>105</v>
      </c>
      <c r="C740" s="69">
        <v>2023</v>
      </c>
      <c r="D740" s="69" t="s">
        <v>10</v>
      </c>
      <c r="E740" s="72">
        <v>-220</v>
      </c>
      <c r="F740" s="72" t="s">
        <v>20</v>
      </c>
      <c r="G740" s="2">
        <v>88000</v>
      </c>
      <c r="H740" s="72">
        <v>467</v>
      </c>
      <c r="I740" s="72" t="s">
        <v>52</v>
      </c>
      <c r="J740" s="72" t="s">
        <v>27</v>
      </c>
      <c r="K740" s="72">
        <v>220</v>
      </c>
      <c r="L740" s="72" t="s">
        <v>1345</v>
      </c>
      <c r="M740" s="113" t="s">
        <v>1186</v>
      </c>
      <c r="N740" s="72" t="s">
        <v>1187</v>
      </c>
      <c r="O740" s="72"/>
      <c r="P740" s="111" t="s">
        <v>56</v>
      </c>
      <c r="Q740" s="80">
        <v>38.457000000000001</v>
      </c>
      <c r="R740" s="81">
        <v>-85.847740000000002</v>
      </c>
      <c r="S740" s="111" t="s">
        <v>41</v>
      </c>
      <c r="T740" s="69"/>
      <c r="U740" s="69" t="s">
        <v>32</v>
      </c>
      <c r="V740" s="68"/>
      <c r="W740" s="1" t="e">
        <f>IF(AC740="Intr",0,G740*#REF!)</f>
        <v>#REF!</v>
      </c>
      <c r="X740" s="1" t="e">
        <f>IF(AC740="Intr",0,G740*#REF!)</f>
        <v>#REF!</v>
      </c>
      <c r="Y740" s="1" t="e">
        <f>IF(AC740="Intr",G740,G740*#REF!)</f>
        <v>#REF!</v>
      </c>
      <c r="Z740" s="111" t="s">
        <v>944</v>
      </c>
      <c r="AA740" s="111" t="s">
        <v>941</v>
      </c>
      <c r="AB740" s="1"/>
      <c r="AC740" s="69"/>
      <c r="AD740" s="69"/>
      <c r="AE740" s="69"/>
      <c r="AF740" s="69"/>
      <c r="AG740" s="75"/>
      <c r="AH740" s="111" t="s">
        <v>1495</v>
      </c>
    </row>
    <row r="741" spans="1:34" x14ac:dyDescent="0.2">
      <c r="A741" s="68">
        <v>45282</v>
      </c>
      <c r="B741" s="69" t="s">
        <v>105</v>
      </c>
      <c r="C741" s="69">
        <v>2023</v>
      </c>
      <c r="D741" s="69" t="s">
        <v>10</v>
      </c>
      <c r="E741" s="72">
        <v>-1.2</v>
      </c>
      <c r="F741" s="72" t="s">
        <v>19</v>
      </c>
      <c r="G741" s="2">
        <v>96000</v>
      </c>
      <c r="H741" s="72">
        <v>467</v>
      </c>
      <c r="I741" s="72" t="s">
        <v>52</v>
      </c>
      <c r="J741" s="72" t="s">
        <v>23</v>
      </c>
      <c r="K741" s="72">
        <v>1.2</v>
      </c>
      <c r="L741" s="72" t="s">
        <v>1345</v>
      </c>
      <c r="M741" s="113" t="s">
        <v>1186</v>
      </c>
      <c r="N741" s="72" t="s">
        <v>1187</v>
      </c>
      <c r="O741" s="72"/>
      <c r="P741" s="111" t="s">
        <v>56</v>
      </c>
      <c r="Q741" s="80">
        <v>38.457000000000001</v>
      </c>
      <c r="R741" s="81">
        <v>-85.847740000000002</v>
      </c>
      <c r="S741" s="111" t="s">
        <v>41</v>
      </c>
      <c r="T741" s="69"/>
      <c r="U741" s="69" t="s">
        <v>32</v>
      </c>
      <c r="V741" s="68"/>
      <c r="W741" s="1" t="e">
        <f>IF(AC741="Intr",0,G741*#REF!)</f>
        <v>#REF!</v>
      </c>
      <c r="X741" s="1" t="e">
        <f>IF(AC741="Intr",0,G741*#REF!)</f>
        <v>#REF!</v>
      </c>
      <c r="Y741" s="1" t="e">
        <f>IF(AC741="Intr",G741,G741*#REF!)</f>
        <v>#REF!</v>
      </c>
      <c r="Z741" s="111" t="s">
        <v>944</v>
      </c>
      <c r="AA741" s="111" t="s">
        <v>941</v>
      </c>
      <c r="AB741" s="1"/>
      <c r="AC741" s="69"/>
      <c r="AD741" s="69"/>
      <c r="AE741" s="69"/>
      <c r="AF741" s="69"/>
      <c r="AG741" s="75"/>
      <c r="AH741" s="111" t="s">
        <v>1495</v>
      </c>
    </row>
    <row r="742" spans="1:34" x14ac:dyDescent="0.2">
      <c r="A742" s="68">
        <v>45282</v>
      </c>
      <c r="B742" s="69" t="s">
        <v>105</v>
      </c>
      <c r="C742" s="69">
        <v>2023</v>
      </c>
      <c r="D742" s="69" t="s">
        <v>10</v>
      </c>
      <c r="E742" s="72">
        <v>-0.1</v>
      </c>
      <c r="F742" s="72" t="s">
        <v>19</v>
      </c>
      <c r="G742" s="2">
        <v>8000</v>
      </c>
      <c r="H742" s="72">
        <v>467</v>
      </c>
      <c r="I742" s="72" t="s">
        <v>52</v>
      </c>
      <c r="J742" s="72" t="s">
        <v>25</v>
      </c>
      <c r="K742" s="72">
        <v>0.1</v>
      </c>
      <c r="L742" s="72" t="s">
        <v>1345</v>
      </c>
      <c r="M742" s="113" t="s">
        <v>1186</v>
      </c>
      <c r="N742" s="72" t="s">
        <v>1187</v>
      </c>
      <c r="O742" s="72"/>
      <c r="P742" s="111" t="s">
        <v>56</v>
      </c>
      <c r="Q742" s="80">
        <v>38.457000000000001</v>
      </c>
      <c r="R742" s="81">
        <v>-85.847740000000002</v>
      </c>
      <c r="S742" s="111" t="s">
        <v>41</v>
      </c>
      <c r="T742" s="69"/>
      <c r="U742" s="69" t="s">
        <v>32</v>
      </c>
      <c r="V742" s="68"/>
      <c r="W742" s="1" t="e">
        <f>IF(AC742="Intr",0,G742*#REF!)</f>
        <v>#REF!</v>
      </c>
      <c r="X742" s="1" t="e">
        <f>IF(AC742="Intr",0,G742*#REF!)</f>
        <v>#REF!</v>
      </c>
      <c r="Y742" s="1" t="e">
        <f>IF(AC742="Intr",G742,G742*#REF!)</f>
        <v>#REF!</v>
      </c>
      <c r="Z742" s="111" t="s">
        <v>944</v>
      </c>
      <c r="AA742" s="111" t="s">
        <v>941</v>
      </c>
      <c r="AB742" s="1"/>
      <c r="AC742" s="69"/>
      <c r="AD742" s="69"/>
      <c r="AE742" s="69"/>
      <c r="AF742" s="69"/>
      <c r="AG742" s="75"/>
      <c r="AH742" s="111" t="s">
        <v>1495</v>
      </c>
    </row>
    <row r="743" spans="1:34" x14ac:dyDescent="0.2">
      <c r="A743" s="68">
        <v>45282</v>
      </c>
      <c r="B743" s="69" t="s">
        <v>105</v>
      </c>
      <c r="C743" s="69">
        <v>2023</v>
      </c>
      <c r="D743" s="69" t="s">
        <v>5</v>
      </c>
      <c r="E743" s="72">
        <v>-37</v>
      </c>
      <c r="F743" s="72" t="s">
        <v>20</v>
      </c>
      <c r="G743" s="2">
        <v>14800</v>
      </c>
      <c r="H743" s="72">
        <v>462</v>
      </c>
      <c r="I743" s="72" t="s">
        <v>52</v>
      </c>
      <c r="J743" s="72" t="s">
        <v>27</v>
      </c>
      <c r="K743" s="72">
        <v>37</v>
      </c>
      <c r="L743" s="72" t="s">
        <v>705</v>
      </c>
      <c r="M743" s="71" t="s">
        <v>1491</v>
      </c>
      <c r="N743" s="71" t="s">
        <v>1492</v>
      </c>
      <c r="O743" s="72"/>
      <c r="P743" s="111" t="s">
        <v>427</v>
      </c>
      <c r="Q743" s="80">
        <v>40.803916000000001</v>
      </c>
      <c r="R743" s="81">
        <v>-85.903412000000003</v>
      </c>
      <c r="S743" s="111" t="s">
        <v>43</v>
      </c>
      <c r="T743" s="69"/>
      <c r="U743" s="69" t="s">
        <v>32</v>
      </c>
      <c r="V743" s="68"/>
      <c r="W743" s="1" t="e">
        <f>IF(AC743="Intr",0,G743*#REF!)</f>
        <v>#REF!</v>
      </c>
      <c r="X743" s="1" t="e">
        <f>IF(AC743="Intr",0,G743*#REF!)</f>
        <v>#REF!</v>
      </c>
      <c r="Y743" s="1" t="e">
        <f>IF(AC743="Intr",G743,G743*#REF!)</f>
        <v>#REF!</v>
      </c>
      <c r="Z743" s="1" t="s">
        <v>944</v>
      </c>
      <c r="AA743" s="1" t="s">
        <v>943</v>
      </c>
      <c r="AB743" s="1"/>
      <c r="AC743" s="69"/>
      <c r="AD743" s="69"/>
      <c r="AE743" s="69"/>
      <c r="AF743" s="69"/>
      <c r="AG743" s="75"/>
      <c r="AH743" s="69">
        <v>1900080</v>
      </c>
    </row>
    <row r="744" spans="1:34" x14ac:dyDescent="0.2">
      <c r="A744" s="68">
        <v>45282</v>
      </c>
      <c r="B744" s="69" t="s">
        <v>105</v>
      </c>
      <c r="C744" s="69">
        <v>2023</v>
      </c>
      <c r="D744" s="69" t="s">
        <v>7</v>
      </c>
      <c r="E744" s="72">
        <v>-0.02</v>
      </c>
      <c r="F744" s="72" t="s">
        <v>19</v>
      </c>
      <c r="G744" s="2">
        <v>160</v>
      </c>
      <c r="H744" s="72">
        <v>452</v>
      </c>
      <c r="I744" s="72" t="s">
        <v>53</v>
      </c>
      <c r="J744" s="72" t="s">
        <v>23</v>
      </c>
      <c r="K744" s="72">
        <v>1E-3</v>
      </c>
      <c r="L744" s="72" t="s">
        <v>705</v>
      </c>
      <c r="M744" s="72" t="s">
        <v>73</v>
      </c>
      <c r="N744" s="72" t="s">
        <v>1485</v>
      </c>
      <c r="O744" s="72"/>
      <c r="P744" s="111" t="s">
        <v>133</v>
      </c>
      <c r="Q744" s="80">
        <v>39.7577</v>
      </c>
      <c r="R744" s="81">
        <v>-86.457887999999997</v>
      </c>
      <c r="S744" s="111" t="s">
        <v>43</v>
      </c>
      <c r="T744" s="69"/>
      <c r="U744" s="69" t="s">
        <v>32</v>
      </c>
      <c r="V744" s="68"/>
      <c r="W744" s="1" t="e">
        <f>IF(AC744="Intr",0,G744*#REF!)</f>
        <v>#REF!</v>
      </c>
      <c r="X744" s="1" t="e">
        <f>IF(AC744="Intr",0,G744*#REF!)</f>
        <v>#REF!</v>
      </c>
      <c r="Y744" s="1" t="e">
        <f>IF(AC744="Intr",G744,G744*#REF!)</f>
        <v>#REF!</v>
      </c>
      <c r="Z744" s="1" t="s">
        <v>944</v>
      </c>
      <c r="AA744" s="1" t="s">
        <v>940</v>
      </c>
      <c r="AB744" s="1"/>
      <c r="AC744" s="69"/>
      <c r="AD744" s="69"/>
      <c r="AE744" s="69"/>
      <c r="AF744" s="69"/>
      <c r="AG744" s="75"/>
      <c r="AH744" s="69">
        <v>1900357</v>
      </c>
    </row>
    <row r="745" spans="1:34" x14ac:dyDescent="0.2">
      <c r="A745" s="68"/>
      <c r="B745" s="69"/>
      <c r="C745" s="69"/>
      <c r="D745" s="69"/>
      <c r="E745" s="72"/>
      <c r="F745" s="72"/>
      <c r="G745" s="2"/>
      <c r="H745" s="72"/>
      <c r="I745" s="72"/>
      <c r="J745" s="72"/>
      <c r="K745" s="72"/>
      <c r="L745" s="72"/>
      <c r="M745" s="72"/>
      <c r="N745" s="72"/>
      <c r="O745" s="72"/>
      <c r="P745" s="111"/>
      <c r="Q745" s="80"/>
      <c r="R745" s="81"/>
      <c r="S745" s="111"/>
      <c r="T745" s="69"/>
      <c r="U745" s="69"/>
      <c r="V745" s="68"/>
      <c r="W745" s="1"/>
      <c r="X745" s="1"/>
      <c r="Y745" s="1"/>
      <c r="Z745" s="1"/>
      <c r="AA745" s="1"/>
      <c r="AB745" s="1"/>
      <c r="AC745" s="69"/>
      <c r="AD745" s="69"/>
      <c r="AE745" s="69"/>
      <c r="AF745" s="69"/>
      <c r="AG745" s="75"/>
      <c r="AH745" s="69"/>
    </row>
    <row r="746" spans="1:34" x14ac:dyDescent="0.2">
      <c r="A746" s="68">
        <v>45303</v>
      </c>
      <c r="B746" s="69" t="s">
        <v>613</v>
      </c>
      <c r="C746" s="69">
        <v>2024</v>
      </c>
      <c r="D746" s="69" t="s">
        <v>1</v>
      </c>
      <c r="E746" s="72">
        <v>-1.38</v>
      </c>
      <c r="F746" s="72" t="s">
        <v>19</v>
      </c>
      <c r="G746" s="2">
        <v>131100</v>
      </c>
      <c r="H746" s="72">
        <v>460</v>
      </c>
      <c r="I746" s="72" t="s">
        <v>52</v>
      </c>
      <c r="J746" s="72" t="s">
        <v>23</v>
      </c>
      <c r="K746" s="72">
        <v>0.9</v>
      </c>
      <c r="L746" s="72" t="s">
        <v>1499</v>
      </c>
      <c r="M746" s="142" t="s">
        <v>1500</v>
      </c>
      <c r="N746" s="72" t="s">
        <v>1501</v>
      </c>
      <c r="O746" s="72"/>
      <c r="P746" s="111" t="s">
        <v>199</v>
      </c>
      <c r="Q746" s="80">
        <v>41.375649000000003</v>
      </c>
      <c r="R746" s="81">
        <v>-87.312011999999996</v>
      </c>
      <c r="S746" s="111" t="s">
        <v>41</v>
      </c>
      <c r="T746" s="111"/>
      <c r="U746" s="111" t="s">
        <v>32</v>
      </c>
      <c r="V746" s="68"/>
      <c r="W746" s="1">
        <v>19665</v>
      </c>
      <c r="X746" s="1">
        <v>91770</v>
      </c>
      <c r="Y746" s="1">
        <v>19665</v>
      </c>
      <c r="Z746" s="111" t="s">
        <v>945</v>
      </c>
      <c r="AA746" s="111" t="s">
        <v>943</v>
      </c>
      <c r="AB746" s="1"/>
      <c r="AC746" s="69"/>
      <c r="AD746" s="69"/>
      <c r="AE746" s="69"/>
      <c r="AF746" s="69"/>
      <c r="AG746" s="75"/>
      <c r="AH746" s="69"/>
    </row>
    <row r="747" spans="1:34" x14ac:dyDescent="0.2">
      <c r="A747" s="68">
        <v>45303</v>
      </c>
      <c r="B747" s="69" t="s">
        <v>613</v>
      </c>
      <c r="C747" s="69">
        <v>2024</v>
      </c>
      <c r="D747" s="69" t="s">
        <v>1</v>
      </c>
      <c r="E747" s="72">
        <v>-0.65</v>
      </c>
      <c r="F747" s="72" t="s">
        <v>19</v>
      </c>
      <c r="G747" s="2">
        <v>61750</v>
      </c>
      <c r="H747" s="72">
        <v>465</v>
      </c>
      <c r="I747" s="72" t="s">
        <v>53</v>
      </c>
      <c r="J747" s="72" t="s">
        <v>23</v>
      </c>
      <c r="K747" s="72">
        <v>0.65</v>
      </c>
      <c r="L747" s="72" t="s">
        <v>1502</v>
      </c>
      <c r="M747" s="72" t="s">
        <v>73</v>
      </c>
      <c r="N747" s="72" t="s">
        <v>1503</v>
      </c>
      <c r="O747" s="72"/>
      <c r="P747" s="111" t="s">
        <v>199</v>
      </c>
      <c r="Q747" s="80">
        <v>41.592683000000001</v>
      </c>
      <c r="R747" s="81">
        <v>-87.425911999999997</v>
      </c>
      <c r="S747" s="111" t="s">
        <v>41</v>
      </c>
      <c r="T747" s="111"/>
      <c r="U747" s="111" t="s">
        <v>32</v>
      </c>
      <c r="V747" s="68"/>
      <c r="W747" s="1">
        <v>9262.5</v>
      </c>
      <c r="X747" s="1">
        <v>43225</v>
      </c>
      <c r="Y747" s="1">
        <v>9262.5</v>
      </c>
      <c r="Z747" s="111" t="s">
        <v>945</v>
      </c>
      <c r="AA747" s="111" t="s">
        <v>941</v>
      </c>
      <c r="AB747" s="1" t="s">
        <v>1504</v>
      </c>
      <c r="AC747" s="69"/>
      <c r="AD747" s="69"/>
      <c r="AE747" s="69"/>
      <c r="AF747" s="69"/>
      <c r="AG747" s="75"/>
      <c r="AH747" s="69"/>
    </row>
    <row r="748" spans="1:34" x14ac:dyDescent="0.2">
      <c r="A748" s="68">
        <v>45303</v>
      </c>
      <c r="B748" s="69" t="s">
        <v>613</v>
      </c>
      <c r="C748" s="69">
        <v>2024</v>
      </c>
      <c r="D748" s="69" t="s">
        <v>5</v>
      </c>
      <c r="E748" s="72">
        <v>-0.5</v>
      </c>
      <c r="F748" s="72" t="s">
        <v>19</v>
      </c>
      <c r="G748" s="2">
        <v>40000</v>
      </c>
      <c r="H748" s="72">
        <v>466</v>
      </c>
      <c r="I748" s="72" t="s">
        <v>52</v>
      </c>
      <c r="J748" s="72" t="s">
        <v>25</v>
      </c>
      <c r="K748" s="72">
        <v>0.5</v>
      </c>
      <c r="L748" s="72" t="s">
        <v>1505</v>
      </c>
      <c r="M748" s="72" t="s">
        <v>1506</v>
      </c>
      <c r="N748" s="72" t="s">
        <v>1507</v>
      </c>
      <c r="O748" s="72"/>
      <c r="P748" s="111" t="s">
        <v>1252</v>
      </c>
      <c r="Q748" s="73">
        <v>40.452800000000003</v>
      </c>
      <c r="R748" s="74">
        <v>-85.499099999999999</v>
      </c>
      <c r="S748" s="111" t="s">
        <v>41</v>
      </c>
      <c r="T748" s="111"/>
      <c r="U748" s="111" t="s">
        <v>32</v>
      </c>
      <c r="V748" s="68"/>
      <c r="W748" s="1">
        <v>6000</v>
      </c>
      <c r="X748" s="1">
        <v>28000</v>
      </c>
      <c r="Y748" s="1">
        <v>6000</v>
      </c>
      <c r="Z748" s="111" t="s">
        <v>944</v>
      </c>
      <c r="AA748" s="111" t="s">
        <v>943</v>
      </c>
      <c r="AB748" s="1"/>
      <c r="AC748" s="69"/>
      <c r="AD748" s="69"/>
      <c r="AE748" s="69"/>
      <c r="AF748" s="69"/>
      <c r="AG748" s="75"/>
      <c r="AH748" s="69"/>
    </row>
    <row r="749" spans="1:34" x14ac:dyDescent="0.2">
      <c r="A749" s="68">
        <v>45303</v>
      </c>
      <c r="B749" s="69" t="s">
        <v>613</v>
      </c>
      <c r="C749" s="69">
        <v>2024</v>
      </c>
      <c r="D749" s="69" t="s">
        <v>7</v>
      </c>
      <c r="E749" s="72">
        <v>-1.7250000000000001</v>
      </c>
      <c r="F749" s="72" t="s">
        <v>19</v>
      </c>
      <c r="G749" s="2">
        <v>138000</v>
      </c>
      <c r="H749" s="72">
        <v>468</v>
      </c>
      <c r="I749" s="72" t="s">
        <v>53</v>
      </c>
      <c r="J749" s="72" t="s">
        <v>25</v>
      </c>
      <c r="K749" s="72">
        <v>1.7250000000000001</v>
      </c>
      <c r="L749" s="72" t="s">
        <v>1508</v>
      </c>
      <c r="M749" s="72" t="s">
        <v>73</v>
      </c>
      <c r="N749" s="72" t="s">
        <v>1509</v>
      </c>
      <c r="O749" s="72"/>
      <c r="P749" s="111" t="s">
        <v>88</v>
      </c>
      <c r="Q749" s="80">
        <v>39.947789</v>
      </c>
      <c r="R749" s="81">
        <v>-86.384957</v>
      </c>
      <c r="S749" s="111" t="s">
        <v>41</v>
      </c>
      <c r="T749" s="111"/>
      <c r="U749" s="111" t="s">
        <v>32</v>
      </c>
      <c r="V749" s="68"/>
      <c r="W749" s="1">
        <v>20700</v>
      </c>
      <c r="X749" s="1">
        <v>96600</v>
      </c>
      <c r="Y749" s="1">
        <v>20700</v>
      </c>
      <c r="Z749" s="111" t="s">
        <v>944</v>
      </c>
      <c r="AA749" s="111" t="s">
        <v>941</v>
      </c>
      <c r="AB749" s="1" t="s">
        <v>1246</v>
      </c>
      <c r="AC749" s="69"/>
      <c r="AD749" s="69"/>
      <c r="AE749" s="69"/>
      <c r="AF749" s="69"/>
      <c r="AG749" s="75"/>
      <c r="AH749" s="69"/>
    </row>
    <row r="750" spans="1:34" x14ac:dyDescent="0.2">
      <c r="A750" s="68">
        <v>45317</v>
      </c>
      <c r="B750" s="69" t="s">
        <v>613</v>
      </c>
      <c r="C750" s="69">
        <v>2024</v>
      </c>
      <c r="D750" s="69" t="s">
        <v>7</v>
      </c>
      <c r="E750" s="72">
        <v>-153.5</v>
      </c>
      <c r="F750" s="72" t="s">
        <v>20</v>
      </c>
      <c r="G750" s="2">
        <v>69075</v>
      </c>
      <c r="H750" s="72">
        <v>469</v>
      </c>
      <c r="I750" s="72" t="s">
        <v>52</v>
      </c>
      <c r="J750" s="72" t="s">
        <v>26</v>
      </c>
      <c r="K750" s="72">
        <v>155</v>
      </c>
      <c r="L750" s="72" t="s">
        <v>1375</v>
      </c>
      <c r="M750" s="72" t="s">
        <v>1493</v>
      </c>
      <c r="N750" s="72" t="s">
        <v>1494</v>
      </c>
      <c r="O750" s="72"/>
      <c r="P750" s="111" t="s">
        <v>88</v>
      </c>
      <c r="Q750" s="80">
        <v>39.947549000000002</v>
      </c>
      <c r="R750" s="81">
        <v>-86.294589000000002</v>
      </c>
      <c r="S750" s="111" t="s">
        <v>41</v>
      </c>
      <c r="T750" s="111"/>
      <c r="U750" s="111" t="s">
        <v>32</v>
      </c>
      <c r="V750" s="68"/>
      <c r="W750" s="1">
        <v>10361.25</v>
      </c>
      <c r="X750" s="1">
        <v>48352.5</v>
      </c>
      <c r="Y750" s="1">
        <v>10361.25</v>
      </c>
      <c r="Z750" s="111" t="s">
        <v>944</v>
      </c>
      <c r="AA750" s="111" t="s">
        <v>943</v>
      </c>
      <c r="AB750" s="1"/>
      <c r="AC750" s="69"/>
      <c r="AD750" s="69"/>
      <c r="AE750" s="69"/>
      <c r="AF750" s="69"/>
      <c r="AG750" s="75"/>
      <c r="AH750" s="69"/>
    </row>
    <row r="751" spans="1:34" x14ac:dyDescent="0.2">
      <c r="A751" s="68">
        <v>45322</v>
      </c>
      <c r="B751" s="69" t="s">
        <v>613</v>
      </c>
      <c r="C751" s="69">
        <v>2024</v>
      </c>
      <c r="D751" s="69" t="s">
        <v>2</v>
      </c>
      <c r="E751" s="71">
        <v>123</v>
      </c>
      <c r="F751" s="71" t="s">
        <v>20</v>
      </c>
      <c r="G751" s="13">
        <v>-61500</v>
      </c>
      <c r="H751" s="14">
        <v>302</v>
      </c>
      <c r="I751" s="71" t="s">
        <v>52</v>
      </c>
      <c r="J751" s="71" t="s">
        <v>26</v>
      </c>
      <c r="K751" s="71">
        <v>123</v>
      </c>
      <c r="L751" s="71" t="s">
        <v>705</v>
      </c>
      <c r="M751" s="71" t="s">
        <v>1082</v>
      </c>
      <c r="N751" s="72" t="s">
        <v>1083</v>
      </c>
      <c r="O751" s="69"/>
      <c r="P751" s="69" t="s">
        <v>1084</v>
      </c>
      <c r="Q751" s="73">
        <v>40.865900000000003</v>
      </c>
      <c r="R751" s="74">
        <v>-87.281000000000006</v>
      </c>
      <c r="S751" s="69" t="s">
        <v>43</v>
      </c>
      <c r="T751" s="69" t="s">
        <v>1510</v>
      </c>
      <c r="U751" s="69" t="s">
        <v>49</v>
      </c>
      <c r="V751" s="68">
        <v>44957</v>
      </c>
      <c r="W751" s="1">
        <v>-9225</v>
      </c>
      <c r="X751" s="1">
        <v>-43050</v>
      </c>
      <c r="Y751" s="1">
        <v>-9225</v>
      </c>
      <c r="Z751" s="1" t="s">
        <v>942</v>
      </c>
      <c r="AA751" s="1" t="s">
        <v>943</v>
      </c>
      <c r="AB751" s="1"/>
      <c r="AC751" s="69"/>
      <c r="AD751" s="69" t="s">
        <v>1511</v>
      </c>
      <c r="AE751" s="69"/>
      <c r="AF751" s="69"/>
      <c r="AG751" s="75"/>
      <c r="AH751" s="111" t="s">
        <v>1512</v>
      </c>
    </row>
    <row r="752" spans="1:34" x14ac:dyDescent="0.2">
      <c r="A752" s="68">
        <v>45322</v>
      </c>
      <c r="B752" s="69" t="s">
        <v>613</v>
      </c>
      <c r="C752" s="69">
        <v>2024</v>
      </c>
      <c r="D752" s="69" t="s">
        <v>2</v>
      </c>
      <c r="E752" s="71">
        <v>1.7999999999999999E-2</v>
      </c>
      <c r="F752" s="71" t="s">
        <v>19</v>
      </c>
      <c r="G752" s="13">
        <v>-1710</v>
      </c>
      <c r="H752" s="14">
        <v>302</v>
      </c>
      <c r="I752" s="71" t="s">
        <v>52</v>
      </c>
      <c r="J752" s="71" t="s">
        <v>23</v>
      </c>
      <c r="K752" s="71">
        <v>8.9999999999999993E-3</v>
      </c>
      <c r="L752" s="71" t="s">
        <v>705</v>
      </c>
      <c r="M752" s="71" t="s">
        <v>1082</v>
      </c>
      <c r="N752" s="72" t="s">
        <v>1083</v>
      </c>
      <c r="O752" s="69"/>
      <c r="P752" s="69" t="s">
        <v>1084</v>
      </c>
      <c r="Q752" s="73">
        <v>40.865900000000003</v>
      </c>
      <c r="R752" s="74">
        <v>-87.281000000000006</v>
      </c>
      <c r="S752" s="69" t="s">
        <v>43</v>
      </c>
      <c r="T752" s="69" t="s">
        <v>1510</v>
      </c>
      <c r="U752" s="69" t="s">
        <v>49</v>
      </c>
      <c r="V752" s="68">
        <v>44957</v>
      </c>
      <c r="W752" s="1">
        <v>-256.5</v>
      </c>
      <c r="X752" s="1">
        <v>-1197</v>
      </c>
      <c r="Y752" s="1">
        <v>-256.5</v>
      </c>
      <c r="Z752" s="1" t="s">
        <v>942</v>
      </c>
      <c r="AA752" s="1" t="s">
        <v>943</v>
      </c>
      <c r="AB752" s="1"/>
      <c r="AC752" s="69"/>
      <c r="AD752" s="69" t="s">
        <v>1511</v>
      </c>
      <c r="AE752" s="69"/>
      <c r="AF752" s="69"/>
      <c r="AG752" s="75"/>
      <c r="AH752" s="111" t="s">
        <v>1512</v>
      </c>
    </row>
    <row r="753" spans="1:256" x14ac:dyDescent="0.2">
      <c r="A753" s="68">
        <v>45327</v>
      </c>
      <c r="B753" s="69" t="s">
        <v>134</v>
      </c>
      <c r="C753" s="69">
        <v>2024</v>
      </c>
      <c r="D753" s="111" t="s">
        <v>7</v>
      </c>
      <c r="E753" s="63">
        <v>-1.36</v>
      </c>
      <c r="F753" s="63" t="s">
        <v>19</v>
      </c>
      <c r="G753" s="143">
        <v>108800</v>
      </c>
      <c r="H753" s="63">
        <v>477</v>
      </c>
      <c r="I753" s="63" t="s">
        <v>53</v>
      </c>
      <c r="J753" s="63" t="s">
        <v>23</v>
      </c>
      <c r="K753" s="63">
        <v>0.68</v>
      </c>
      <c r="L753" s="63" t="s">
        <v>1568</v>
      </c>
      <c r="M753" s="63" t="s">
        <v>73</v>
      </c>
      <c r="N753" s="63" t="s">
        <v>1576</v>
      </c>
      <c r="O753" s="63"/>
      <c r="P753" s="144" t="s">
        <v>88</v>
      </c>
      <c r="Q753" s="145">
        <v>39.930031</v>
      </c>
      <c r="R753" s="146">
        <v>-86.247806999999995</v>
      </c>
      <c r="S753" s="144" t="s">
        <v>41</v>
      </c>
      <c r="T753" s="59"/>
      <c r="U753" s="59"/>
      <c r="V753" s="68"/>
      <c r="W753" s="1" t="e">
        <f>IF(AC753="Intr",0,G753*#REF!)</f>
        <v>#REF!</v>
      </c>
      <c r="X753" s="1" t="e">
        <f>IF(AC753="Intr",0,G753*#REF!)</f>
        <v>#REF!</v>
      </c>
      <c r="Y753" s="1" t="e">
        <f>IF(AC753="Intr",G753,G753*#REF!)</f>
        <v>#REF!</v>
      </c>
      <c r="Z753" s="144" t="s">
        <v>944</v>
      </c>
      <c r="AA753" s="144" t="s">
        <v>941</v>
      </c>
      <c r="AB753" s="111" t="s">
        <v>1246</v>
      </c>
      <c r="AC753" s="69"/>
      <c r="AD753" s="69"/>
      <c r="AE753" s="69"/>
      <c r="AF753" s="69"/>
      <c r="AG753" s="75"/>
      <c r="AH753" s="69"/>
    </row>
    <row r="754" spans="1:256" x14ac:dyDescent="0.2">
      <c r="A754" s="68">
        <v>45327</v>
      </c>
      <c r="B754" s="69" t="s">
        <v>134</v>
      </c>
      <c r="C754" s="69">
        <v>2024</v>
      </c>
      <c r="D754" s="111" t="s">
        <v>7</v>
      </c>
      <c r="E754" s="72">
        <v>-0.67</v>
      </c>
      <c r="F754" s="72" t="s">
        <v>19</v>
      </c>
      <c r="G754" s="2">
        <v>53600</v>
      </c>
      <c r="H754" s="72">
        <v>477</v>
      </c>
      <c r="I754" s="72" t="s">
        <v>53</v>
      </c>
      <c r="J754" s="72" t="s">
        <v>25</v>
      </c>
      <c r="K754" s="72">
        <v>0.27</v>
      </c>
      <c r="L754" s="72" t="s">
        <v>1568</v>
      </c>
      <c r="M754" s="72" t="s">
        <v>73</v>
      </c>
      <c r="N754" s="72" t="s">
        <v>1576</v>
      </c>
      <c r="O754" s="72"/>
      <c r="P754" s="111" t="s">
        <v>88</v>
      </c>
      <c r="Q754" s="80">
        <v>39.930031</v>
      </c>
      <c r="R754" s="81">
        <v>-86.247806999999995</v>
      </c>
      <c r="S754" s="111" t="s">
        <v>41</v>
      </c>
      <c r="T754" s="69"/>
      <c r="U754" s="69"/>
      <c r="V754" s="68"/>
      <c r="W754" s="1" t="e">
        <f>IF(AC754="Intr",0,G754*#REF!)</f>
        <v>#REF!</v>
      </c>
      <c r="X754" s="1" t="e">
        <f>IF(AC754="Intr",0,G754*#REF!)</f>
        <v>#REF!</v>
      </c>
      <c r="Y754" s="1" t="e">
        <f>IF(AC754="Intr",G754,G754*#REF!)</f>
        <v>#REF!</v>
      </c>
      <c r="Z754" s="111" t="s">
        <v>944</v>
      </c>
      <c r="AA754" s="111" t="s">
        <v>941</v>
      </c>
      <c r="AB754" s="111" t="s">
        <v>1246</v>
      </c>
      <c r="AC754" s="69"/>
      <c r="AD754" s="69"/>
      <c r="AE754" s="69"/>
      <c r="AF754" s="69"/>
      <c r="AG754" s="75"/>
      <c r="AH754" s="69"/>
    </row>
    <row r="755" spans="1:256" x14ac:dyDescent="0.2">
      <c r="A755" s="68">
        <v>45329</v>
      </c>
      <c r="B755" s="69" t="s">
        <v>134</v>
      </c>
      <c r="C755" s="69">
        <v>2024</v>
      </c>
      <c r="D755" s="111" t="s">
        <v>5</v>
      </c>
      <c r="E755" s="72">
        <v>-47</v>
      </c>
      <c r="F755" s="72" t="s">
        <v>20</v>
      </c>
      <c r="G755" s="2">
        <v>18800</v>
      </c>
      <c r="H755" s="72">
        <v>471</v>
      </c>
      <c r="I755" s="72" t="s">
        <v>52</v>
      </c>
      <c r="J755" s="72" t="s">
        <v>27</v>
      </c>
      <c r="K755" s="72">
        <v>47</v>
      </c>
      <c r="L755" s="72" t="s">
        <v>705</v>
      </c>
      <c r="M755" s="72" t="s">
        <v>1569</v>
      </c>
      <c r="N755" s="72" t="s">
        <v>1577</v>
      </c>
      <c r="O755" s="72"/>
      <c r="P755" s="111" t="s">
        <v>122</v>
      </c>
      <c r="Q755" s="80">
        <v>40.822166000000003</v>
      </c>
      <c r="R755" s="128">
        <v>-85.311150999999995</v>
      </c>
      <c r="S755" s="111" t="s">
        <v>43</v>
      </c>
      <c r="T755" s="69"/>
      <c r="U755" s="69"/>
      <c r="V755" s="68"/>
      <c r="W755" s="1" t="e">
        <f>IF(AC755="Intr",0,G755*#REF!)</f>
        <v>#REF!</v>
      </c>
      <c r="X755" s="1" t="e">
        <f>IF(AC755="Intr",0,G755*#REF!)</f>
        <v>#REF!</v>
      </c>
      <c r="Y755" s="1" t="e">
        <f>IF(AC755="Intr",G755,G755*#REF!)</f>
        <v>#REF!</v>
      </c>
      <c r="Z755" s="111" t="s">
        <v>944</v>
      </c>
      <c r="AA755" s="111" t="s">
        <v>943</v>
      </c>
      <c r="AB755" s="111"/>
      <c r="AC755" s="69"/>
      <c r="AD755" s="69"/>
      <c r="AE755" s="69"/>
      <c r="AF755" s="69"/>
      <c r="AG755" s="75"/>
      <c r="AH755" s="69"/>
    </row>
    <row r="756" spans="1:256" x14ac:dyDescent="0.2">
      <c r="A756" s="68">
        <v>45329</v>
      </c>
      <c r="B756" s="69" t="s">
        <v>134</v>
      </c>
      <c r="C756" s="69">
        <v>2024</v>
      </c>
      <c r="D756" s="111" t="s">
        <v>5</v>
      </c>
      <c r="E756" s="72">
        <v>-0.64</v>
      </c>
      <c r="F756" s="72" t="s">
        <v>19</v>
      </c>
      <c r="G756" s="2">
        <v>51200</v>
      </c>
      <c r="H756" s="72">
        <v>471</v>
      </c>
      <c r="I756" s="72" t="s">
        <v>1570</v>
      </c>
      <c r="J756" s="72" t="s">
        <v>25</v>
      </c>
      <c r="K756" s="72">
        <v>0.16</v>
      </c>
      <c r="L756" s="72" t="s">
        <v>705</v>
      </c>
      <c r="M756" s="72" t="s">
        <v>1569</v>
      </c>
      <c r="N756" s="72" t="s">
        <v>1577</v>
      </c>
      <c r="O756" s="72"/>
      <c r="P756" s="111" t="s">
        <v>122</v>
      </c>
      <c r="Q756" s="80">
        <v>40.822166000000003</v>
      </c>
      <c r="R756" s="81">
        <v>-85.311150999999995</v>
      </c>
      <c r="S756" s="111" t="s">
        <v>43</v>
      </c>
      <c r="T756" s="69"/>
      <c r="U756" s="69"/>
      <c r="V756" s="68"/>
      <c r="W756" s="1" t="e">
        <f>IF(AC756="Intr",0,G756*#REF!)</f>
        <v>#REF!</v>
      </c>
      <c r="X756" s="1" t="e">
        <f>IF(AC756="Intr",0,G756*#REF!)</f>
        <v>#REF!</v>
      </c>
      <c r="Y756" s="1" t="e">
        <f>IF(AC756="Intr",G756,G756*#REF!)</f>
        <v>#REF!</v>
      </c>
      <c r="Z756" s="111" t="s">
        <v>944</v>
      </c>
      <c r="AA756" s="111" t="s">
        <v>943</v>
      </c>
      <c r="AB756" s="111"/>
      <c r="AC756" s="69"/>
      <c r="AD756" s="69"/>
      <c r="AE756" s="69"/>
      <c r="AF756" s="69"/>
      <c r="AG756" s="75"/>
      <c r="AH756" s="69"/>
    </row>
    <row r="757" spans="1:256" x14ac:dyDescent="0.2">
      <c r="A757" s="68">
        <v>45338</v>
      </c>
      <c r="B757" s="69" t="s">
        <v>134</v>
      </c>
      <c r="C757" s="69">
        <v>2024</v>
      </c>
      <c r="D757" s="111" t="s">
        <v>5</v>
      </c>
      <c r="E757" s="72">
        <v>-1.5</v>
      </c>
      <c r="F757" s="72" t="s">
        <v>19</v>
      </c>
      <c r="G757" s="2">
        <v>120000</v>
      </c>
      <c r="H757" s="72">
        <v>463</v>
      </c>
      <c r="I757" s="72" t="s">
        <v>53</v>
      </c>
      <c r="J757" s="72" t="s">
        <v>23</v>
      </c>
      <c r="K757" s="72">
        <v>1.5</v>
      </c>
      <c r="L757" s="72" t="s">
        <v>1571</v>
      </c>
      <c r="M757" s="72" t="s">
        <v>73</v>
      </c>
      <c r="N757" s="72" t="s">
        <v>1578</v>
      </c>
      <c r="O757" s="72"/>
      <c r="P757" s="111" t="s">
        <v>246</v>
      </c>
      <c r="Q757" s="80">
        <v>40.411695999999999</v>
      </c>
      <c r="R757" s="81">
        <v>-86.825644999999994</v>
      </c>
      <c r="S757" s="111" t="s">
        <v>41</v>
      </c>
      <c r="T757" s="69"/>
      <c r="U757" s="69"/>
      <c r="V757" s="68"/>
      <c r="W757" s="1" t="e">
        <f>IF(AC757="Intr",0,G757*#REF!)</f>
        <v>#REF!</v>
      </c>
      <c r="X757" s="1" t="e">
        <f>IF(AC757="Intr",0,G757*#REF!)</f>
        <v>#REF!</v>
      </c>
      <c r="Y757" s="1" t="e">
        <f>IF(AC757="Intr",G757,G757*#REF!)</f>
        <v>#REF!</v>
      </c>
      <c r="Z757" s="111" t="s">
        <v>941</v>
      </c>
      <c r="AA757" s="111" t="s">
        <v>941</v>
      </c>
      <c r="AB757" s="111"/>
      <c r="AC757" s="69"/>
      <c r="AD757" s="69"/>
      <c r="AE757" s="69"/>
      <c r="AF757" s="69"/>
      <c r="AG757" s="75"/>
      <c r="AH757" s="69"/>
    </row>
    <row r="758" spans="1:256" x14ac:dyDescent="0.2">
      <c r="A758" s="68">
        <v>45342</v>
      </c>
      <c r="B758" s="69" t="s">
        <v>134</v>
      </c>
      <c r="C758" s="69">
        <v>2024</v>
      </c>
      <c r="D758" s="111" t="s">
        <v>7</v>
      </c>
      <c r="E758" s="72">
        <v>-8.4250000000000007</v>
      </c>
      <c r="F758" s="72" t="s">
        <v>19</v>
      </c>
      <c r="G758" s="2">
        <v>674000</v>
      </c>
      <c r="H758" s="72">
        <v>482</v>
      </c>
      <c r="I758" s="72" t="s">
        <v>53</v>
      </c>
      <c r="J758" s="72" t="s">
        <v>25</v>
      </c>
      <c r="K758" s="72">
        <v>3.37</v>
      </c>
      <c r="L758" s="72" t="s">
        <v>1572</v>
      </c>
      <c r="M758" s="72" t="s">
        <v>73</v>
      </c>
      <c r="N758" s="72" t="s">
        <v>1579</v>
      </c>
      <c r="O758" s="72"/>
      <c r="P758" s="111" t="s">
        <v>114</v>
      </c>
      <c r="Q758" s="80">
        <v>39.641040699999998</v>
      </c>
      <c r="R758" s="81">
        <v>-86.066323299999993</v>
      </c>
      <c r="S758" s="111" t="s">
        <v>41</v>
      </c>
      <c r="T758" s="69"/>
      <c r="U758" s="69"/>
      <c r="V758" s="68"/>
      <c r="W758" s="1" t="e">
        <f>IF(AC758="Intr",0,G758*#REF!)</f>
        <v>#REF!</v>
      </c>
      <c r="X758" s="1" t="e">
        <f>IF(AC758="Intr",0,G758*#REF!)</f>
        <v>#REF!</v>
      </c>
      <c r="Y758" s="1" t="e">
        <f>IF(AC758="Intr",G758,G758*#REF!)</f>
        <v>#REF!</v>
      </c>
      <c r="Z758" s="111" t="s">
        <v>944</v>
      </c>
      <c r="AA758" s="111" t="s">
        <v>941</v>
      </c>
      <c r="AB758" s="111" t="s">
        <v>1246</v>
      </c>
      <c r="AC758" s="69"/>
      <c r="AD758" s="69"/>
      <c r="AE758" s="69"/>
      <c r="AF758" s="69"/>
      <c r="AG758" s="75"/>
      <c r="AH758" s="69"/>
    </row>
    <row r="759" spans="1:256" x14ac:dyDescent="0.2">
      <c r="A759" s="68">
        <v>45342</v>
      </c>
      <c r="B759" s="69" t="s">
        <v>134</v>
      </c>
      <c r="C759" s="69">
        <v>2024</v>
      </c>
      <c r="D759" s="111" t="s">
        <v>8</v>
      </c>
      <c r="E759" s="72">
        <v>-12</v>
      </c>
      <c r="F759" s="72" t="s">
        <v>20</v>
      </c>
      <c r="G759" s="2">
        <v>4800</v>
      </c>
      <c r="H759" s="72">
        <v>472</v>
      </c>
      <c r="I759" s="72" t="s">
        <v>52</v>
      </c>
      <c r="J759" s="72" t="s">
        <v>27</v>
      </c>
      <c r="K759" s="72">
        <v>10</v>
      </c>
      <c r="L759" s="72" t="s">
        <v>1573</v>
      </c>
      <c r="M759" s="72" t="s">
        <v>1574</v>
      </c>
      <c r="N759" s="72" t="s">
        <v>1580</v>
      </c>
      <c r="O759" s="72"/>
      <c r="P759" s="111" t="s">
        <v>328</v>
      </c>
      <c r="Q759" s="80">
        <v>38.997250000000001</v>
      </c>
      <c r="R759" s="81">
        <v>-85.650336999999993</v>
      </c>
      <c r="S759" s="111" t="s">
        <v>41</v>
      </c>
      <c r="T759" s="69"/>
      <c r="U759" s="69"/>
      <c r="V759" s="68"/>
      <c r="W759" s="1" t="e">
        <f>IF(AC759="Intr",0,G759*#REF!)</f>
        <v>#REF!</v>
      </c>
      <c r="X759" s="1" t="e">
        <f>IF(AC759="Intr",0,G759*#REF!)</f>
        <v>#REF!</v>
      </c>
      <c r="Y759" s="1" t="e">
        <f>IF(AC759="Intr",G759,G759*#REF!)</f>
        <v>#REF!</v>
      </c>
      <c r="Z759" s="111" t="s">
        <v>944</v>
      </c>
      <c r="AA759" s="111" t="s">
        <v>943</v>
      </c>
      <c r="AB759" s="111"/>
      <c r="AC759" s="69"/>
      <c r="AD759" s="69"/>
      <c r="AE759" s="69"/>
      <c r="AF759" s="69"/>
      <c r="AG759" s="75"/>
      <c r="AH759" s="69"/>
    </row>
    <row r="760" spans="1:256" s="24" customFormat="1" x14ac:dyDescent="0.2">
      <c r="A760" s="68">
        <v>45342</v>
      </c>
      <c r="B760" s="69" t="s">
        <v>134</v>
      </c>
      <c r="C760" s="69">
        <v>2024</v>
      </c>
      <c r="D760" s="144" t="s">
        <v>8</v>
      </c>
      <c r="E760" s="63">
        <v>-1.2</v>
      </c>
      <c r="F760" s="63" t="s">
        <v>19</v>
      </c>
      <c r="G760" s="143">
        <v>96000</v>
      </c>
      <c r="H760" s="63">
        <v>472</v>
      </c>
      <c r="I760" s="63" t="s">
        <v>52</v>
      </c>
      <c r="J760" s="63" t="s">
        <v>24</v>
      </c>
      <c r="K760" s="63">
        <v>0.48</v>
      </c>
      <c r="L760" s="63" t="s">
        <v>1573</v>
      </c>
      <c r="M760" s="72" t="s">
        <v>1574</v>
      </c>
      <c r="N760" s="63" t="s">
        <v>1580</v>
      </c>
      <c r="O760" s="63"/>
      <c r="P760" s="144" t="s">
        <v>328</v>
      </c>
      <c r="Q760" s="145">
        <v>38.997250000000001</v>
      </c>
      <c r="R760" s="146">
        <v>-85.650336999999993</v>
      </c>
      <c r="S760" s="144" t="s">
        <v>41</v>
      </c>
      <c r="T760" s="69"/>
      <c r="U760" s="69"/>
      <c r="V760" s="68"/>
      <c r="W760" s="1" t="e">
        <f>IF(AC760="Intr",0,G760*#REF!)</f>
        <v>#REF!</v>
      </c>
      <c r="X760" s="1" t="e">
        <f>IF(AC760="Intr",0,G760*#REF!)</f>
        <v>#REF!</v>
      </c>
      <c r="Y760" s="1" t="e">
        <f>IF(AC760="Intr",G760,G760*#REF!)</f>
        <v>#REF!</v>
      </c>
      <c r="Z760" s="144" t="s">
        <v>944</v>
      </c>
      <c r="AA760" s="144" t="s">
        <v>943</v>
      </c>
      <c r="AB760" s="144"/>
      <c r="AC760" s="69"/>
      <c r="AD760" s="69"/>
      <c r="AE760" s="69"/>
      <c r="AF760" s="69"/>
      <c r="AG760" s="75"/>
      <c r="AH760" s="69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  <c r="CX760" s="3"/>
      <c r="CY760" s="3"/>
      <c r="CZ760" s="3"/>
      <c r="DA760" s="3"/>
      <c r="DB760" s="3"/>
      <c r="DC760" s="3"/>
      <c r="DD760" s="3"/>
      <c r="DE760" s="3"/>
      <c r="DF760" s="3"/>
      <c r="DG760" s="3"/>
      <c r="DH760" s="3"/>
      <c r="DI760" s="3"/>
      <c r="DJ760" s="3"/>
      <c r="DK760" s="3"/>
      <c r="DL760" s="3"/>
      <c r="DM760" s="3"/>
      <c r="DN760" s="3"/>
      <c r="DO760" s="3"/>
      <c r="DP760" s="3"/>
      <c r="DQ760" s="3"/>
      <c r="DR760" s="3"/>
      <c r="DS760" s="3"/>
      <c r="DT760" s="3"/>
      <c r="DU760" s="3"/>
      <c r="DV760" s="3"/>
      <c r="DW760" s="3"/>
      <c r="DX760" s="3"/>
      <c r="DY760" s="3"/>
      <c r="DZ760" s="3"/>
      <c r="EA760" s="3"/>
      <c r="EB760" s="3"/>
      <c r="EC760" s="3"/>
      <c r="ED760" s="3"/>
      <c r="EE760" s="3"/>
      <c r="EF760" s="3"/>
      <c r="EG760" s="3"/>
      <c r="EH760" s="3"/>
      <c r="EI760" s="3"/>
      <c r="EJ760" s="3"/>
      <c r="EK760" s="3"/>
      <c r="EL760" s="3"/>
      <c r="EM760" s="3"/>
      <c r="EN760" s="3"/>
      <c r="EO760" s="3"/>
      <c r="EP760" s="3"/>
      <c r="EQ760" s="3"/>
      <c r="ER760" s="3"/>
      <c r="ES760" s="3"/>
      <c r="ET760" s="3"/>
      <c r="EU760" s="3"/>
      <c r="EV760" s="3"/>
      <c r="EW760" s="3"/>
      <c r="EX760" s="3"/>
      <c r="EY760" s="3"/>
      <c r="EZ760" s="3"/>
      <c r="FA760" s="3"/>
      <c r="FB760" s="3"/>
      <c r="FC760" s="3"/>
      <c r="FD760" s="3"/>
      <c r="FE760" s="3"/>
      <c r="FF760" s="3"/>
      <c r="FG760" s="3"/>
      <c r="FH760" s="3"/>
      <c r="FI760" s="3"/>
      <c r="FJ760" s="3"/>
      <c r="FK760" s="3"/>
      <c r="FL760" s="3"/>
      <c r="FM760" s="3"/>
      <c r="FN760" s="3"/>
      <c r="FO760" s="3"/>
      <c r="FP760" s="3"/>
      <c r="FQ760" s="3"/>
      <c r="FR760" s="3"/>
      <c r="FS760" s="3"/>
      <c r="FT760" s="3"/>
      <c r="FU760" s="3"/>
      <c r="FV760" s="3"/>
      <c r="FW760" s="3"/>
      <c r="FX760" s="3"/>
      <c r="FY760" s="3"/>
      <c r="FZ760" s="3"/>
      <c r="GA760" s="3"/>
      <c r="GB760" s="3"/>
      <c r="GC760" s="3"/>
      <c r="GD760" s="3"/>
      <c r="GE760" s="3"/>
      <c r="GF760" s="3"/>
      <c r="GG760" s="3"/>
      <c r="GH760" s="3"/>
      <c r="GI760" s="3"/>
      <c r="GJ760" s="3"/>
      <c r="GK760" s="3"/>
      <c r="GL760" s="3"/>
      <c r="GM760" s="3"/>
      <c r="GN760" s="3"/>
      <c r="GO760" s="3"/>
      <c r="GP760" s="3"/>
      <c r="GQ760" s="3"/>
      <c r="GR760" s="3"/>
      <c r="GS760" s="3"/>
      <c r="GT760" s="3"/>
      <c r="GU760" s="3"/>
      <c r="GV760" s="3"/>
      <c r="GW760" s="3"/>
      <c r="GX760" s="3"/>
      <c r="GY760" s="3"/>
      <c r="GZ760" s="3"/>
      <c r="HA760" s="3"/>
      <c r="HB760" s="3"/>
      <c r="HC760" s="3"/>
      <c r="HD760" s="3"/>
      <c r="HE760" s="3"/>
      <c r="HF760" s="3"/>
      <c r="HG760" s="3"/>
      <c r="HH760" s="3"/>
      <c r="HI760" s="3"/>
      <c r="HJ760" s="3"/>
      <c r="HK760" s="3"/>
      <c r="HL760" s="3"/>
      <c r="HM760" s="3"/>
      <c r="HN760" s="3"/>
      <c r="HO760" s="3"/>
      <c r="HP760" s="3"/>
      <c r="HQ760" s="3"/>
      <c r="HR760" s="3"/>
      <c r="HS760" s="3"/>
      <c r="HT760" s="3"/>
      <c r="HU760" s="3"/>
      <c r="HV760" s="3"/>
      <c r="HW760" s="3"/>
      <c r="HX760" s="3"/>
      <c r="HY760" s="3"/>
      <c r="HZ760" s="3"/>
      <c r="IA760" s="3"/>
      <c r="IB760" s="3"/>
      <c r="IC760" s="3"/>
      <c r="ID760" s="3"/>
      <c r="IE760" s="3"/>
      <c r="IF760" s="3"/>
      <c r="IG760" s="3"/>
      <c r="IH760" s="3"/>
      <c r="II760" s="3"/>
      <c r="IJ760" s="3"/>
      <c r="IK760" s="3"/>
      <c r="IL760" s="3"/>
      <c r="IM760" s="3"/>
      <c r="IN760" s="3"/>
      <c r="IO760" s="3"/>
      <c r="IP760" s="3"/>
      <c r="IQ760" s="3"/>
      <c r="IR760" s="3"/>
      <c r="IS760" s="3"/>
      <c r="IT760" s="3"/>
      <c r="IU760" s="3"/>
      <c r="IV760" s="3"/>
    </row>
    <row r="761" spans="1:256" s="24" customFormat="1" x14ac:dyDescent="0.2">
      <c r="A761" s="68">
        <v>45345</v>
      </c>
      <c r="B761" s="69" t="s">
        <v>134</v>
      </c>
      <c r="C761" s="69">
        <v>2024</v>
      </c>
      <c r="D761" s="111" t="s">
        <v>7</v>
      </c>
      <c r="E761" s="72">
        <v>-3.9350000000000001</v>
      </c>
      <c r="F761" s="72" t="s">
        <v>19</v>
      </c>
      <c r="G761" s="2">
        <v>314800</v>
      </c>
      <c r="H761" s="72">
        <v>475</v>
      </c>
      <c r="I761" s="72" t="s">
        <v>52</v>
      </c>
      <c r="J761" s="72" t="s">
        <v>25</v>
      </c>
      <c r="K761" s="72">
        <v>0.67800000000000005</v>
      </c>
      <c r="L761" s="72" t="s">
        <v>1213</v>
      </c>
      <c r="M761" s="72" t="s">
        <v>1575</v>
      </c>
      <c r="N761" s="72" t="s">
        <v>1581</v>
      </c>
      <c r="O761" s="72"/>
      <c r="P761" s="111" t="s">
        <v>108</v>
      </c>
      <c r="Q761" s="80">
        <v>40.028688000000002</v>
      </c>
      <c r="R761" s="81">
        <v>-86.009584000000004</v>
      </c>
      <c r="S761" s="111" t="s">
        <v>958</v>
      </c>
      <c r="T761" s="69"/>
      <c r="U761" s="69"/>
      <c r="V761" s="68"/>
      <c r="W761" s="1" t="e">
        <f>IF(AC761="Intr",0,G761*#REF!)</f>
        <v>#REF!</v>
      </c>
      <c r="X761" s="1" t="e">
        <f>IF(AC761="Intr",0,G761*#REF!)</f>
        <v>#REF!</v>
      </c>
      <c r="Y761" s="1" t="e">
        <f>IF(AC761="Intr",G761,G761*#REF!)</f>
        <v>#REF!</v>
      </c>
      <c r="Z761" s="111" t="s">
        <v>944</v>
      </c>
      <c r="AA761" s="111" t="s">
        <v>943</v>
      </c>
      <c r="AB761" s="111"/>
      <c r="AC761" s="69"/>
      <c r="AD761" s="69"/>
      <c r="AE761" s="69"/>
      <c r="AF761" s="69"/>
      <c r="AG761" s="75"/>
      <c r="AH761" s="69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  <c r="DI761" s="3"/>
      <c r="DJ761" s="3"/>
      <c r="DK761" s="3"/>
      <c r="DL761" s="3"/>
      <c r="DM761" s="3"/>
      <c r="DN761" s="3"/>
      <c r="DO761" s="3"/>
      <c r="DP761" s="3"/>
      <c r="DQ761" s="3"/>
      <c r="DR761" s="3"/>
      <c r="DS761" s="3"/>
      <c r="DT761" s="3"/>
      <c r="DU761" s="3"/>
      <c r="DV761" s="3"/>
      <c r="DW761" s="3"/>
      <c r="DX761" s="3"/>
      <c r="DY761" s="3"/>
      <c r="DZ761" s="3"/>
      <c r="EA761" s="3"/>
      <c r="EB761" s="3"/>
      <c r="EC761" s="3"/>
      <c r="ED761" s="3"/>
      <c r="EE761" s="3"/>
      <c r="EF761" s="3"/>
      <c r="EG761" s="3"/>
      <c r="EH761" s="3"/>
      <c r="EI761" s="3"/>
      <c r="EJ761" s="3"/>
      <c r="EK761" s="3"/>
      <c r="EL761" s="3"/>
      <c r="EM761" s="3"/>
      <c r="EN761" s="3"/>
      <c r="EO761" s="3"/>
      <c r="EP761" s="3"/>
      <c r="EQ761" s="3"/>
      <c r="ER761" s="3"/>
      <c r="ES761" s="3"/>
      <c r="ET761" s="3"/>
      <c r="EU761" s="3"/>
      <c r="EV761" s="3"/>
      <c r="EW761" s="3"/>
      <c r="EX761" s="3"/>
      <c r="EY761" s="3"/>
      <c r="EZ761" s="3"/>
      <c r="FA761" s="3"/>
      <c r="FB761" s="3"/>
      <c r="FC761" s="3"/>
      <c r="FD761" s="3"/>
      <c r="FE761" s="3"/>
      <c r="FF761" s="3"/>
      <c r="FG761" s="3"/>
      <c r="FH761" s="3"/>
      <c r="FI761" s="3"/>
      <c r="FJ761" s="3"/>
      <c r="FK761" s="3"/>
      <c r="FL761" s="3"/>
      <c r="FM761" s="3"/>
      <c r="FN761" s="3"/>
      <c r="FO761" s="3"/>
      <c r="FP761" s="3"/>
      <c r="FQ761" s="3"/>
      <c r="FR761" s="3"/>
      <c r="FS761" s="3"/>
      <c r="FT761" s="3"/>
      <c r="FU761" s="3"/>
      <c r="FV761" s="3"/>
      <c r="FW761" s="3"/>
      <c r="FX761" s="3"/>
      <c r="FY761" s="3"/>
      <c r="FZ761" s="3"/>
      <c r="GA761" s="3"/>
      <c r="GB761" s="3"/>
      <c r="GC761" s="3"/>
      <c r="GD761" s="3"/>
      <c r="GE761" s="3"/>
      <c r="GF761" s="3"/>
      <c r="GG761" s="3"/>
      <c r="GH761" s="3"/>
      <c r="GI761" s="3"/>
      <c r="GJ761" s="3"/>
      <c r="GK761" s="3"/>
      <c r="GL761" s="3"/>
      <c r="GM761" s="3"/>
      <c r="GN761" s="3"/>
      <c r="GO761" s="3"/>
      <c r="GP761" s="3"/>
      <c r="GQ761" s="3"/>
      <c r="GR761" s="3"/>
      <c r="GS761" s="3"/>
      <c r="GT761" s="3"/>
      <c r="GU761" s="3"/>
      <c r="GV761" s="3"/>
      <c r="GW761" s="3"/>
      <c r="GX761" s="3"/>
      <c r="GY761" s="3"/>
      <c r="GZ761" s="3"/>
      <c r="HA761" s="3"/>
      <c r="HB761" s="3"/>
      <c r="HC761" s="3"/>
      <c r="HD761" s="3"/>
      <c r="HE761" s="3"/>
      <c r="HF761" s="3"/>
      <c r="HG761" s="3"/>
      <c r="HH761" s="3"/>
      <c r="HI761" s="3"/>
      <c r="HJ761" s="3"/>
      <c r="HK761" s="3"/>
      <c r="HL761" s="3"/>
      <c r="HM761" s="3"/>
      <c r="HN761" s="3"/>
      <c r="HO761" s="3"/>
      <c r="HP761" s="3"/>
      <c r="HQ761" s="3"/>
      <c r="HR761" s="3"/>
      <c r="HS761" s="3"/>
      <c r="HT761" s="3"/>
      <c r="HU761" s="3"/>
      <c r="HV761" s="3"/>
      <c r="HW761" s="3"/>
      <c r="HX761" s="3"/>
      <c r="HY761" s="3"/>
      <c r="HZ761" s="3"/>
      <c r="IA761" s="3"/>
      <c r="IB761" s="3"/>
      <c r="IC761" s="3"/>
      <c r="ID761" s="3"/>
      <c r="IE761" s="3"/>
      <c r="IF761" s="3"/>
      <c r="IG761" s="3"/>
      <c r="IH761" s="3"/>
      <c r="II761" s="3"/>
      <c r="IJ761" s="3"/>
      <c r="IK761" s="3"/>
      <c r="IL761" s="3"/>
      <c r="IM761" s="3"/>
      <c r="IN761" s="3"/>
      <c r="IO761" s="3"/>
      <c r="IP761" s="3"/>
      <c r="IQ761" s="3"/>
      <c r="IR761" s="3"/>
      <c r="IS761" s="3"/>
      <c r="IT761" s="3"/>
      <c r="IU761" s="3"/>
      <c r="IV761" s="3"/>
    </row>
    <row r="762" spans="1:256" s="20" customFormat="1" x14ac:dyDescent="0.2">
      <c r="A762" s="68">
        <v>45358</v>
      </c>
      <c r="B762" s="69" t="s">
        <v>144</v>
      </c>
      <c r="C762" s="69">
        <v>2024</v>
      </c>
      <c r="D762" s="111" t="s">
        <v>6</v>
      </c>
      <c r="E762" s="72">
        <v>-43</v>
      </c>
      <c r="F762" s="72" t="s">
        <v>20</v>
      </c>
      <c r="G762" s="2">
        <v>17200</v>
      </c>
      <c r="H762" s="72">
        <v>473</v>
      </c>
      <c r="I762" s="72" t="s">
        <v>52</v>
      </c>
      <c r="J762" s="72" t="s">
        <v>27</v>
      </c>
      <c r="K762" s="72">
        <v>383</v>
      </c>
      <c r="L762" s="72" t="s">
        <v>705</v>
      </c>
      <c r="M762" s="72" t="s">
        <v>1582</v>
      </c>
      <c r="N762" s="72" t="s">
        <v>1583</v>
      </c>
      <c r="O762" s="111"/>
      <c r="P762" s="111" t="s">
        <v>1584</v>
      </c>
      <c r="Q762" s="80">
        <v>40.117241999999997</v>
      </c>
      <c r="R762" s="81">
        <v>-87.452340000000007</v>
      </c>
      <c r="S762" s="69" t="s">
        <v>43</v>
      </c>
      <c r="T762" s="69"/>
      <c r="U762" s="69"/>
      <c r="V762" s="68"/>
      <c r="W762" s="1" t="e">
        <f>IF(AC762="Intr",0,G762*#REF!)</f>
        <v>#REF!</v>
      </c>
      <c r="X762" s="1" t="e">
        <f>IF(AC762="Intr",0,G762*#REF!)</f>
        <v>#REF!</v>
      </c>
      <c r="Y762" s="1" t="e">
        <f>IF(AC762="Intr",G762,G762*#REF!)</f>
        <v>#REF!</v>
      </c>
      <c r="Z762" s="1" t="s">
        <v>944</v>
      </c>
      <c r="AA762" s="1" t="s">
        <v>943</v>
      </c>
      <c r="AB762" s="1"/>
      <c r="AC762" s="69"/>
      <c r="AD762" s="69"/>
      <c r="AE762" s="69"/>
      <c r="AF762" s="69"/>
      <c r="AG762" s="75"/>
      <c r="AH762" s="111" t="s">
        <v>1612</v>
      </c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  <c r="CW762" s="3"/>
      <c r="CX762" s="3"/>
      <c r="CY762" s="3"/>
      <c r="CZ762" s="3"/>
      <c r="DA762" s="3"/>
      <c r="DB762" s="3"/>
      <c r="DC762" s="3"/>
      <c r="DD762" s="3"/>
      <c r="DE762" s="3"/>
      <c r="DF762" s="3"/>
      <c r="DG762" s="3"/>
      <c r="DH762" s="3"/>
      <c r="DI762" s="3"/>
      <c r="DJ762" s="3"/>
      <c r="DK762" s="3"/>
      <c r="DL762" s="3"/>
      <c r="DM762" s="3"/>
      <c r="DN762" s="3"/>
      <c r="DO762" s="3"/>
      <c r="DP762" s="3"/>
      <c r="DQ762" s="3"/>
      <c r="DR762" s="3"/>
      <c r="DS762" s="3"/>
      <c r="DT762" s="3"/>
      <c r="DU762" s="3"/>
      <c r="DV762" s="3"/>
      <c r="DW762" s="3"/>
      <c r="DX762" s="3"/>
      <c r="DY762" s="3"/>
      <c r="DZ762" s="3"/>
      <c r="EA762" s="3"/>
      <c r="EB762" s="3"/>
      <c r="EC762" s="3"/>
      <c r="ED762" s="3"/>
      <c r="EE762" s="3"/>
      <c r="EF762" s="3"/>
      <c r="EG762" s="3"/>
      <c r="EH762" s="3"/>
      <c r="EI762" s="3"/>
      <c r="EJ762" s="3"/>
      <c r="EK762" s="3"/>
      <c r="EL762" s="3"/>
      <c r="EM762" s="3"/>
      <c r="EN762" s="3"/>
      <c r="EO762" s="3"/>
      <c r="EP762" s="3"/>
      <c r="EQ762" s="3"/>
      <c r="ER762" s="3"/>
      <c r="ES762" s="3"/>
      <c r="ET762" s="3"/>
      <c r="EU762" s="3"/>
      <c r="EV762" s="3"/>
      <c r="EW762" s="3"/>
      <c r="EX762" s="3"/>
      <c r="EY762" s="3"/>
      <c r="EZ762" s="3"/>
      <c r="FA762" s="3"/>
      <c r="FB762" s="3"/>
      <c r="FC762" s="3"/>
      <c r="FD762" s="3"/>
      <c r="FE762" s="3"/>
      <c r="FF762" s="3"/>
      <c r="FG762" s="3"/>
      <c r="FH762" s="3"/>
      <c r="FI762" s="3"/>
      <c r="FJ762" s="3"/>
      <c r="FK762" s="3"/>
      <c r="FL762" s="3"/>
      <c r="FM762" s="3"/>
      <c r="FN762" s="3"/>
      <c r="FO762" s="3"/>
      <c r="FP762" s="3"/>
      <c r="FQ762" s="3"/>
      <c r="FR762" s="3"/>
      <c r="FS762" s="3"/>
      <c r="FT762" s="3"/>
      <c r="FU762" s="3"/>
      <c r="FV762" s="3"/>
      <c r="FW762" s="3"/>
      <c r="FX762" s="3"/>
      <c r="FY762" s="3"/>
      <c r="FZ762" s="3"/>
      <c r="GA762" s="3"/>
      <c r="GB762" s="3"/>
      <c r="GC762" s="3"/>
      <c r="GD762" s="3"/>
      <c r="GE762" s="3"/>
      <c r="GF762" s="3"/>
      <c r="GG762" s="3"/>
      <c r="GH762" s="3"/>
      <c r="GI762" s="3"/>
      <c r="GJ762" s="3"/>
      <c r="GK762" s="3"/>
      <c r="GL762" s="3"/>
      <c r="GM762" s="3"/>
      <c r="GN762" s="3"/>
      <c r="GO762" s="3"/>
      <c r="GP762" s="3"/>
      <c r="GQ762" s="3"/>
      <c r="GR762" s="3"/>
      <c r="GS762" s="3"/>
      <c r="GT762" s="3"/>
      <c r="GU762" s="3"/>
      <c r="GV762" s="3"/>
      <c r="GW762" s="3"/>
      <c r="GX762" s="3"/>
      <c r="GY762" s="3"/>
      <c r="GZ762" s="3"/>
      <c r="HA762" s="3"/>
      <c r="HB762" s="3"/>
      <c r="HC762" s="3"/>
      <c r="HD762" s="3"/>
      <c r="HE762" s="3"/>
      <c r="HF762" s="3"/>
      <c r="HG762" s="3"/>
      <c r="HH762" s="3"/>
      <c r="HI762" s="3"/>
      <c r="HJ762" s="3"/>
      <c r="HK762" s="3"/>
      <c r="HL762" s="3"/>
      <c r="HM762" s="3"/>
      <c r="HN762" s="3"/>
      <c r="HO762" s="3"/>
      <c r="HP762" s="3"/>
      <c r="HQ762" s="3"/>
      <c r="HR762" s="3"/>
      <c r="HS762" s="3"/>
      <c r="HT762" s="3"/>
      <c r="HU762" s="3"/>
      <c r="HV762" s="3"/>
      <c r="HW762" s="3"/>
      <c r="HX762" s="3"/>
      <c r="HY762" s="3"/>
      <c r="HZ762" s="3"/>
      <c r="IA762" s="3"/>
      <c r="IB762" s="3"/>
      <c r="IC762" s="3"/>
      <c r="ID762" s="3"/>
      <c r="IE762" s="3"/>
      <c r="IF762" s="3"/>
      <c r="IG762" s="3"/>
      <c r="IH762" s="3"/>
      <c r="II762" s="3"/>
      <c r="IJ762" s="3"/>
      <c r="IK762" s="3"/>
      <c r="IL762" s="3"/>
      <c r="IM762" s="3"/>
      <c r="IN762" s="3"/>
      <c r="IO762" s="3"/>
      <c r="IP762" s="3"/>
      <c r="IQ762" s="3"/>
      <c r="IR762" s="3"/>
      <c r="IS762" s="3"/>
      <c r="IT762" s="3"/>
      <c r="IU762" s="3"/>
      <c r="IV762" s="3"/>
    </row>
    <row r="763" spans="1:256" s="20" customFormat="1" x14ac:dyDescent="0.2">
      <c r="A763" s="68">
        <v>45358</v>
      </c>
      <c r="B763" s="69" t="s">
        <v>144</v>
      </c>
      <c r="C763" s="69">
        <v>2024</v>
      </c>
      <c r="D763" s="111" t="s">
        <v>3</v>
      </c>
      <c r="E763" s="72">
        <v>-4.3339999999999996</v>
      </c>
      <c r="F763" s="72" t="s">
        <v>19</v>
      </c>
      <c r="G763" s="2">
        <v>520080</v>
      </c>
      <c r="H763" s="72">
        <v>487</v>
      </c>
      <c r="I763" s="72" t="s">
        <v>53</v>
      </c>
      <c r="J763" s="72" t="s">
        <v>23</v>
      </c>
      <c r="K763" s="72">
        <v>3.044</v>
      </c>
      <c r="L763" s="72" t="s">
        <v>1585</v>
      </c>
      <c r="M763" s="72" t="s">
        <v>73</v>
      </c>
      <c r="N763" s="113" t="s">
        <v>1586</v>
      </c>
      <c r="O763" s="72"/>
      <c r="P763" s="111" t="s">
        <v>242</v>
      </c>
      <c r="Q763" s="80">
        <v>41.662261999999998</v>
      </c>
      <c r="R763" s="81">
        <v>-86.022976999999997</v>
      </c>
      <c r="S763" s="111" t="s">
        <v>41</v>
      </c>
      <c r="T763" s="69"/>
      <c r="U763" s="69"/>
      <c r="V763" s="68"/>
      <c r="W763" s="1" t="e">
        <f>IF(AC763="Intr",0,G763*#REF!)</f>
        <v>#REF!</v>
      </c>
      <c r="X763" s="1" t="e">
        <f>IF(AC763="Intr",0,G763*#REF!)</f>
        <v>#REF!</v>
      </c>
      <c r="Y763" s="1" t="e">
        <f>IF(AC763="Intr",G763,G763*#REF!)</f>
        <v>#REF!</v>
      </c>
      <c r="Z763" s="111" t="s">
        <v>942</v>
      </c>
      <c r="AA763" s="111" t="s">
        <v>941</v>
      </c>
      <c r="AB763" s="111" t="s">
        <v>948</v>
      </c>
      <c r="AC763" s="69"/>
      <c r="AD763" s="69"/>
      <c r="AE763" s="69"/>
      <c r="AF763" s="69"/>
      <c r="AG763" s="75"/>
      <c r="AH763" s="69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  <c r="EG763" s="3"/>
      <c r="EH763" s="3"/>
      <c r="EI763" s="3"/>
      <c r="EJ763" s="3"/>
      <c r="EK763" s="3"/>
      <c r="EL763" s="3"/>
      <c r="EM763" s="3"/>
      <c r="EN763" s="3"/>
      <c r="EO763" s="3"/>
      <c r="EP763" s="3"/>
      <c r="EQ763" s="3"/>
      <c r="ER763" s="3"/>
      <c r="ES763" s="3"/>
      <c r="ET763" s="3"/>
      <c r="EU763" s="3"/>
      <c r="EV763" s="3"/>
      <c r="EW763" s="3"/>
      <c r="EX763" s="3"/>
      <c r="EY763" s="3"/>
      <c r="EZ763" s="3"/>
      <c r="FA763" s="3"/>
      <c r="FB763" s="3"/>
      <c r="FC763" s="3"/>
      <c r="FD763" s="3"/>
      <c r="FE763" s="3"/>
      <c r="FF763" s="3"/>
      <c r="FG763" s="3"/>
      <c r="FH763" s="3"/>
      <c r="FI763" s="3"/>
      <c r="FJ763" s="3"/>
      <c r="FK763" s="3"/>
      <c r="FL763" s="3"/>
      <c r="FM763" s="3"/>
      <c r="FN763" s="3"/>
      <c r="FO763" s="3"/>
      <c r="FP763" s="3"/>
      <c r="FQ763" s="3"/>
      <c r="FR763" s="3"/>
      <c r="FS763" s="3"/>
      <c r="FT763" s="3"/>
      <c r="FU763" s="3"/>
      <c r="FV763" s="3"/>
      <c r="FW763" s="3"/>
      <c r="FX763" s="3"/>
      <c r="FY763" s="3"/>
      <c r="FZ763" s="3"/>
      <c r="GA763" s="3"/>
      <c r="GB763" s="3"/>
      <c r="GC763" s="3"/>
      <c r="GD763" s="3"/>
      <c r="GE763" s="3"/>
      <c r="GF763" s="3"/>
      <c r="GG763" s="3"/>
      <c r="GH763" s="3"/>
      <c r="GI763" s="3"/>
      <c r="GJ763" s="3"/>
      <c r="GK763" s="3"/>
      <c r="GL763" s="3"/>
      <c r="GM763" s="3"/>
      <c r="GN763" s="3"/>
      <c r="GO763" s="3"/>
      <c r="GP763" s="3"/>
      <c r="GQ763" s="3"/>
      <c r="GR763" s="3"/>
      <c r="GS763" s="3"/>
      <c r="GT763" s="3"/>
      <c r="GU763" s="3"/>
      <c r="GV763" s="3"/>
      <c r="GW763" s="3"/>
      <c r="GX763" s="3"/>
      <c r="GY763" s="3"/>
      <c r="GZ763" s="3"/>
      <c r="HA763" s="3"/>
      <c r="HB763" s="3"/>
      <c r="HC763" s="3"/>
      <c r="HD763" s="3"/>
      <c r="HE763" s="3"/>
      <c r="HF763" s="3"/>
      <c r="HG763" s="3"/>
      <c r="HH763" s="3"/>
      <c r="HI763" s="3"/>
      <c r="HJ763" s="3"/>
      <c r="HK763" s="3"/>
      <c r="HL763" s="3"/>
      <c r="HM763" s="3"/>
      <c r="HN763" s="3"/>
      <c r="HO763" s="3"/>
      <c r="HP763" s="3"/>
      <c r="HQ763" s="3"/>
      <c r="HR763" s="3"/>
      <c r="HS763" s="3"/>
      <c r="HT763" s="3"/>
      <c r="HU763" s="3"/>
      <c r="HV763" s="3"/>
      <c r="HW763" s="3"/>
      <c r="HX763" s="3"/>
      <c r="HY763" s="3"/>
      <c r="HZ763" s="3"/>
      <c r="IA763" s="3"/>
      <c r="IB763" s="3"/>
      <c r="IC763" s="3"/>
      <c r="ID763" s="3"/>
      <c r="IE763" s="3"/>
      <c r="IF763" s="3"/>
      <c r="IG763" s="3"/>
      <c r="IH763" s="3"/>
      <c r="II763" s="3"/>
      <c r="IJ763" s="3"/>
      <c r="IK763" s="3"/>
      <c r="IL763" s="3"/>
      <c r="IM763" s="3"/>
      <c r="IN763" s="3"/>
      <c r="IO763" s="3"/>
      <c r="IP763" s="3"/>
      <c r="IQ763" s="3"/>
      <c r="IR763" s="3"/>
      <c r="IS763" s="3"/>
      <c r="IT763" s="3"/>
      <c r="IU763" s="3"/>
      <c r="IV763" s="3"/>
    </row>
    <row r="764" spans="1:256" s="28" customFormat="1" x14ac:dyDescent="0.2">
      <c r="A764" s="68">
        <v>45358</v>
      </c>
      <c r="B764" s="69" t="s">
        <v>144</v>
      </c>
      <c r="C764" s="69">
        <v>2024</v>
      </c>
      <c r="D764" s="111" t="s">
        <v>3</v>
      </c>
      <c r="E764" s="72">
        <v>-0.79500000000000004</v>
      </c>
      <c r="F764" s="72" t="s">
        <v>19</v>
      </c>
      <c r="G764" s="2">
        <v>95400</v>
      </c>
      <c r="H764" s="72">
        <v>487</v>
      </c>
      <c r="I764" s="72" t="s">
        <v>53</v>
      </c>
      <c r="J764" s="72" t="s">
        <v>25</v>
      </c>
      <c r="K764" s="72">
        <v>0.53</v>
      </c>
      <c r="L764" s="72" t="s">
        <v>1585</v>
      </c>
      <c r="M764" s="72" t="s">
        <v>73</v>
      </c>
      <c r="N764" s="113" t="s">
        <v>1586</v>
      </c>
      <c r="O764" s="72"/>
      <c r="P764" s="111" t="s">
        <v>242</v>
      </c>
      <c r="Q764" s="80">
        <v>41.662261999999998</v>
      </c>
      <c r="R764" s="81">
        <v>-86.022976999999997</v>
      </c>
      <c r="S764" s="111" t="s">
        <v>41</v>
      </c>
      <c r="T764" s="69"/>
      <c r="U764" s="69"/>
      <c r="V764" s="68"/>
      <c r="W764" s="1" t="e">
        <f>IF(AC764="Intr",0,G764*#REF!)</f>
        <v>#REF!</v>
      </c>
      <c r="X764" s="1" t="e">
        <f>IF(AC764="Intr",0,G764*#REF!)</f>
        <v>#REF!</v>
      </c>
      <c r="Y764" s="1" t="e">
        <f>IF(AC764="Intr",G764,G764*#REF!)</f>
        <v>#REF!</v>
      </c>
      <c r="Z764" s="111" t="s">
        <v>942</v>
      </c>
      <c r="AA764" s="111" t="s">
        <v>941</v>
      </c>
      <c r="AB764" s="111" t="s">
        <v>1223</v>
      </c>
      <c r="AC764" s="69"/>
      <c r="AD764" s="69"/>
      <c r="AE764" s="69"/>
      <c r="AF764" s="69"/>
      <c r="AG764" s="75"/>
      <c r="AH764" s="69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  <c r="CX764" s="3"/>
      <c r="CY764" s="3"/>
      <c r="CZ764" s="3"/>
      <c r="DA764" s="3"/>
      <c r="DB764" s="3"/>
      <c r="DC764" s="3"/>
      <c r="DD764" s="3"/>
      <c r="DE764" s="3"/>
      <c r="DF764" s="3"/>
      <c r="DG764" s="3"/>
      <c r="DH764" s="3"/>
      <c r="DI764" s="3"/>
      <c r="DJ764" s="3"/>
      <c r="DK764" s="3"/>
      <c r="DL764" s="3"/>
      <c r="DM764" s="3"/>
      <c r="DN764" s="3"/>
      <c r="DO764" s="3"/>
      <c r="DP764" s="3"/>
      <c r="DQ764" s="3"/>
      <c r="DR764" s="3"/>
      <c r="DS764" s="3"/>
      <c r="DT764" s="3"/>
      <c r="DU764" s="3"/>
      <c r="DV764" s="3"/>
      <c r="DW764" s="3"/>
      <c r="DX764" s="3"/>
      <c r="DY764" s="3"/>
      <c r="DZ764" s="3"/>
      <c r="EA764" s="3"/>
      <c r="EB764" s="3"/>
      <c r="EC764" s="3"/>
      <c r="ED764" s="3"/>
      <c r="EE764" s="3"/>
      <c r="EF764" s="3"/>
      <c r="EG764" s="3"/>
      <c r="EH764" s="3"/>
      <c r="EI764" s="3"/>
      <c r="EJ764" s="3"/>
      <c r="EK764" s="3"/>
      <c r="EL764" s="3"/>
      <c r="EM764" s="3"/>
      <c r="EN764" s="3"/>
      <c r="EO764" s="3"/>
      <c r="EP764" s="3"/>
      <c r="EQ764" s="3"/>
      <c r="ER764" s="3"/>
      <c r="ES764" s="3"/>
      <c r="ET764" s="3"/>
      <c r="EU764" s="3"/>
      <c r="EV764" s="3"/>
      <c r="EW764" s="3"/>
      <c r="EX764" s="3"/>
      <c r="EY764" s="3"/>
      <c r="EZ764" s="3"/>
      <c r="FA764" s="3"/>
      <c r="FB764" s="3"/>
      <c r="FC764" s="3"/>
      <c r="FD764" s="3"/>
      <c r="FE764" s="3"/>
      <c r="FF764" s="3"/>
      <c r="FG764" s="3"/>
      <c r="FH764" s="3"/>
      <c r="FI764" s="3"/>
      <c r="FJ764" s="3"/>
      <c r="FK764" s="3"/>
      <c r="FL764" s="3"/>
      <c r="FM764" s="3"/>
      <c r="FN764" s="3"/>
      <c r="FO764" s="3"/>
      <c r="FP764" s="3"/>
      <c r="FQ764" s="3"/>
      <c r="FR764" s="3"/>
      <c r="FS764" s="3"/>
      <c r="FT764" s="3"/>
      <c r="FU764" s="3"/>
      <c r="FV764" s="3"/>
      <c r="FW764" s="3"/>
      <c r="FX764" s="3"/>
      <c r="FY764" s="3"/>
      <c r="FZ764" s="3"/>
      <c r="GA764" s="3"/>
      <c r="GB764" s="3"/>
      <c r="GC764" s="3"/>
      <c r="GD764" s="3"/>
      <c r="GE764" s="3"/>
      <c r="GF764" s="3"/>
      <c r="GG764" s="3"/>
      <c r="GH764" s="3"/>
      <c r="GI764" s="3"/>
      <c r="GJ764" s="3"/>
      <c r="GK764" s="3"/>
      <c r="GL764" s="3"/>
      <c r="GM764" s="3"/>
      <c r="GN764" s="3"/>
      <c r="GO764" s="3"/>
      <c r="GP764" s="3"/>
      <c r="GQ764" s="3"/>
      <c r="GR764" s="3"/>
      <c r="GS764" s="3"/>
      <c r="GT764" s="3"/>
      <c r="GU764" s="3"/>
      <c r="GV764" s="3"/>
      <c r="GW764" s="3"/>
      <c r="GX764" s="3"/>
      <c r="GY764" s="3"/>
      <c r="GZ764" s="3"/>
      <c r="HA764" s="3"/>
      <c r="HB764" s="3"/>
      <c r="HC764" s="3"/>
      <c r="HD764" s="3"/>
      <c r="HE764" s="3"/>
      <c r="HF764" s="3"/>
      <c r="HG764" s="3"/>
      <c r="HH764" s="3"/>
      <c r="HI764" s="3"/>
      <c r="HJ764" s="3"/>
      <c r="HK764" s="3"/>
      <c r="HL764" s="3"/>
      <c r="HM764" s="3"/>
      <c r="HN764" s="3"/>
      <c r="HO764" s="3"/>
      <c r="HP764" s="3"/>
      <c r="HQ764" s="3"/>
      <c r="HR764" s="3"/>
      <c r="HS764" s="3"/>
      <c r="HT764" s="3"/>
      <c r="HU764" s="3"/>
      <c r="HV764" s="3"/>
      <c r="HW764" s="3"/>
      <c r="HX764" s="3"/>
      <c r="HY764" s="3"/>
      <c r="HZ764" s="3"/>
      <c r="IA764" s="3"/>
      <c r="IB764" s="3"/>
      <c r="IC764" s="3"/>
      <c r="ID764" s="3"/>
      <c r="IE764" s="3"/>
      <c r="IF764" s="3"/>
      <c r="IG764" s="3"/>
      <c r="IH764" s="3"/>
      <c r="II764" s="3"/>
      <c r="IJ764" s="3"/>
      <c r="IK764" s="3"/>
      <c r="IL764" s="3"/>
      <c r="IM764" s="3"/>
      <c r="IN764" s="3"/>
      <c r="IO764" s="3"/>
      <c r="IP764" s="3"/>
      <c r="IQ764" s="3"/>
      <c r="IR764" s="3"/>
      <c r="IS764" s="3"/>
      <c r="IT764" s="3"/>
      <c r="IU764" s="3"/>
      <c r="IV764" s="3"/>
    </row>
    <row r="765" spans="1:256" x14ac:dyDescent="0.2">
      <c r="A765" s="147">
        <v>45362</v>
      </c>
      <c r="B765" s="69" t="s">
        <v>144</v>
      </c>
      <c r="C765" s="69">
        <v>2024</v>
      </c>
      <c r="D765" s="111" t="s">
        <v>7</v>
      </c>
      <c r="E765" s="72">
        <v>-89</v>
      </c>
      <c r="F765" s="72" t="s">
        <v>20</v>
      </c>
      <c r="G765" s="2">
        <v>40050</v>
      </c>
      <c r="H765" s="72">
        <v>484</v>
      </c>
      <c r="I765" s="72" t="s">
        <v>52</v>
      </c>
      <c r="J765" s="72" t="s">
        <v>26</v>
      </c>
      <c r="K765" s="72">
        <v>74</v>
      </c>
      <c r="L765" s="72" t="s">
        <v>444</v>
      </c>
      <c r="M765" s="72" t="s">
        <v>1587</v>
      </c>
      <c r="N765" s="72" t="s">
        <v>1588</v>
      </c>
      <c r="O765" s="72"/>
      <c r="P765" s="111" t="s">
        <v>108</v>
      </c>
      <c r="Q765" s="80">
        <v>39.961959999999998</v>
      </c>
      <c r="R765" s="81">
        <v>-86.100110000000001</v>
      </c>
      <c r="S765" s="111" t="s">
        <v>41</v>
      </c>
      <c r="T765" s="69"/>
      <c r="U765" s="69"/>
      <c r="V765" s="68"/>
      <c r="W765" s="1" t="e">
        <f>IF(AC765="Intr",0,G765*#REF!)</f>
        <v>#REF!</v>
      </c>
      <c r="X765" s="1" t="e">
        <f>IF(AC765="Intr",0,G765*#REF!)</f>
        <v>#REF!</v>
      </c>
      <c r="Y765" s="1" t="e">
        <f>IF(AC765="Intr",G765,G765*#REF!)</f>
        <v>#REF!</v>
      </c>
      <c r="Z765" s="111" t="s">
        <v>944</v>
      </c>
      <c r="AA765" s="111" t="s">
        <v>943</v>
      </c>
      <c r="AB765" s="111"/>
      <c r="AC765" s="69"/>
      <c r="AD765" s="69"/>
      <c r="AE765" s="69"/>
      <c r="AF765" s="69"/>
      <c r="AG765" s="75"/>
      <c r="AH765" s="111" t="s">
        <v>1608</v>
      </c>
    </row>
    <row r="766" spans="1:256" s="43" customFormat="1" x14ac:dyDescent="0.2">
      <c r="A766" s="147">
        <v>45363</v>
      </c>
      <c r="B766" s="69" t="s">
        <v>144</v>
      </c>
      <c r="C766" s="69">
        <v>2024</v>
      </c>
      <c r="D766" s="111" t="s">
        <v>1</v>
      </c>
      <c r="E766" s="72">
        <v>-39</v>
      </c>
      <c r="F766" s="72" t="s">
        <v>20</v>
      </c>
      <c r="G766" s="2">
        <v>23400</v>
      </c>
      <c r="H766" s="72">
        <v>474</v>
      </c>
      <c r="I766" s="72" t="s">
        <v>52</v>
      </c>
      <c r="J766" s="72" t="s">
        <v>27</v>
      </c>
      <c r="K766" s="72">
        <v>450</v>
      </c>
      <c r="L766" s="72" t="s">
        <v>705</v>
      </c>
      <c r="M766" s="72" t="s">
        <v>1589</v>
      </c>
      <c r="N766" s="72" t="s">
        <v>1590</v>
      </c>
      <c r="O766" s="72"/>
      <c r="P766" s="111" t="s">
        <v>199</v>
      </c>
      <c r="Q766" s="80">
        <v>41.583077000000003</v>
      </c>
      <c r="R766" s="81">
        <v>-87.240280999999996</v>
      </c>
      <c r="S766" s="111" t="s">
        <v>1591</v>
      </c>
      <c r="T766" s="69"/>
      <c r="U766" s="69"/>
      <c r="V766" s="68"/>
      <c r="W766" s="1" t="e">
        <f>IF(AC766="Intr",0,G766*#REF!)</f>
        <v>#REF!</v>
      </c>
      <c r="X766" s="1" t="e">
        <f>IF(AC766="Intr",0,G766*#REF!)</f>
        <v>#REF!</v>
      </c>
      <c r="Y766" s="1" t="e">
        <f>IF(AC766="Intr",G766,G766*#REF!)</f>
        <v>#REF!</v>
      </c>
      <c r="Z766" s="111" t="s">
        <v>944</v>
      </c>
      <c r="AA766" s="111" t="s">
        <v>945</v>
      </c>
      <c r="AB766" s="111"/>
      <c r="AC766" s="69"/>
      <c r="AD766" s="69"/>
      <c r="AE766" s="69"/>
      <c r="AF766" s="69"/>
      <c r="AG766" s="75"/>
      <c r="AH766" s="111" t="s">
        <v>1609</v>
      </c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  <c r="CX766" s="3"/>
      <c r="CY766" s="3"/>
      <c r="CZ766" s="3"/>
      <c r="DA766" s="3"/>
      <c r="DB766" s="3"/>
      <c r="DC766" s="3"/>
      <c r="DD766" s="3"/>
      <c r="DE766" s="3"/>
      <c r="DF766" s="3"/>
      <c r="DG766" s="3"/>
      <c r="DH766" s="3"/>
      <c r="DI766" s="3"/>
      <c r="DJ766" s="3"/>
      <c r="DK766" s="3"/>
      <c r="DL766" s="3"/>
      <c r="DM766" s="3"/>
      <c r="DN766" s="3"/>
      <c r="DO766" s="3"/>
      <c r="DP766" s="3"/>
      <c r="DQ766" s="3"/>
      <c r="DR766" s="3"/>
      <c r="DS766" s="3"/>
      <c r="DT766" s="3"/>
      <c r="DU766" s="3"/>
      <c r="DV766" s="3"/>
      <c r="DW766" s="3"/>
      <c r="DX766" s="3"/>
      <c r="DY766" s="3"/>
      <c r="DZ766" s="3"/>
      <c r="EA766" s="3"/>
      <c r="EB766" s="3"/>
      <c r="EC766" s="3"/>
      <c r="ED766" s="3"/>
      <c r="EE766" s="3"/>
      <c r="EF766" s="3"/>
      <c r="EG766" s="3"/>
      <c r="EH766" s="3"/>
      <c r="EI766" s="3"/>
      <c r="EJ766" s="3"/>
      <c r="EK766" s="3"/>
      <c r="EL766" s="3"/>
      <c r="EM766" s="3"/>
      <c r="EN766" s="3"/>
      <c r="EO766" s="3"/>
      <c r="EP766" s="3"/>
      <c r="EQ766" s="3"/>
      <c r="ER766" s="3"/>
      <c r="ES766" s="3"/>
      <c r="ET766" s="3"/>
      <c r="EU766" s="3"/>
      <c r="EV766" s="3"/>
      <c r="EW766" s="3"/>
      <c r="EX766" s="3"/>
      <c r="EY766" s="3"/>
      <c r="EZ766" s="3"/>
      <c r="FA766" s="3"/>
      <c r="FB766" s="3"/>
      <c r="FC766" s="3"/>
      <c r="FD766" s="3"/>
      <c r="FE766" s="3"/>
      <c r="FF766" s="3"/>
      <c r="FG766" s="3"/>
      <c r="FH766" s="3"/>
      <c r="FI766" s="3"/>
      <c r="FJ766" s="3"/>
      <c r="FK766" s="3"/>
      <c r="FL766" s="3"/>
      <c r="FM766" s="3"/>
      <c r="FN766" s="3"/>
      <c r="FO766" s="3"/>
      <c r="FP766" s="3"/>
      <c r="FQ766" s="3"/>
      <c r="FR766" s="3"/>
      <c r="FS766" s="3"/>
      <c r="FT766" s="3"/>
      <c r="FU766" s="3"/>
      <c r="FV766" s="3"/>
      <c r="FW766" s="3"/>
      <c r="FX766" s="3"/>
      <c r="FY766" s="3"/>
      <c r="FZ766" s="3"/>
      <c r="GA766" s="3"/>
      <c r="GB766" s="3"/>
      <c r="GC766" s="3"/>
      <c r="GD766" s="3"/>
      <c r="GE766" s="3"/>
      <c r="GF766" s="3"/>
      <c r="GG766" s="3"/>
      <c r="GH766" s="3"/>
      <c r="GI766" s="3"/>
      <c r="GJ766" s="3"/>
      <c r="GK766" s="3"/>
      <c r="GL766" s="3"/>
      <c r="GM766" s="3"/>
      <c r="GN766" s="3"/>
      <c r="GO766" s="3"/>
      <c r="GP766" s="3"/>
      <c r="GQ766" s="3"/>
      <c r="GR766" s="3"/>
      <c r="GS766" s="3"/>
      <c r="GT766" s="3"/>
      <c r="GU766" s="3"/>
      <c r="GV766" s="3"/>
      <c r="GW766" s="3"/>
      <c r="GX766" s="3"/>
      <c r="GY766" s="3"/>
      <c r="GZ766" s="3"/>
      <c r="HA766" s="3"/>
      <c r="HB766" s="3"/>
      <c r="HC766" s="3"/>
      <c r="HD766" s="3"/>
      <c r="HE766" s="3"/>
      <c r="HF766" s="3"/>
      <c r="HG766" s="3"/>
      <c r="HH766" s="3"/>
      <c r="HI766" s="3"/>
      <c r="HJ766" s="3"/>
      <c r="HK766" s="3"/>
      <c r="HL766" s="3"/>
      <c r="HM766" s="3"/>
      <c r="HN766" s="3"/>
      <c r="HO766" s="3"/>
      <c r="HP766" s="3"/>
      <c r="HQ766" s="3"/>
      <c r="HR766" s="3"/>
      <c r="HS766" s="3"/>
      <c r="HT766" s="3"/>
      <c r="HU766" s="3"/>
      <c r="HV766" s="3"/>
      <c r="HW766" s="3"/>
      <c r="HX766" s="3"/>
      <c r="HY766" s="3"/>
      <c r="HZ766" s="3"/>
      <c r="IA766" s="3"/>
      <c r="IB766" s="3"/>
      <c r="IC766" s="3"/>
      <c r="ID766" s="3"/>
      <c r="IE766" s="3"/>
      <c r="IF766" s="3"/>
      <c r="IG766" s="3"/>
      <c r="IH766" s="3"/>
      <c r="II766" s="3"/>
      <c r="IJ766" s="3"/>
      <c r="IK766" s="3"/>
      <c r="IL766" s="3"/>
      <c r="IM766" s="3"/>
      <c r="IN766" s="3"/>
      <c r="IO766" s="3"/>
      <c r="IP766" s="3"/>
      <c r="IQ766" s="3"/>
      <c r="IR766" s="3"/>
      <c r="IS766" s="3"/>
      <c r="IT766" s="3"/>
      <c r="IU766" s="3"/>
      <c r="IV766" s="3"/>
    </row>
    <row r="767" spans="1:256" s="43" customFormat="1" x14ac:dyDescent="0.2">
      <c r="A767" s="147">
        <v>45363</v>
      </c>
      <c r="B767" s="69" t="s">
        <v>144</v>
      </c>
      <c r="C767" s="69">
        <v>2024</v>
      </c>
      <c r="D767" s="111" t="s">
        <v>1</v>
      </c>
      <c r="E767" s="72">
        <v>-0.27960000000000002</v>
      </c>
      <c r="F767" s="72" t="s">
        <v>19</v>
      </c>
      <c r="G767" s="2">
        <v>26562</v>
      </c>
      <c r="H767" s="72">
        <v>474</v>
      </c>
      <c r="I767" s="72" t="s">
        <v>52</v>
      </c>
      <c r="J767" s="72" t="s">
        <v>23</v>
      </c>
      <c r="K767" s="72">
        <v>0.11650000000000001</v>
      </c>
      <c r="L767" s="72" t="s">
        <v>705</v>
      </c>
      <c r="M767" s="72" t="s">
        <v>1589</v>
      </c>
      <c r="N767" s="72" t="s">
        <v>1590</v>
      </c>
      <c r="O767" s="72"/>
      <c r="P767" s="111" t="s">
        <v>199</v>
      </c>
      <c r="Q767" s="80">
        <v>41.583077000000003</v>
      </c>
      <c r="R767" s="81">
        <v>-87.240280999999996</v>
      </c>
      <c r="S767" s="111" t="s">
        <v>43</v>
      </c>
      <c r="T767" s="69"/>
      <c r="U767" s="69"/>
      <c r="V767" s="68"/>
      <c r="W767" s="1" t="e">
        <f>IF(AC767="Intr",0,G767*#REF!)</f>
        <v>#REF!</v>
      </c>
      <c r="X767" s="1" t="e">
        <f>IF(AC767="Intr",0,G767*#REF!)</f>
        <v>#REF!</v>
      </c>
      <c r="Y767" s="1" t="e">
        <f>IF(AC767="Intr",G767,G767*#REF!)</f>
        <v>#REF!</v>
      </c>
      <c r="Z767" s="111" t="s">
        <v>944</v>
      </c>
      <c r="AA767" s="111" t="s">
        <v>945</v>
      </c>
      <c r="AB767" s="111"/>
      <c r="AC767" s="69"/>
      <c r="AD767" s="69"/>
      <c r="AE767" s="69"/>
      <c r="AF767" s="69"/>
      <c r="AG767" s="75"/>
      <c r="AH767" s="111" t="s">
        <v>1609</v>
      </c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  <c r="EH767" s="3"/>
      <c r="EI767" s="3"/>
      <c r="EJ767" s="3"/>
      <c r="EK767" s="3"/>
      <c r="EL767" s="3"/>
      <c r="EM767" s="3"/>
      <c r="EN767" s="3"/>
      <c r="EO767" s="3"/>
      <c r="EP767" s="3"/>
      <c r="EQ767" s="3"/>
      <c r="ER767" s="3"/>
      <c r="ES767" s="3"/>
      <c r="ET767" s="3"/>
      <c r="EU767" s="3"/>
      <c r="EV767" s="3"/>
      <c r="EW767" s="3"/>
      <c r="EX767" s="3"/>
      <c r="EY767" s="3"/>
      <c r="EZ767" s="3"/>
      <c r="FA767" s="3"/>
      <c r="FB767" s="3"/>
      <c r="FC767" s="3"/>
      <c r="FD767" s="3"/>
      <c r="FE767" s="3"/>
      <c r="FF767" s="3"/>
      <c r="FG767" s="3"/>
      <c r="FH767" s="3"/>
      <c r="FI767" s="3"/>
      <c r="FJ767" s="3"/>
      <c r="FK767" s="3"/>
      <c r="FL767" s="3"/>
      <c r="FM767" s="3"/>
      <c r="FN767" s="3"/>
      <c r="FO767" s="3"/>
      <c r="FP767" s="3"/>
      <c r="FQ767" s="3"/>
      <c r="FR767" s="3"/>
      <c r="FS767" s="3"/>
      <c r="FT767" s="3"/>
      <c r="FU767" s="3"/>
      <c r="FV767" s="3"/>
      <c r="FW767" s="3"/>
      <c r="FX767" s="3"/>
      <c r="FY767" s="3"/>
      <c r="FZ767" s="3"/>
      <c r="GA767" s="3"/>
      <c r="GB767" s="3"/>
      <c r="GC767" s="3"/>
      <c r="GD767" s="3"/>
      <c r="GE767" s="3"/>
      <c r="GF767" s="3"/>
      <c r="GG767" s="3"/>
      <c r="GH767" s="3"/>
      <c r="GI767" s="3"/>
      <c r="GJ767" s="3"/>
      <c r="GK767" s="3"/>
      <c r="GL767" s="3"/>
      <c r="GM767" s="3"/>
      <c r="GN767" s="3"/>
      <c r="GO767" s="3"/>
      <c r="GP767" s="3"/>
      <c r="GQ767" s="3"/>
      <c r="GR767" s="3"/>
      <c r="GS767" s="3"/>
      <c r="GT767" s="3"/>
      <c r="GU767" s="3"/>
      <c r="GV767" s="3"/>
      <c r="GW767" s="3"/>
      <c r="GX767" s="3"/>
      <c r="GY767" s="3"/>
      <c r="GZ767" s="3"/>
      <c r="HA767" s="3"/>
      <c r="HB767" s="3"/>
      <c r="HC767" s="3"/>
      <c r="HD767" s="3"/>
      <c r="HE767" s="3"/>
      <c r="HF767" s="3"/>
      <c r="HG767" s="3"/>
      <c r="HH767" s="3"/>
      <c r="HI767" s="3"/>
      <c r="HJ767" s="3"/>
      <c r="HK767" s="3"/>
      <c r="HL767" s="3"/>
      <c r="HM767" s="3"/>
      <c r="HN767" s="3"/>
      <c r="HO767" s="3"/>
      <c r="HP767" s="3"/>
      <c r="HQ767" s="3"/>
      <c r="HR767" s="3"/>
      <c r="HS767" s="3"/>
      <c r="HT767" s="3"/>
      <c r="HU767" s="3"/>
      <c r="HV767" s="3"/>
      <c r="HW767" s="3"/>
      <c r="HX767" s="3"/>
      <c r="HY767" s="3"/>
      <c r="HZ767" s="3"/>
      <c r="IA767" s="3"/>
      <c r="IB767" s="3"/>
      <c r="IC767" s="3"/>
      <c r="ID767" s="3"/>
      <c r="IE767" s="3"/>
      <c r="IF767" s="3"/>
      <c r="IG767" s="3"/>
      <c r="IH767" s="3"/>
      <c r="II767" s="3"/>
      <c r="IJ767" s="3"/>
      <c r="IK767" s="3"/>
      <c r="IL767" s="3"/>
      <c r="IM767" s="3"/>
      <c r="IN767" s="3"/>
      <c r="IO767" s="3"/>
      <c r="IP767" s="3"/>
      <c r="IQ767" s="3"/>
      <c r="IR767" s="3"/>
      <c r="IS767" s="3"/>
      <c r="IT767" s="3"/>
      <c r="IU767" s="3"/>
      <c r="IV767" s="3"/>
    </row>
    <row r="768" spans="1:256" s="32" customFormat="1" x14ac:dyDescent="0.2">
      <c r="A768" s="147">
        <v>45363</v>
      </c>
      <c r="B768" s="69" t="s">
        <v>144</v>
      </c>
      <c r="C768" s="69">
        <v>2024</v>
      </c>
      <c r="D768" s="111" t="s">
        <v>5</v>
      </c>
      <c r="E768" s="72">
        <v>-44</v>
      </c>
      <c r="F768" s="72" t="s">
        <v>20</v>
      </c>
      <c r="G768" s="2">
        <v>4800</v>
      </c>
      <c r="H768" s="72">
        <v>483</v>
      </c>
      <c r="I768" s="72" t="s">
        <v>52</v>
      </c>
      <c r="J768" s="72" t="s">
        <v>26</v>
      </c>
      <c r="K768" s="72">
        <v>10</v>
      </c>
      <c r="L768" s="72" t="s">
        <v>705</v>
      </c>
      <c r="M768" s="72" t="s">
        <v>1592</v>
      </c>
      <c r="N768" s="72" t="s">
        <v>1593</v>
      </c>
      <c r="O768" s="72"/>
      <c r="P768" s="111" t="s">
        <v>122</v>
      </c>
      <c r="Q768" s="80">
        <v>40.821666999999998</v>
      </c>
      <c r="R768" s="81">
        <v>-85.309443999999999</v>
      </c>
      <c r="S768" s="111" t="s">
        <v>43</v>
      </c>
      <c r="T768" s="69"/>
      <c r="U768" s="69"/>
      <c r="V768" s="68"/>
      <c r="W768" s="1" t="e">
        <f>IF(AC768="Intr",0,G768*#REF!)</f>
        <v>#REF!</v>
      </c>
      <c r="X768" s="1" t="e">
        <f>IF(AC768="Intr",0,G768*#REF!)</f>
        <v>#REF!</v>
      </c>
      <c r="Y768" s="1" t="e">
        <f>IF(AC768="Intr",G768,G768*#REF!)</f>
        <v>#REF!</v>
      </c>
      <c r="Z768" s="111" t="s">
        <v>944</v>
      </c>
      <c r="AA768" s="111" t="s">
        <v>943</v>
      </c>
      <c r="AB768" s="111"/>
      <c r="AC768" s="69"/>
      <c r="AD768" s="69"/>
      <c r="AE768" s="69"/>
      <c r="AF768" s="69"/>
      <c r="AG768" s="75"/>
      <c r="AH768" s="111" t="s">
        <v>1610</v>
      </c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  <c r="DI768" s="3"/>
      <c r="DJ768" s="3"/>
      <c r="DK768" s="3"/>
      <c r="DL768" s="3"/>
      <c r="DM768" s="3"/>
      <c r="DN768" s="3"/>
      <c r="DO768" s="3"/>
      <c r="DP768" s="3"/>
      <c r="DQ768" s="3"/>
      <c r="DR768" s="3"/>
      <c r="DS768" s="3"/>
      <c r="DT768" s="3"/>
      <c r="DU768" s="3"/>
      <c r="DV768" s="3"/>
      <c r="DW768" s="3"/>
      <c r="DX768" s="3"/>
      <c r="DY768" s="3"/>
      <c r="DZ768" s="3"/>
      <c r="EA768" s="3"/>
      <c r="EB768" s="3"/>
      <c r="EC768" s="3"/>
      <c r="ED768" s="3"/>
      <c r="EE768" s="3"/>
      <c r="EF768" s="3"/>
      <c r="EG768" s="3"/>
      <c r="EH768" s="3"/>
      <c r="EI768" s="3"/>
      <c r="EJ768" s="3"/>
      <c r="EK768" s="3"/>
      <c r="EL768" s="3"/>
      <c r="EM768" s="3"/>
      <c r="EN768" s="3"/>
      <c r="EO768" s="3"/>
      <c r="EP768" s="3"/>
      <c r="EQ768" s="3"/>
      <c r="ER768" s="3"/>
      <c r="ES768" s="3"/>
      <c r="ET768" s="3"/>
      <c r="EU768" s="3"/>
      <c r="EV768" s="3"/>
      <c r="EW768" s="3"/>
      <c r="EX768" s="3"/>
      <c r="EY768" s="3"/>
      <c r="EZ768" s="3"/>
      <c r="FA768" s="3"/>
      <c r="FB768" s="3"/>
      <c r="FC768" s="3"/>
      <c r="FD768" s="3"/>
      <c r="FE768" s="3"/>
      <c r="FF768" s="3"/>
      <c r="FG768" s="3"/>
      <c r="FH768" s="3"/>
      <c r="FI768" s="3"/>
      <c r="FJ768" s="3"/>
      <c r="FK768" s="3"/>
      <c r="FL768" s="3"/>
      <c r="FM768" s="3"/>
      <c r="FN768" s="3"/>
      <c r="FO768" s="3"/>
      <c r="FP768" s="3"/>
      <c r="FQ768" s="3"/>
      <c r="FR768" s="3"/>
      <c r="FS768" s="3"/>
      <c r="FT768" s="3"/>
      <c r="FU768" s="3"/>
      <c r="FV768" s="3"/>
      <c r="FW768" s="3"/>
      <c r="FX768" s="3"/>
      <c r="FY768" s="3"/>
      <c r="FZ768" s="3"/>
      <c r="GA768" s="3"/>
      <c r="GB768" s="3"/>
      <c r="GC768" s="3"/>
      <c r="GD768" s="3"/>
      <c r="GE768" s="3"/>
      <c r="GF768" s="3"/>
      <c r="GG768" s="3"/>
      <c r="GH768" s="3"/>
      <c r="GI768" s="3"/>
      <c r="GJ768" s="3"/>
      <c r="GK768" s="3"/>
      <c r="GL768" s="3"/>
      <c r="GM768" s="3"/>
      <c r="GN768" s="3"/>
      <c r="GO768" s="3"/>
      <c r="GP768" s="3"/>
      <c r="GQ768" s="3"/>
      <c r="GR768" s="3"/>
      <c r="GS768" s="3"/>
      <c r="GT768" s="3"/>
      <c r="GU768" s="3"/>
      <c r="GV768" s="3"/>
      <c r="GW768" s="3"/>
      <c r="GX768" s="3"/>
      <c r="GY768" s="3"/>
      <c r="GZ768" s="3"/>
      <c r="HA768" s="3"/>
      <c r="HB768" s="3"/>
      <c r="HC768" s="3"/>
      <c r="HD768" s="3"/>
      <c r="HE768" s="3"/>
      <c r="HF768" s="3"/>
      <c r="HG768" s="3"/>
      <c r="HH768" s="3"/>
      <c r="HI768" s="3"/>
      <c r="HJ768" s="3"/>
      <c r="HK768" s="3"/>
      <c r="HL768" s="3"/>
      <c r="HM768" s="3"/>
      <c r="HN768" s="3"/>
      <c r="HO768" s="3"/>
      <c r="HP768" s="3"/>
      <c r="HQ768" s="3"/>
      <c r="HR768" s="3"/>
      <c r="HS768" s="3"/>
      <c r="HT768" s="3"/>
      <c r="HU768" s="3"/>
      <c r="HV768" s="3"/>
      <c r="HW768" s="3"/>
      <c r="HX768" s="3"/>
      <c r="HY768" s="3"/>
      <c r="HZ768" s="3"/>
      <c r="IA768" s="3"/>
      <c r="IB768" s="3"/>
      <c r="IC768" s="3"/>
      <c r="ID768" s="3"/>
      <c r="IE768" s="3"/>
      <c r="IF768" s="3"/>
      <c r="IG768" s="3"/>
      <c r="IH768" s="3"/>
      <c r="II768" s="3"/>
      <c r="IJ768" s="3"/>
      <c r="IK768" s="3"/>
      <c r="IL768" s="3"/>
      <c r="IM768" s="3"/>
      <c r="IN768" s="3"/>
      <c r="IO768" s="3"/>
      <c r="IP768" s="3"/>
      <c r="IQ768" s="3"/>
      <c r="IR768" s="3"/>
      <c r="IS768" s="3"/>
      <c r="IT768" s="3"/>
      <c r="IU768" s="3"/>
      <c r="IV768" s="3"/>
    </row>
    <row r="769" spans="1:34" x14ac:dyDescent="0.2">
      <c r="A769" s="147">
        <v>45363</v>
      </c>
      <c r="B769" s="69" t="s">
        <v>144</v>
      </c>
      <c r="C769" s="69">
        <v>2024</v>
      </c>
      <c r="D769" s="111" t="s">
        <v>5</v>
      </c>
      <c r="E769" s="72">
        <v>-0.11</v>
      </c>
      <c r="F769" s="72" t="s">
        <v>19</v>
      </c>
      <c r="G769" s="2">
        <v>7200</v>
      </c>
      <c r="H769" s="72">
        <v>483</v>
      </c>
      <c r="I769" s="72" t="s">
        <v>52</v>
      </c>
      <c r="J769" s="72" t="s">
        <v>23</v>
      </c>
      <c r="K769" s="72">
        <v>3.7999999999999999E-2</v>
      </c>
      <c r="L769" s="72" t="s">
        <v>705</v>
      </c>
      <c r="M769" s="72" t="s">
        <v>1592</v>
      </c>
      <c r="N769" s="72" t="s">
        <v>1593</v>
      </c>
      <c r="O769" s="72"/>
      <c r="P769" s="111" t="s">
        <v>122</v>
      </c>
      <c r="Q769" s="80">
        <v>40.821666999999998</v>
      </c>
      <c r="R769" s="81">
        <v>-85.309443999999999</v>
      </c>
      <c r="S769" s="111" t="s">
        <v>43</v>
      </c>
      <c r="T769" s="69"/>
      <c r="U769" s="69"/>
      <c r="V769" s="68"/>
      <c r="W769" s="1" t="e">
        <f>IF(AC769="Intr",0,G769*#REF!)</f>
        <v>#REF!</v>
      </c>
      <c r="X769" s="1" t="e">
        <f>IF(AC769="Intr",0,G769*#REF!)</f>
        <v>#REF!</v>
      </c>
      <c r="Y769" s="1" t="e">
        <f>IF(AC769="Intr",G769,G769*#REF!)</f>
        <v>#REF!</v>
      </c>
      <c r="Z769" s="111" t="s">
        <v>944</v>
      </c>
      <c r="AA769" s="111" t="s">
        <v>943</v>
      </c>
      <c r="AB769" s="111"/>
      <c r="AC769" s="69"/>
      <c r="AD769" s="69"/>
      <c r="AE769" s="69"/>
      <c r="AF769" s="69"/>
      <c r="AG769" s="75"/>
      <c r="AH769" s="111" t="s">
        <v>1610</v>
      </c>
    </row>
    <row r="770" spans="1:34" x14ac:dyDescent="0.2">
      <c r="A770" s="147">
        <v>45363</v>
      </c>
      <c r="B770" s="69" t="s">
        <v>144</v>
      </c>
      <c r="C770" s="69">
        <v>2024</v>
      </c>
      <c r="D770" s="111" t="s">
        <v>5</v>
      </c>
      <c r="E770" s="72">
        <v>-0.32</v>
      </c>
      <c r="F770" s="72" t="s">
        <v>19</v>
      </c>
      <c r="G770" s="2">
        <v>25600</v>
      </c>
      <c r="H770" s="72">
        <v>483</v>
      </c>
      <c r="I770" s="72" t="s">
        <v>52</v>
      </c>
      <c r="J770" s="72" t="s">
        <v>25</v>
      </c>
      <c r="K770" s="72">
        <v>8.8999999999999996E-2</v>
      </c>
      <c r="L770" s="72" t="s">
        <v>705</v>
      </c>
      <c r="M770" s="72" t="s">
        <v>1592</v>
      </c>
      <c r="N770" s="72" t="s">
        <v>1593</v>
      </c>
      <c r="O770" s="72"/>
      <c r="P770" s="111" t="s">
        <v>122</v>
      </c>
      <c r="Q770" s="80">
        <v>40.821666999999998</v>
      </c>
      <c r="R770" s="81">
        <v>-85.309443999999999</v>
      </c>
      <c r="S770" s="111" t="s">
        <v>43</v>
      </c>
      <c r="T770" s="69"/>
      <c r="U770" s="69"/>
      <c r="V770" s="68"/>
      <c r="W770" s="1" t="e">
        <f>IF(AC770="Intr",0,G770*#REF!)</f>
        <v>#REF!</v>
      </c>
      <c r="X770" s="1" t="e">
        <f>IF(AC770="Intr",0,G770*#REF!)</f>
        <v>#REF!</v>
      </c>
      <c r="Y770" s="1" t="e">
        <f>IF(AC770="Intr",G770,G770*#REF!)</f>
        <v>#REF!</v>
      </c>
      <c r="Z770" s="111" t="s">
        <v>944</v>
      </c>
      <c r="AA770" s="111" t="s">
        <v>943</v>
      </c>
      <c r="AB770" s="111"/>
      <c r="AC770" s="69"/>
      <c r="AD770" s="69"/>
      <c r="AE770" s="69"/>
      <c r="AF770" s="69"/>
      <c r="AG770" s="75"/>
      <c r="AH770" s="111" t="s">
        <v>1610</v>
      </c>
    </row>
    <row r="771" spans="1:34" x14ac:dyDescent="0.2">
      <c r="A771" s="147">
        <v>45365</v>
      </c>
      <c r="B771" s="69" t="s">
        <v>144</v>
      </c>
      <c r="C771" s="69">
        <v>2024</v>
      </c>
      <c r="D771" s="111" t="s">
        <v>3</v>
      </c>
      <c r="E771" s="72">
        <v>-107</v>
      </c>
      <c r="F771" s="72" t="s">
        <v>20</v>
      </c>
      <c r="G771" s="2">
        <v>64200</v>
      </c>
      <c r="H771" s="72">
        <v>486</v>
      </c>
      <c r="I771" s="72" t="s">
        <v>52</v>
      </c>
      <c r="J771" s="72" t="s">
        <v>26</v>
      </c>
      <c r="K771" s="72">
        <v>107</v>
      </c>
      <c r="L771" s="72" t="s">
        <v>705</v>
      </c>
      <c r="M771" s="72" t="s">
        <v>1700</v>
      </c>
      <c r="N771" s="72" t="s">
        <v>1701</v>
      </c>
      <c r="O771" s="72"/>
      <c r="P771" s="111" t="s">
        <v>440</v>
      </c>
      <c r="Q771" s="80">
        <v>41.554699999999997</v>
      </c>
      <c r="R771" s="81">
        <v>-85.366699999999994</v>
      </c>
      <c r="S771" s="111" t="s">
        <v>43</v>
      </c>
      <c r="T771" s="69"/>
      <c r="U771" s="69"/>
      <c r="V771" s="68"/>
      <c r="W771" s="1" t="e">
        <f>IF(AC771="Intr",0,G771*#REF!)</f>
        <v>#REF!</v>
      </c>
      <c r="X771" s="1" t="e">
        <f>IF(AC771="Intr",0,G771*#REF!)</f>
        <v>#REF!</v>
      </c>
      <c r="Y771" s="1" t="e">
        <f>IF(AC771="Intr",G771,G771*#REF!)</f>
        <v>#REF!</v>
      </c>
      <c r="Z771" s="111" t="s">
        <v>1607</v>
      </c>
      <c r="AA771" s="111" t="s">
        <v>943</v>
      </c>
      <c r="AB771" s="111"/>
      <c r="AC771" s="69"/>
      <c r="AD771" s="69"/>
      <c r="AE771" s="69"/>
      <c r="AF771" s="69"/>
      <c r="AG771" s="75"/>
      <c r="AH771" s="111" t="s">
        <v>1702</v>
      </c>
    </row>
    <row r="772" spans="1:34" x14ac:dyDescent="0.2">
      <c r="A772" s="147">
        <v>45365</v>
      </c>
      <c r="B772" s="69" t="s">
        <v>144</v>
      </c>
      <c r="C772" s="69">
        <v>2024</v>
      </c>
      <c r="D772" s="111" t="s">
        <v>3</v>
      </c>
      <c r="E772" s="72">
        <v>-0.184</v>
      </c>
      <c r="F772" s="72" t="s">
        <v>19</v>
      </c>
      <c r="G772" s="2">
        <v>22080</v>
      </c>
      <c r="H772" s="72">
        <v>486</v>
      </c>
      <c r="I772" s="72" t="s">
        <v>52</v>
      </c>
      <c r="J772" s="72" t="s">
        <v>23</v>
      </c>
      <c r="K772" s="72">
        <v>9.1999999999999998E-2</v>
      </c>
      <c r="L772" s="72" t="s">
        <v>705</v>
      </c>
      <c r="M772" s="72" t="s">
        <v>1700</v>
      </c>
      <c r="N772" s="72" t="s">
        <v>1701</v>
      </c>
      <c r="O772" s="72"/>
      <c r="P772" s="111" t="s">
        <v>440</v>
      </c>
      <c r="Q772" s="80">
        <v>41.554699999999997</v>
      </c>
      <c r="R772" s="81">
        <v>-85.366699999999994</v>
      </c>
      <c r="S772" s="111" t="s">
        <v>43</v>
      </c>
      <c r="T772" s="69"/>
      <c r="U772" s="69"/>
      <c r="V772" s="68"/>
      <c r="W772" s="1" t="e">
        <f>IF(AC772="Intr",0,G772*#REF!)</f>
        <v>#REF!</v>
      </c>
      <c r="X772" s="1" t="e">
        <f>IF(AC772="Intr",0,G772*#REF!)</f>
        <v>#REF!</v>
      </c>
      <c r="Y772" s="1" t="e">
        <f>IF(AC772="Intr",G772,G772*#REF!)</f>
        <v>#REF!</v>
      </c>
      <c r="Z772" s="111" t="s">
        <v>1607</v>
      </c>
      <c r="AA772" s="111" t="s">
        <v>943</v>
      </c>
      <c r="AB772" s="111"/>
      <c r="AC772" s="69"/>
      <c r="AD772" s="69"/>
      <c r="AE772" s="69"/>
      <c r="AF772" s="69"/>
      <c r="AG772" s="75"/>
      <c r="AH772" s="111" t="s">
        <v>1702</v>
      </c>
    </row>
    <row r="773" spans="1:34" x14ac:dyDescent="0.2">
      <c r="A773" s="147">
        <v>45365</v>
      </c>
      <c r="B773" s="69" t="s">
        <v>144</v>
      </c>
      <c r="C773" s="69">
        <v>2024</v>
      </c>
      <c r="D773" s="111" t="s">
        <v>3</v>
      </c>
      <c r="E773" s="72">
        <v>-0.16200000000000001</v>
      </c>
      <c r="F773" s="72" t="s">
        <v>19</v>
      </c>
      <c r="G773" s="2">
        <v>19440</v>
      </c>
      <c r="H773" s="72">
        <v>486</v>
      </c>
      <c r="I773" s="72" t="s">
        <v>52</v>
      </c>
      <c r="J773" s="72" t="s">
        <v>24</v>
      </c>
      <c r="K773" s="72">
        <v>5.3999999999999999E-2</v>
      </c>
      <c r="L773" s="72" t="s">
        <v>705</v>
      </c>
      <c r="M773" s="72" t="s">
        <v>1700</v>
      </c>
      <c r="N773" s="72" t="s">
        <v>1701</v>
      </c>
      <c r="O773" s="72"/>
      <c r="P773" s="111" t="s">
        <v>440</v>
      </c>
      <c r="Q773" s="80">
        <v>41.554699999999997</v>
      </c>
      <c r="R773" s="81">
        <v>-85.366699999999994</v>
      </c>
      <c r="S773" s="111" t="s">
        <v>43</v>
      </c>
      <c r="T773" s="69"/>
      <c r="U773" s="69"/>
      <c r="V773" s="68"/>
      <c r="W773" s="1" t="e">
        <f>IF(AC773="Intr",0,G773*#REF!)</f>
        <v>#REF!</v>
      </c>
      <c r="X773" s="1" t="e">
        <f>IF(AC773="Intr",0,G773*#REF!)</f>
        <v>#REF!</v>
      </c>
      <c r="Y773" s="1" t="e">
        <f>IF(AC773="Intr",G773,G773*#REF!)</f>
        <v>#REF!</v>
      </c>
      <c r="Z773" s="111" t="s">
        <v>1607</v>
      </c>
      <c r="AA773" s="111" t="s">
        <v>943</v>
      </c>
      <c r="AB773" s="111"/>
      <c r="AC773" s="69"/>
      <c r="AD773" s="69"/>
      <c r="AE773" s="69"/>
      <c r="AF773" s="69"/>
      <c r="AG773" s="75"/>
      <c r="AH773" s="111" t="s">
        <v>1702</v>
      </c>
    </row>
    <row r="774" spans="1:34" x14ac:dyDescent="0.2">
      <c r="A774" s="147">
        <v>45365</v>
      </c>
      <c r="B774" s="69" t="s">
        <v>144</v>
      </c>
      <c r="C774" s="69">
        <v>2024</v>
      </c>
      <c r="D774" s="111" t="s">
        <v>3</v>
      </c>
      <c r="E774" s="72">
        <v>-0.14799999999999999</v>
      </c>
      <c r="F774" s="72" t="s">
        <v>19</v>
      </c>
      <c r="G774" s="2">
        <v>17760</v>
      </c>
      <c r="H774" s="72">
        <v>486</v>
      </c>
      <c r="I774" s="72" t="s">
        <v>52</v>
      </c>
      <c r="J774" s="72" t="s">
        <v>25</v>
      </c>
      <c r="K774" s="72">
        <v>3.6999999999999998E-2</v>
      </c>
      <c r="L774" s="72" t="s">
        <v>705</v>
      </c>
      <c r="M774" s="72" t="s">
        <v>1700</v>
      </c>
      <c r="N774" s="72" t="s">
        <v>1701</v>
      </c>
      <c r="O774" s="72"/>
      <c r="P774" s="111" t="s">
        <v>440</v>
      </c>
      <c r="Q774" s="80">
        <v>41.554699999999997</v>
      </c>
      <c r="R774" s="81">
        <v>-85.366699999999994</v>
      </c>
      <c r="S774" s="111" t="s">
        <v>43</v>
      </c>
      <c r="T774" s="69"/>
      <c r="U774" s="69"/>
      <c r="V774" s="68"/>
      <c r="W774" s="1" t="e">
        <f>IF(AC774="Intr",0,G774*#REF!)</f>
        <v>#REF!</v>
      </c>
      <c r="X774" s="1" t="e">
        <f>IF(AC774="Intr",0,G774*#REF!)</f>
        <v>#REF!</v>
      </c>
      <c r="Y774" s="1" t="e">
        <f>IF(AC774="Intr",G774,G774*#REF!)</f>
        <v>#REF!</v>
      </c>
      <c r="Z774" s="111" t="s">
        <v>1607</v>
      </c>
      <c r="AA774" s="111" t="s">
        <v>943</v>
      </c>
      <c r="AB774" s="111"/>
      <c r="AC774" s="69"/>
      <c r="AD774" s="69"/>
      <c r="AE774" s="69"/>
      <c r="AF774" s="69"/>
      <c r="AG774" s="75"/>
      <c r="AH774" s="111" t="s">
        <v>1702</v>
      </c>
    </row>
    <row r="775" spans="1:34" x14ac:dyDescent="0.2">
      <c r="A775" s="147">
        <v>45369</v>
      </c>
      <c r="B775" s="69" t="s">
        <v>144</v>
      </c>
      <c r="C775" s="69">
        <v>2024</v>
      </c>
      <c r="D775" s="111" t="s">
        <v>7</v>
      </c>
      <c r="E775" s="72">
        <v>-85</v>
      </c>
      <c r="F775" s="72" t="s">
        <v>20</v>
      </c>
      <c r="G775" s="2">
        <v>38250</v>
      </c>
      <c r="H775" s="72">
        <v>492</v>
      </c>
      <c r="I775" s="72" t="s">
        <v>52</v>
      </c>
      <c r="J775" s="72" t="s">
        <v>26</v>
      </c>
      <c r="K775" s="72">
        <v>71</v>
      </c>
      <c r="L775" s="72" t="s">
        <v>1594</v>
      </c>
      <c r="M775" s="72" t="s">
        <v>1595</v>
      </c>
      <c r="N775" s="72" t="s">
        <v>1596</v>
      </c>
      <c r="O775" s="72"/>
      <c r="P775" s="111" t="s">
        <v>133</v>
      </c>
      <c r="Q775" s="80">
        <v>39.822271000000001</v>
      </c>
      <c r="R775" s="81">
        <v>-86.352035000000001</v>
      </c>
      <c r="S775" s="111" t="s">
        <v>43</v>
      </c>
      <c r="T775" s="69"/>
      <c r="U775" s="69"/>
      <c r="V775" s="68"/>
      <c r="W775" s="1" t="e">
        <f>IF(AC775="Intr",0,G775*#REF!)</f>
        <v>#REF!</v>
      </c>
      <c r="X775" s="1" t="e">
        <f>IF(AC775="Intr",0,G775*#REF!)</f>
        <v>#REF!</v>
      </c>
      <c r="Y775" s="1" t="e">
        <f>IF(AC775="Intr",G775,G775*#REF!)</f>
        <v>#REF!</v>
      </c>
      <c r="Z775" s="111" t="s">
        <v>944</v>
      </c>
      <c r="AA775" s="111" t="s">
        <v>943</v>
      </c>
      <c r="AB775" s="111"/>
      <c r="AC775" s="69"/>
      <c r="AD775" s="69"/>
      <c r="AE775" s="69"/>
      <c r="AF775" s="69"/>
      <c r="AG775" s="75"/>
      <c r="AH775" s="111"/>
    </row>
    <row r="776" spans="1:34" x14ac:dyDescent="0.2">
      <c r="A776" s="147">
        <v>45371</v>
      </c>
      <c r="B776" s="69" t="s">
        <v>144</v>
      </c>
      <c r="C776" s="69">
        <v>2024</v>
      </c>
      <c r="D776" s="111" t="s">
        <v>3</v>
      </c>
      <c r="E776" s="72">
        <v>-0.42</v>
      </c>
      <c r="F776" s="72" t="s">
        <v>19</v>
      </c>
      <c r="G776" s="2">
        <v>50400</v>
      </c>
      <c r="H776" s="72">
        <v>480</v>
      </c>
      <c r="I776" s="72" t="s">
        <v>52</v>
      </c>
      <c r="J776" s="72" t="s">
        <v>23</v>
      </c>
      <c r="K776" s="72">
        <v>0.21</v>
      </c>
      <c r="L776" s="72" t="s">
        <v>1597</v>
      </c>
      <c r="M776" s="72" t="s">
        <v>1598</v>
      </c>
      <c r="N776" s="72" t="s">
        <v>1599</v>
      </c>
      <c r="O776" s="72"/>
      <c r="P776" s="111" t="s">
        <v>440</v>
      </c>
      <c r="Q776" s="80">
        <v>41.695641000000002</v>
      </c>
      <c r="R776" s="81">
        <v>-85.322911000000005</v>
      </c>
      <c r="S776" s="111" t="s">
        <v>41</v>
      </c>
      <c r="T776" s="69"/>
      <c r="U776" s="69"/>
      <c r="V776" s="68"/>
      <c r="W776" s="1" t="e">
        <f>IF(AC776="Intr",0,G776*#REF!)</f>
        <v>#REF!</v>
      </c>
      <c r="X776" s="1" t="e">
        <f>IF(AC776="Intr",0,G776*#REF!)</f>
        <v>#REF!</v>
      </c>
      <c r="Y776" s="1" t="e">
        <f>IF(AC776="Intr",G776,G776*#REF!)</f>
        <v>#REF!</v>
      </c>
      <c r="Z776" s="111" t="s">
        <v>1607</v>
      </c>
      <c r="AA776" s="111" t="s">
        <v>943</v>
      </c>
      <c r="AB776" s="111"/>
      <c r="AC776" s="69"/>
      <c r="AD776" s="69"/>
      <c r="AE776" s="69"/>
      <c r="AF776" s="69"/>
      <c r="AG776" s="75"/>
      <c r="AH776" s="111"/>
    </row>
    <row r="777" spans="1:34" x14ac:dyDescent="0.2">
      <c r="A777" s="147">
        <v>45371</v>
      </c>
      <c r="B777" s="69" t="s">
        <v>144</v>
      </c>
      <c r="C777" s="69">
        <v>2024</v>
      </c>
      <c r="D777" s="111" t="s">
        <v>3</v>
      </c>
      <c r="E777" s="72">
        <v>-0.16</v>
      </c>
      <c r="F777" s="72" t="s">
        <v>19</v>
      </c>
      <c r="G777" s="2">
        <v>19200</v>
      </c>
      <c r="H777" s="72">
        <v>480</v>
      </c>
      <c r="I777" s="72" t="s">
        <v>52</v>
      </c>
      <c r="J777" s="72" t="s">
        <v>25</v>
      </c>
      <c r="K777" s="72">
        <v>0.04</v>
      </c>
      <c r="L777" s="72" t="s">
        <v>1597</v>
      </c>
      <c r="M777" s="72" t="s">
        <v>1598</v>
      </c>
      <c r="N777" s="72" t="s">
        <v>1599</v>
      </c>
      <c r="O777" s="72"/>
      <c r="P777" s="111" t="s">
        <v>440</v>
      </c>
      <c r="Q777" s="80">
        <v>41.695641000000002</v>
      </c>
      <c r="R777" s="81">
        <v>-85.322911000000005</v>
      </c>
      <c r="S777" s="111" t="s">
        <v>41</v>
      </c>
      <c r="T777" s="69"/>
      <c r="U777" s="69"/>
      <c r="V777" s="68"/>
      <c r="W777" s="1" t="e">
        <f>IF(AC777="Intr",0,G777*#REF!)</f>
        <v>#REF!</v>
      </c>
      <c r="X777" s="1" t="e">
        <f>IF(AC777="Intr",0,G777*#REF!)</f>
        <v>#REF!</v>
      </c>
      <c r="Y777" s="1" t="e">
        <f>IF(AC777="Intr",G777,G777*#REF!)</f>
        <v>#REF!</v>
      </c>
      <c r="Z777" s="111" t="s">
        <v>1607</v>
      </c>
      <c r="AA777" s="111" t="s">
        <v>943</v>
      </c>
      <c r="AB777" s="111"/>
      <c r="AC777" s="69"/>
      <c r="AD777" s="69"/>
      <c r="AE777" s="69"/>
      <c r="AF777" s="69"/>
      <c r="AG777" s="75"/>
      <c r="AH777" s="111"/>
    </row>
    <row r="778" spans="1:34" x14ac:dyDescent="0.2">
      <c r="A778" s="147">
        <v>45372</v>
      </c>
      <c r="B778" s="69" t="s">
        <v>144</v>
      </c>
      <c r="C778" s="69">
        <v>2024</v>
      </c>
      <c r="D778" s="111" t="s">
        <v>8</v>
      </c>
      <c r="E778" s="72">
        <v>-1.425</v>
      </c>
      <c r="F778" s="72" t="s">
        <v>19</v>
      </c>
      <c r="G778" s="2">
        <f>-E778*80000</f>
        <v>114000</v>
      </c>
      <c r="H778" s="72">
        <v>481</v>
      </c>
      <c r="I778" s="72" t="s">
        <v>53</v>
      </c>
      <c r="J778" s="72" t="s">
        <v>23</v>
      </c>
      <c r="K778" s="72">
        <v>0.95</v>
      </c>
      <c r="L778" s="72" t="s">
        <v>1600</v>
      </c>
      <c r="M778" s="72" t="s">
        <v>73</v>
      </c>
      <c r="N778" s="72" t="s">
        <v>1601</v>
      </c>
      <c r="O778" s="72"/>
      <c r="P778" s="111" t="s">
        <v>71</v>
      </c>
      <c r="Q778" s="80">
        <v>39.155188000000003</v>
      </c>
      <c r="R778" s="81">
        <v>-86.041409999999999</v>
      </c>
      <c r="S778" s="111" t="s">
        <v>41</v>
      </c>
      <c r="T778" s="69"/>
      <c r="U778" s="69"/>
      <c r="V778" s="68"/>
      <c r="W778" s="1" t="e">
        <f>IF(AC778="Intr",0,G778*#REF!)</f>
        <v>#REF!</v>
      </c>
      <c r="X778" s="1" t="e">
        <f>IF(AC778="Intr",0,G778*#REF!)</f>
        <v>#REF!</v>
      </c>
      <c r="Y778" s="1" t="e">
        <f>IF(AC778="Intr",G778,G778*#REF!)</f>
        <v>#REF!</v>
      </c>
      <c r="Z778" s="111" t="s">
        <v>941</v>
      </c>
      <c r="AA778" s="111" t="s">
        <v>1127</v>
      </c>
      <c r="AB778" s="111" t="s">
        <v>948</v>
      </c>
      <c r="AC778" s="69"/>
      <c r="AD778" s="69"/>
      <c r="AE778" s="69"/>
      <c r="AF778" s="69"/>
      <c r="AG778" s="75"/>
      <c r="AH778" s="111"/>
    </row>
    <row r="779" spans="1:34" x14ac:dyDescent="0.2">
      <c r="A779" s="147">
        <v>45376</v>
      </c>
      <c r="B779" s="69" t="s">
        <v>144</v>
      </c>
      <c r="C779" s="69">
        <v>2024</v>
      </c>
      <c r="D779" s="111" t="s">
        <v>11</v>
      </c>
      <c r="E779" s="72">
        <v>-0.02</v>
      </c>
      <c r="F779" s="72" t="s">
        <v>19</v>
      </c>
      <c r="G779" s="2">
        <v>1600</v>
      </c>
      <c r="H779" s="72">
        <v>494</v>
      </c>
      <c r="I779" s="72" t="s">
        <v>52</v>
      </c>
      <c r="J779" s="72" t="s">
        <v>23</v>
      </c>
      <c r="K779" s="72">
        <v>0.02</v>
      </c>
      <c r="L779" s="72" t="s">
        <v>1602</v>
      </c>
      <c r="M779" s="72" t="s">
        <v>1603</v>
      </c>
      <c r="N779" s="72" t="s">
        <v>1604</v>
      </c>
      <c r="O779" s="72"/>
      <c r="P779" s="111" t="s">
        <v>473</v>
      </c>
      <c r="Q779" s="80">
        <v>37.946016</v>
      </c>
      <c r="R779" s="81">
        <v>-87.925535999999994</v>
      </c>
      <c r="S779" s="111" t="s">
        <v>43</v>
      </c>
      <c r="T779" s="69"/>
      <c r="U779" s="69"/>
      <c r="V779" s="68"/>
      <c r="W779" s="1" t="e">
        <f>IF(AC779="Intr",0,G779*#REF!)</f>
        <v>#REF!</v>
      </c>
      <c r="X779" s="1" t="e">
        <f>IF(AC779="Intr",0,G779*#REF!)</f>
        <v>#REF!</v>
      </c>
      <c r="Y779" s="1" t="e">
        <f>IF(AC779="Intr",G779,G779*#REF!)</f>
        <v>#REF!</v>
      </c>
      <c r="Z779" s="111" t="s">
        <v>944</v>
      </c>
      <c r="AA779" s="111" t="s">
        <v>943</v>
      </c>
      <c r="AB779" s="111"/>
      <c r="AC779" s="69"/>
      <c r="AD779" s="69"/>
      <c r="AE779" s="69"/>
      <c r="AF779" s="69"/>
      <c r="AG779" s="75"/>
      <c r="AH779" s="111"/>
    </row>
    <row r="780" spans="1:34" x14ac:dyDescent="0.2">
      <c r="A780" s="147">
        <v>45376</v>
      </c>
      <c r="B780" s="69" t="s">
        <v>144</v>
      </c>
      <c r="C780" s="69">
        <v>2024</v>
      </c>
      <c r="D780" s="111" t="s">
        <v>11</v>
      </c>
      <c r="E780" s="72">
        <v>-68</v>
      </c>
      <c r="F780" s="72" t="s">
        <v>20</v>
      </c>
      <c r="G780" s="2">
        <v>27200</v>
      </c>
      <c r="H780" s="72">
        <v>494</v>
      </c>
      <c r="I780" s="72" t="s">
        <v>52</v>
      </c>
      <c r="J780" s="72" t="s">
        <v>28</v>
      </c>
      <c r="K780" s="72">
        <v>68</v>
      </c>
      <c r="L780" s="72" t="s">
        <v>1602</v>
      </c>
      <c r="M780" s="72" t="s">
        <v>1603</v>
      </c>
      <c r="N780" s="72" t="s">
        <v>1604</v>
      </c>
      <c r="O780" s="72"/>
      <c r="P780" s="111" t="s">
        <v>473</v>
      </c>
      <c r="Q780" s="80">
        <v>37.946016</v>
      </c>
      <c r="R780" s="81">
        <v>-87.925535999999994</v>
      </c>
      <c r="S780" s="111" t="s">
        <v>43</v>
      </c>
      <c r="T780" s="69"/>
      <c r="U780" s="69"/>
      <c r="V780" s="68"/>
      <c r="W780" s="1" t="e">
        <f>IF(AC780="Intr",0,G780*#REF!)</f>
        <v>#REF!</v>
      </c>
      <c r="X780" s="1" t="e">
        <f>IF(AC780="Intr",0,G780*#REF!)</f>
        <v>#REF!</v>
      </c>
      <c r="Y780" s="1" t="e">
        <f>IF(AC780="Intr",G780,G780*#REF!)</f>
        <v>#REF!</v>
      </c>
      <c r="Z780" s="111" t="s">
        <v>944</v>
      </c>
      <c r="AA780" s="111" t="s">
        <v>943</v>
      </c>
      <c r="AB780" s="111"/>
      <c r="AC780" s="69"/>
      <c r="AD780" s="69"/>
      <c r="AE780" s="69"/>
      <c r="AF780" s="69"/>
      <c r="AG780" s="75"/>
      <c r="AH780" s="111"/>
    </row>
    <row r="781" spans="1:34" x14ac:dyDescent="0.2">
      <c r="A781" s="147">
        <v>45376</v>
      </c>
      <c r="B781" s="69" t="s">
        <v>144</v>
      </c>
      <c r="C781" s="69">
        <v>2024</v>
      </c>
      <c r="D781" s="111" t="s">
        <v>11</v>
      </c>
      <c r="E781" s="72">
        <v>-55</v>
      </c>
      <c r="F781" s="72" t="s">
        <v>20</v>
      </c>
      <c r="G781" s="2">
        <v>22000</v>
      </c>
      <c r="H781" s="72">
        <v>494</v>
      </c>
      <c r="I781" s="72" t="s">
        <v>52</v>
      </c>
      <c r="J781" s="72" t="s">
        <v>27</v>
      </c>
      <c r="K781" s="72">
        <v>122</v>
      </c>
      <c r="L781" s="72" t="s">
        <v>1602</v>
      </c>
      <c r="M781" s="72" t="s">
        <v>1603</v>
      </c>
      <c r="N781" s="72" t="s">
        <v>1604</v>
      </c>
      <c r="O781" s="72"/>
      <c r="P781" s="111" t="s">
        <v>473</v>
      </c>
      <c r="Q781" s="80">
        <v>37.946016</v>
      </c>
      <c r="R781" s="81">
        <v>-87.925535999999994</v>
      </c>
      <c r="S781" s="111" t="s">
        <v>43</v>
      </c>
      <c r="T781" s="69"/>
      <c r="U781" s="69"/>
      <c r="V781" s="68"/>
      <c r="W781" s="1" t="e">
        <f>IF(AC781="Intr",0,G781*#REF!)</f>
        <v>#REF!</v>
      </c>
      <c r="X781" s="1" t="e">
        <f>IF(AC781="Intr",0,G781*#REF!)</f>
        <v>#REF!</v>
      </c>
      <c r="Y781" s="1" t="e">
        <f>IF(AC781="Intr",G781,G781*#REF!)</f>
        <v>#REF!</v>
      </c>
      <c r="Z781" s="111" t="s">
        <v>944</v>
      </c>
      <c r="AA781" s="111" t="s">
        <v>943</v>
      </c>
      <c r="AB781" s="111"/>
      <c r="AC781" s="69"/>
      <c r="AD781" s="69"/>
      <c r="AE781" s="69"/>
      <c r="AF781" s="69"/>
      <c r="AG781" s="75"/>
      <c r="AH781" s="111"/>
    </row>
    <row r="782" spans="1:34" x14ac:dyDescent="0.2">
      <c r="A782" s="147">
        <v>45377</v>
      </c>
      <c r="B782" s="69" t="s">
        <v>144</v>
      </c>
      <c r="C782" s="69">
        <v>2024</v>
      </c>
      <c r="D782" s="111" t="s">
        <v>3</v>
      </c>
      <c r="E782" s="72">
        <v>-99</v>
      </c>
      <c r="F782" s="72" t="s">
        <v>20</v>
      </c>
      <c r="G782" s="2">
        <v>59400</v>
      </c>
      <c r="H782" s="72">
        <v>490</v>
      </c>
      <c r="I782" s="72" t="s">
        <v>52</v>
      </c>
      <c r="J782" s="72" t="s">
        <v>27</v>
      </c>
      <c r="K782" s="72">
        <v>155</v>
      </c>
      <c r="L782" s="72" t="s">
        <v>705</v>
      </c>
      <c r="M782" s="113" t="s">
        <v>1605</v>
      </c>
      <c r="N782" s="72" t="s">
        <v>1606</v>
      </c>
      <c r="O782" s="72"/>
      <c r="P782" s="111" t="s">
        <v>84</v>
      </c>
      <c r="Q782" s="80">
        <v>41.395462000000002</v>
      </c>
      <c r="R782" s="81">
        <v>-85.342841000000007</v>
      </c>
      <c r="S782" s="111" t="s">
        <v>43</v>
      </c>
      <c r="T782" s="69"/>
      <c r="U782" s="69"/>
      <c r="V782" s="68"/>
      <c r="W782" s="1" t="e">
        <f>IF(AC782="Intr",0,G782*#REF!)</f>
        <v>#REF!</v>
      </c>
      <c r="X782" s="1" t="e">
        <f>IF(AC782="Intr",0,G782*#REF!)</f>
        <v>#REF!</v>
      </c>
      <c r="Y782" s="1" t="e">
        <f>IF(AC782="Intr",G782,G782*#REF!)</f>
        <v>#REF!</v>
      </c>
      <c r="Z782" s="111" t="s">
        <v>1607</v>
      </c>
      <c r="AA782" s="111" t="s">
        <v>943</v>
      </c>
      <c r="AB782" s="111"/>
      <c r="AC782" s="69"/>
      <c r="AD782" s="69"/>
      <c r="AE782" s="69"/>
      <c r="AF782" s="69"/>
      <c r="AG782" s="75"/>
      <c r="AH782" s="111" t="s">
        <v>1611</v>
      </c>
    </row>
    <row r="783" spans="1:34" x14ac:dyDescent="0.2">
      <c r="A783" s="147">
        <v>45377</v>
      </c>
      <c r="B783" s="69" t="s">
        <v>144</v>
      </c>
      <c r="C783" s="69">
        <v>2024</v>
      </c>
      <c r="D783" s="111" t="s">
        <v>3</v>
      </c>
      <c r="E783" s="72">
        <v>-0.27</v>
      </c>
      <c r="F783" s="72" t="s">
        <v>19</v>
      </c>
      <c r="G783" s="2">
        <v>32400</v>
      </c>
      <c r="H783" s="72">
        <v>490</v>
      </c>
      <c r="I783" s="72" t="s">
        <v>52</v>
      </c>
      <c r="J783" s="72" t="s">
        <v>23</v>
      </c>
      <c r="K783" s="72">
        <v>0.13400000000000001</v>
      </c>
      <c r="L783" s="72" t="s">
        <v>705</v>
      </c>
      <c r="M783" s="113" t="s">
        <v>1605</v>
      </c>
      <c r="N783" s="72" t="s">
        <v>1606</v>
      </c>
      <c r="O783" s="72"/>
      <c r="P783" s="111" t="s">
        <v>84</v>
      </c>
      <c r="Q783" s="80">
        <v>41.395462000000002</v>
      </c>
      <c r="R783" s="81">
        <v>-85.342841000000007</v>
      </c>
      <c r="S783" s="111" t="s">
        <v>43</v>
      </c>
      <c r="T783" s="69"/>
      <c r="U783" s="69"/>
      <c r="V783" s="68"/>
      <c r="W783" s="1" t="e">
        <f>IF(AC783="Intr",0,G783*#REF!)</f>
        <v>#REF!</v>
      </c>
      <c r="X783" s="1" t="e">
        <f>IF(AC783="Intr",0,G783*#REF!)</f>
        <v>#REF!</v>
      </c>
      <c r="Y783" s="1" t="e">
        <f>IF(AC783="Intr",G783,G783*#REF!)</f>
        <v>#REF!</v>
      </c>
      <c r="Z783" s="111" t="s">
        <v>1607</v>
      </c>
      <c r="AA783" s="111" t="s">
        <v>943</v>
      </c>
      <c r="AB783" s="111"/>
      <c r="AC783" s="69"/>
      <c r="AD783" s="69"/>
      <c r="AE783" s="69"/>
      <c r="AF783" s="69"/>
      <c r="AG783" s="75"/>
      <c r="AH783" s="111"/>
    </row>
    <row r="784" spans="1:34" x14ac:dyDescent="0.2">
      <c r="A784" s="68">
        <v>45387</v>
      </c>
      <c r="B784" s="69" t="s">
        <v>165</v>
      </c>
      <c r="C784" s="69">
        <v>2024</v>
      </c>
      <c r="D784" s="69" t="s">
        <v>10</v>
      </c>
      <c r="E784" s="71">
        <v>-560</v>
      </c>
      <c r="F784" s="71" t="s">
        <v>20</v>
      </c>
      <c r="G784" s="13">
        <v>224000</v>
      </c>
      <c r="H784" s="14">
        <v>470</v>
      </c>
      <c r="I784" s="71" t="s">
        <v>52</v>
      </c>
      <c r="J784" s="71" t="s">
        <v>27</v>
      </c>
      <c r="K784" s="71">
        <v>467</v>
      </c>
      <c r="L784" s="71" t="s">
        <v>1614</v>
      </c>
      <c r="M784" s="71" t="s">
        <v>1616</v>
      </c>
      <c r="N784" s="72" t="s">
        <v>1617</v>
      </c>
      <c r="O784" s="69"/>
      <c r="P784" s="69" t="s">
        <v>100</v>
      </c>
      <c r="Q784" s="73">
        <v>38.315209000000003</v>
      </c>
      <c r="R784" s="74">
        <v>-85.901707999999999</v>
      </c>
      <c r="S784" s="69" t="s">
        <v>41</v>
      </c>
      <c r="T784" s="69"/>
      <c r="U784" s="69"/>
      <c r="V784" s="68"/>
      <c r="W784" s="1" t="e">
        <f>IF(AC784="Intr",0,G784*#REF!)</f>
        <v>#REF!</v>
      </c>
      <c r="X784" s="1" t="e">
        <f>IF(AC784="Intr",0,G784*#REF!)</f>
        <v>#REF!</v>
      </c>
      <c r="Y784" s="1" t="e">
        <f>IF(AC784="Intr",G784,G784*#REF!)</f>
        <v>#REF!</v>
      </c>
      <c r="Z784" s="1" t="s">
        <v>944</v>
      </c>
      <c r="AA784" s="1" t="s">
        <v>943</v>
      </c>
      <c r="AB784" s="1"/>
      <c r="AC784" s="69"/>
      <c r="AD784" s="69"/>
      <c r="AE784" s="69"/>
      <c r="AF784" s="69"/>
      <c r="AG784" s="75"/>
      <c r="AH784" s="69"/>
    </row>
    <row r="785" spans="1:34" x14ac:dyDescent="0.2">
      <c r="A785" s="68">
        <v>45394</v>
      </c>
      <c r="B785" s="69" t="s">
        <v>165</v>
      </c>
      <c r="C785" s="69">
        <v>2024</v>
      </c>
      <c r="D785" s="69" t="s">
        <v>5</v>
      </c>
      <c r="E785" s="71">
        <v>-0.3</v>
      </c>
      <c r="F785" s="71" t="s">
        <v>19</v>
      </c>
      <c r="G785" s="13">
        <v>24000</v>
      </c>
      <c r="H785" s="14">
        <v>488</v>
      </c>
      <c r="I785" s="71" t="s">
        <v>52</v>
      </c>
      <c r="J785" s="71" t="s">
        <v>23</v>
      </c>
      <c r="K785" s="71">
        <v>0.3</v>
      </c>
      <c r="L785" s="71" t="s">
        <v>705</v>
      </c>
      <c r="M785" s="71" t="s">
        <v>1618</v>
      </c>
      <c r="N785" s="72" t="s">
        <v>1619</v>
      </c>
      <c r="O785" s="69"/>
      <c r="P785" s="69" t="s">
        <v>1624</v>
      </c>
      <c r="Q785" s="73">
        <v>41.171959999999999</v>
      </c>
      <c r="R785" s="74">
        <v>-86.313370000000006</v>
      </c>
      <c r="S785" s="69" t="s">
        <v>43</v>
      </c>
      <c r="T785" s="69"/>
      <c r="U785" s="69"/>
      <c r="V785" s="68"/>
      <c r="W785" s="1" t="e">
        <f>IF(AC785="Intr",0,G785*#REF!)</f>
        <v>#REF!</v>
      </c>
      <c r="X785" s="1" t="e">
        <f>IF(AC785="Intr",0,G785*#REF!)</f>
        <v>#REF!</v>
      </c>
      <c r="Y785" s="1" t="e">
        <f>IF(AC785="Intr",G785,G785*#REF!)</f>
        <v>#REF!</v>
      </c>
      <c r="Z785" s="1" t="s">
        <v>944</v>
      </c>
      <c r="AA785" s="1" t="s">
        <v>943</v>
      </c>
      <c r="AB785" s="1"/>
      <c r="AC785" s="69"/>
      <c r="AD785" s="69"/>
      <c r="AE785" s="69"/>
      <c r="AF785" s="69"/>
      <c r="AG785" s="75"/>
      <c r="AH785" s="69" t="s">
        <v>1625</v>
      </c>
    </row>
    <row r="786" spans="1:34" x14ac:dyDescent="0.2">
      <c r="A786" s="68">
        <v>45394</v>
      </c>
      <c r="B786" s="69" t="s">
        <v>165</v>
      </c>
      <c r="C786" s="69">
        <v>2024</v>
      </c>
      <c r="D786" s="69" t="s">
        <v>11</v>
      </c>
      <c r="E786" s="71">
        <v>-326</v>
      </c>
      <c r="F786" s="71" t="s">
        <v>20</v>
      </c>
      <c r="G786" s="13">
        <v>130400</v>
      </c>
      <c r="H786" s="14">
        <v>493</v>
      </c>
      <c r="I786" s="71" t="s">
        <v>52</v>
      </c>
      <c r="J786" s="71" t="s">
        <v>26</v>
      </c>
      <c r="K786" s="71">
        <v>496</v>
      </c>
      <c r="L786" s="71" t="s">
        <v>705</v>
      </c>
      <c r="M786" s="71" t="s">
        <v>1620</v>
      </c>
      <c r="N786" s="72" t="s">
        <v>1621</v>
      </c>
      <c r="O786" s="69"/>
      <c r="P786" s="69" t="s">
        <v>297</v>
      </c>
      <c r="Q786" s="73">
        <v>38.198149999999998</v>
      </c>
      <c r="R786" s="74">
        <v>-87.292640000000006</v>
      </c>
      <c r="S786" s="69" t="s">
        <v>43</v>
      </c>
      <c r="T786" s="69"/>
      <c r="U786" s="69"/>
      <c r="V786" s="68"/>
      <c r="W786" s="1" t="e">
        <f>IF(AC786="Intr",0,G786*#REF!)</f>
        <v>#REF!</v>
      </c>
      <c r="X786" s="1" t="e">
        <f>IF(AC786="Intr",0,G786*#REF!)</f>
        <v>#REF!</v>
      </c>
      <c r="Y786" s="1" t="e">
        <f>IF(AC786="Intr",G786,G786*#REF!)</f>
        <v>#REF!</v>
      </c>
      <c r="Z786" s="1" t="s">
        <v>944</v>
      </c>
      <c r="AA786" s="1" t="s">
        <v>943</v>
      </c>
      <c r="AB786" s="1"/>
      <c r="AC786" s="69"/>
      <c r="AD786" s="69"/>
      <c r="AE786" s="69"/>
      <c r="AF786" s="69"/>
      <c r="AG786" s="75"/>
      <c r="AH786" s="69" t="s">
        <v>1626</v>
      </c>
    </row>
    <row r="787" spans="1:34" x14ac:dyDescent="0.2">
      <c r="A787" s="68">
        <v>45412</v>
      </c>
      <c r="B787" s="69" t="s">
        <v>165</v>
      </c>
      <c r="C787" s="69">
        <v>2024</v>
      </c>
      <c r="D787" s="69" t="s">
        <v>7</v>
      </c>
      <c r="E787" s="71">
        <v>-1.1499999999999999</v>
      </c>
      <c r="F787" s="71" t="s">
        <v>19</v>
      </c>
      <c r="G787" s="13">
        <v>92000</v>
      </c>
      <c r="H787" s="14">
        <v>496</v>
      </c>
      <c r="I787" s="71" t="s">
        <v>52</v>
      </c>
      <c r="J787" s="71" t="s">
        <v>23</v>
      </c>
      <c r="K787" s="71">
        <v>0.48</v>
      </c>
      <c r="L787" s="71" t="s">
        <v>1615</v>
      </c>
      <c r="M787" s="71" t="s">
        <v>1622</v>
      </c>
      <c r="N787" s="72" t="s">
        <v>1623</v>
      </c>
      <c r="O787" s="69"/>
      <c r="P787" s="69" t="s">
        <v>133</v>
      </c>
      <c r="Q787" s="73">
        <v>39.739019999999996</v>
      </c>
      <c r="R787" s="74">
        <v>-86.474185000000006</v>
      </c>
      <c r="S787" s="69" t="s">
        <v>41</v>
      </c>
      <c r="T787" s="69"/>
      <c r="U787" s="69"/>
      <c r="V787" s="68"/>
      <c r="W787" s="1" t="e">
        <f>IF(AC787="Intr",0,G787*#REF!)</f>
        <v>#REF!</v>
      </c>
      <c r="X787" s="1" t="e">
        <f>IF(AC787="Intr",0,G787*#REF!)</f>
        <v>#REF!</v>
      </c>
      <c r="Y787" s="1" t="e">
        <f>IF(AC787="Intr",G787,G787*#REF!)</f>
        <v>#REF!</v>
      </c>
      <c r="Z787" s="1" t="s">
        <v>944</v>
      </c>
      <c r="AA787" s="1" t="s">
        <v>943</v>
      </c>
      <c r="AB787" s="1"/>
      <c r="AC787" s="69"/>
      <c r="AD787" s="69"/>
      <c r="AE787" s="69"/>
      <c r="AF787" s="69"/>
      <c r="AG787" s="75"/>
      <c r="AH787" s="69"/>
    </row>
    <row r="788" spans="1:34" x14ac:dyDescent="0.2">
      <c r="A788" s="68">
        <v>45420</v>
      </c>
      <c r="B788" s="69" t="s">
        <v>66</v>
      </c>
      <c r="C788" s="69">
        <v>2024</v>
      </c>
      <c r="D788" s="69" t="s">
        <v>7</v>
      </c>
      <c r="E788" s="148">
        <v>-0.64</v>
      </c>
      <c r="F788" s="71" t="s">
        <v>19</v>
      </c>
      <c r="G788" s="53">
        <v>51200</v>
      </c>
      <c r="H788" s="14">
        <v>505</v>
      </c>
      <c r="I788" s="71" t="s">
        <v>52</v>
      </c>
      <c r="J788" s="71" t="s">
        <v>25</v>
      </c>
      <c r="K788" s="148">
        <v>0.16</v>
      </c>
      <c r="L788" s="148" t="s">
        <v>1653</v>
      </c>
      <c r="M788" s="148" t="s">
        <v>1652</v>
      </c>
      <c r="N788" s="148" t="s">
        <v>1651</v>
      </c>
      <c r="O788" s="69"/>
      <c r="P788" s="149" t="s">
        <v>133</v>
      </c>
      <c r="Q788" s="150">
        <v>39.722900000000003</v>
      </c>
      <c r="R788" s="151">
        <v>-86.330699999999993</v>
      </c>
      <c r="S788" s="152" t="s">
        <v>41</v>
      </c>
      <c r="T788" s="69"/>
      <c r="U788" s="69"/>
      <c r="V788" s="68"/>
      <c r="W788" s="1">
        <v>7680</v>
      </c>
      <c r="X788" s="1">
        <v>35840</v>
      </c>
      <c r="Y788" s="1">
        <v>7680</v>
      </c>
      <c r="Z788" s="111" t="s">
        <v>944</v>
      </c>
      <c r="AA788" s="111" t="s">
        <v>943</v>
      </c>
      <c r="AB788" s="111"/>
      <c r="AC788" s="69"/>
      <c r="AD788" s="69"/>
      <c r="AE788" s="69"/>
      <c r="AF788" s="69"/>
      <c r="AG788" s="75"/>
      <c r="AH788" s="69"/>
    </row>
    <row r="789" spans="1:34" x14ac:dyDescent="0.2">
      <c r="A789" s="68">
        <v>45420</v>
      </c>
      <c r="B789" s="69" t="s">
        <v>66</v>
      </c>
      <c r="C789" s="69">
        <v>2024</v>
      </c>
      <c r="D789" s="69" t="s">
        <v>7</v>
      </c>
      <c r="E789" s="148">
        <v>-74</v>
      </c>
      <c r="F789" s="71" t="s">
        <v>20</v>
      </c>
      <c r="G789" s="53">
        <v>33300</v>
      </c>
      <c r="H789" s="14">
        <v>505</v>
      </c>
      <c r="I789" s="71" t="s">
        <v>52</v>
      </c>
      <c r="J789" s="71" t="s">
        <v>27</v>
      </c>
      <c r="K789" s="148">
        <v>61.6</v>
      </c>
      <c r="L789" s="148" t="s">
        <v>1653</v>
      </c>
      <c r="M789" s="148" t="s">
        <v>1652</v>
      </c>
      <c r="N789" s="148" t="s">
        <v>1651</v>
      </c>
      <c r="O789" s="69"/>
      <c r="P789" s="149" t="s">
        <v>133</v>
      </c>
      <c r="Q789" s="150">
        <v>39.722900000000003</v>
      </c>
      <c r="R789" s="151">
        <v>-86.330699999999993</v>
      </c>
      <c r="S789" s="152" t="s">
        <v>41</v>
      </c>
      <c r="T789" s="69"/>
      <c r="U789" s="69"/>
      <c r="V789" s="68"/>
      <c r="W789" s="1">
        <v>4995</v>
      </c>
      <c r="X789" s="1">
        <v>23310</v>
      </c>
      <c r="Y789" s="1">
        <v>4995</v>
      </c>
      <c r="Z789" s="111" t="s">
        <v>944</v>
      </c>
      <c r="AA789" s="111" t="s">
        <v>943</v>
      </c>
      <c r="AB789" s="111"/>
      <c r="AC789" s="69"/>
      <c r="AD789" s="69"/>
      <c r="AE789" s="69"/>
      <c r="AF789" s="69"/>
      <c r="AG789" s="75"/>
      <c r="AH789" s="69"/>
    </row>
    <row r="790" spans="1:34" x14ac:dyDescent="0.2">
      <c r="A790" s="68">
        <v>45433</v>
      </c>
      <c r="B790" s="69" t="s">
        <v>66</v>
      </c>
      <c r="C790" s="69">
        <v>2024</v>
      </c>
      <c r="D790" s="69" t="s">
        <v>6</v>
      </c>
      <c r="E790" s="148">
        <v>-1.6</v>
      </c>
      <c r="F790" s="71" t="s">
        <v>19</v>
      </c>
      <c r="G790" s="53">
        <f>-E790*80000</f>
        <v>128000</v>
      </c>
      <c r="H790" s="14">
        <v>479</v>
      </c>
      <c r="I790" s="71" t="s">
        <v>52</v>
      </c>
      <c r="J790" s="71" t="s">
        <v>25</v>
      </c>
      <c r="K790" s="148">
        <v>0.4</v>
      </c>
      <c r="L790" s="148" t="s">
        <v>1650</v>
      </c>
      <c r="M790" s="148" t="s">
        <v>1649</v>
      </c>
      <c r="N790" s="148" t="s">
        <v>1648</v>
      </c>
      <c r="O790" s="69"/>
      <c r="P790" s="149" t="s">
        <v>1647</v>
      </c>
      <c r="Q790" s="153">
        <v>40.146002000000003</v>
      </c>
      <c r="R790" s="154">
        <v>-87.402583000000007</v>
      </c>
      <c r="S790" s="152" t="s">
        <v>43</v>
      </c>
      <c r="T790" s="69"/>
      <c r="U790" s="69"/>
      <c r="V790" s="68"/>
      <c r="W790" s="1">
        <v>19200</v>
      </c>
      <c r="X790" s="1">
        <v>89600</v>
      </c>
      <c r="Y790" s="1">
        <v>19200</v>
      </c>
      <c r="Z790" s="111" t="s">
        <v>944</v>
      </c>
      <c r="AA790" s="111" t="s">
        <v>943</v>
      </c>
      <c r="AB790" s="111"/>
      <c r="AC790" s="69"/>
      <c r="AD790" s="69"/>
      <c r="AE790" s="69"/>
      <c r="AF790" s="69"/>
      <c r="AG790" s="75"/>
      <c r="AH790" s="69"/>
    </row>
    <row r="791" spans="1:34" x14ac:dyDescent="0.2">
      <c r="A791" s="68">
        <v>45433</v>
      </c>
      <c r="B791" s="69" t="s">
        <v>66</v>
      </c>
      <c r="C791" s="69">
        <v>2024</v>
      </c>
      <c r="D791" s="69" t="s">
        <v>5</v>
      </c>
      <c r="E791" s="148">
        <v>-322</v>
      </c>
      <c r="F791" s="71" t="s">
        <v>20</v>
      </c>
      <c r="G791" s="53">
        <v>128800</v>
      </c>
      <c r="H791" s="14">
        <v>476</v>
      </c>
      <c r="I791" s="71" t="s">
        <v>52</v>
      </c>
      <c r="J791" s="71" t="s">
        <v>27</v>
      </c>
      <c r="K791" s="148">
        <v>1475</v>
      </c>
      <c r="L791" s="148" t="s">
        <v>1646</v>
      </c>
      <c r="M791" s="148" t="s">
        <v>1645</v>
      </c>
      <c r="N791" s="148" t="s">
        <v>1644</v>
      </c>
      <c r="O791" s="69"/>
      <c r="P791" s="149" t="s">
        <v>227</v>
      </c>
      <c r="Q791" s="150">
        <v>40.995683999999997</v>
      </c>
      <c r="R791" s="151">
        <v>-85.271597999999997</v>
      </c>
      <c r="S791" s="152" t="s">
        <v>43</v>
      </c>
      <c r="T791" s="69"/>
      <c r="U791" s="69"/>
      <c r="V791" s="68"/>
      <c r="W791" s="1">
        <v>19320</v>
      </c>
      <c r="X791" s="1">
        <v>90160</v>
      </c>
      <c r="Y791" s="1">
        <v>19320</v>
      </c>
      <c r="Z791" s="111" t="s">
        <v>944</v>
      </c>
      <c r="AA791" s="111" t="s">
        <v>1607</v>
      </c>
      <c r="AB791" s="111"/>
      <c r="AC791" s="69"/>
      <c r="AD791" s="69"/>
      <c r="AE791" s="69"/>
      <c r="AF791" s="69"/>
      <c r="AG791" s="75"/>
      <c r="AH791" s="69"/>
    </row>
    <row r="792" spans="1:34" x14ac:dyDescent="0.2">
      <c r="A792" s="68">
        <v>45433</v>
      </c>
      <c r="B792" s="69" t="s">
        <v>66</v>
      </c>
      <c r="C792" s="69">
        <v>2024</v>
      </c>
      <c r="D792" s="69" t="s">
        <v>8</v>
      </c>
      <c r="E792" s="148">
        <v>-1.4999999999999999E-2</v>
      </c>
      <c r="F792" s="71" t="s">
        <v>19</v>
      </c>
      <c r="G792" s="53">
        <v>1200</v>
      </c>
      <c r="H792" s="14">
        <v>499</v>
      </c>
      <c r="I792" s="71" t="s">
        <v>53</v>
      </c>
      <c r="J792" s="71" t="s">
        <v>23</v>
      </c>
      <c r="K792" s="148">
        <v>0.01</v>
      </c>
      <c r="L792" s="148" t="s">
        <v>965</v>
      </c>
      <c r="M792" s="148" t="s">
        <v>73</v>
      </c>
      <c r="N792" s="148" t="s">
        <v>1643</v>
      </c>
      <c r="O792" s="69"/>
      <c r="P792" s="149" t="s">
        <v>92</v>
      </c>
      <c r="Q792" s="150">
        <v>39.825046999999998</v>
      </c>
      <c r="R792" s="151">
        <v>-85.712712999999994</v>
      </c>
      <c r="S792" s="152" t="s">
        <v>43</v>
      </c>
      <c r="T792" s="69"/>
      <c r="U792" s="69"/>
      <c r="V792" s="68"/>
      <c r="W792" s="1">
        <v>180</v>
      </c>
      <c r="X792" s="1">
        <v>840</v>
      </c>
      <c r="Y792" s="1">
        <v>180</v>
      </c>
      <c r="Z792" s="111" t="s">
        <v>944</v>
      </c>
      <c r="AA792" s="111" t="s">
        <v>941</v>
      </c>
      <c r="AB792" s="111" t="s">
        <v>948</v>
      </c>
      <c r="AC792" s="69"/>
      <c r="AD792" s="69"/>
      <c r="AE792" s="69"/>
      <c r="AF792" s="69"/>
      <c r="AG792" s="75"/>
      <c r="AH792" s="69"/>
    </row>
    <row r="793" spans="1:34" x14ac:dyDescent="0.2">
      <c r="A793" s="68">
        <v>45433</v>
      </c>
      <c r="B793" s="69" t="s">
        <v>66</v>
      </c>
      <c r="C793" s="69">
        <v>2024</v>
      </c>
      <c r="D793" s="69" t="s">
        <v>5</v>
      </c>
      <c r="E793" s="148">
        <v>-33</v>
      </c>
      <c r="F793" s="71" t="s">
        <v>20</v>
      </c>
      <c r="G793" s="53">
        <v>13200</v>
      </c>
      <c r="H793" s="14">
        <v>500</v>
      </c>
      <c r="I793" s="71" t="s">
        <v>52</v>
      </c>
      <c r="J793" s="71" t="s">
        <v>27</v>
      </c>
      <c r="K793" s="148">
        <v>33</v>
      </c>
      <c r="L793" s="148" t="s">
        <v>705</v>
      </c>
      <c r="M793" s="148" t="s">
        <v>73</v>
      </c>
      <c r="N793" s="148" t="s">
        <v>1642</v>
      </c>
      <c r="O793" s="69"/>
      <c r="P793" s="149" t="s">
        <v>122</v>
      </c>
      <c r="Q793" s="150">
        <v>40.713340000000002</v>
      </c>
      <c r="R793" s="151">
        <v>-85.115110000000001</v>
      </c>
      <c r="S793" s="152" t="s">
        <v>43</v>
      </c>
      <c r="T793" s="69"/>
      <c r="U793" s="69"/>
      <c r="V793" s="68"/>
      <c r="W793" s="1">
        <v>1980</v>
      </c>
      <c r="X793" s="1">
        <v>9240</v>
      </c>
      <c r="Y793" s="1">
        <v>1980</v>
      </c>
      <c r="Z793" s="111" t="s">
        <v>944</v>
      </c>
      <c r="AA793" s="111" t="s">
        <v>943</v>
      </c>
      <c r="AB793" s="111"/>
      <c r="AC793" s="69"/>
      <c r="AD793" s="69"/>
      <c r="AE793" s="69"/>
      <c r="AF793" s="69"/>
      <c r="AG793" s="75"/>
      <c r="AH793" s="69"/>
    </row>
    <row r="794" spans="1:34" x14ac:dyDescent="0.2">
      <c r="A794" s="68">
        <v>45434</v>
      </c>
      <c r="B794" s="69" t="s">
        <v>66</v>
      </c>
      <c r="C794" s="69">
        <v>2024</v>
      </c>
      <c r="D794" s="69" t="s">
        <v>4</v>
      </c>
      <c r="E794" s="148">
        <v>-3.51</v>
      </c>
      <c r="F794" s="71" t="s">
        <v>19</v>
      </c>
      <c r="G794" s="53">
        <v>280800</v>
      </c>
      <c r="H794" s="14">
        <v>506</v>
      </c>
      <c r="I794" s="71" t="s">
        <v>53</v>
      </c>
      <c r="J794" s="71" t="s">
        <v>25</v>
      </c>
      <c r="K794" s="148">
        <v>1.7549999999999999</v>
      </c>
      <c r="L794" s="148" t="s">
        <v>1641</v>
      </c>
      <c r="M794" s="148" t="s">
        <v>73</v>
      </c>
      <c r="N794" s="148" t="s">
        <v>1640</v>
      </c>
      <c r="O794" s="69"/>
      <c r="P794" s="149" t="s">
        <v>282</v>
      </c>
      <c r="Q794" s="150">
        <v>41.370596999999997</v>
      </c>
      <c r="R794" s="151">
        <v>-85.078412999999998</v>
      </c>
      <c r="S794" s="152" t="s">
        <v>41</v>
      </c>
      <c r="T794" s="69"/>
      <c r="U794" s="69"/>
      <c r="V794" s="68"/>
      <c r="W794" s="1">
        <v>42120</v>
      </c>
      <c r="X794" s="1">
        <v>196560</v>
      </c>
      <c r="Y794" s="1">
        <v>42120</v>
      </c>
      <c r="Z794" s="111" t="s">
        <v>944</v>
      </c>
      <c r="AA794" s="111" t="s">
        <v>941</v>
      </c>
      <c r="AB794" s="111" t="s">
        <v>1223</v>
      </c>
      <c r="AC794" s="69"/>
      <c r="AD794" s="69"/>
      <c r="AE794" s="69"/>
      <c r="AF794" s="69"/>
      <c r="AG794" s="75"/>
      <c r="AH794" s="69"/>
    </row>
    <row r="795" spans="1:34" x14ac:dyDescent="0.2">
      <c r="A795" s="68">
        <v>45440</v>
      </c>
      <c r="B795" s="69" t="s">
        <v>66</v>
      </c>
      <c r="C795" s="69">
        <v>2024</v>
      </c>
      <c r="D795" s="69" t="s">
        <v>7</v>
      </c>
      <c r="E795" s="148">
        <v>-3.55</v>
      </c>
      <c r="F795" s="71" t="s">
        <v>19</v>
      </c>
      <c r="G795" s="53">
        <v>284000</v>
      </c>
      <c r="H795" s="14">
        <v>491</v>
      </c>
      <c r="I795" s="71" t="s">
        <v>53</v>
      </c>
      <c r="J795" s="71" t="s">
        <v>25</v>
      </c>
      <c r="K795" s="148">
        <v>1.42</v>
      </c>
      <c r="L795" s="148" t="s">
        <v>1639</v>
      </c>
      <c r="M795" s="148"/>
      <c r="N795" s="148" t="s">
        <v>1638</v>
      </c>
      <c r="O795" s="69"/>
      <c r="P795" s="149" t="s">
        <v>114</v>
      </c>
      <c r="Q795" s="150">
        <v>39.911498000000002</v>
      </c>
      <c r="R795" s="151">
        <v>-86.258311000000006</v>
      </c>
      <c r="S795" s="152" t="s">
        <v>41</v>
      </c>
      <c r="T795" s="69"/>
      <c r="U795" s="69"/>
      <c r="V795" s="68"/>
      <c r="W795" s="1">
        <v>42600</v>
      </c>
      <c r="X795" s="1">
        <v>198800</v>
      </c>
      <c r="Y795" s="1">
        <v>42600</v>
      </c>
      <c r="Z795" s="111" t="s">
        <v>944</v>
      </c>
      <c r="AA795" s="111" t="s">
        <v>941</v>
      </c>
      <c r="AB795" s="111" t="s">
        <v>1246</v>
      </c>
      <c r="AC795" s="69"/>
      <c r="AD795" s="69"/>
      <c r="AE795" s="69"/>
      <c r="AF795" s="69"/>
      <c r="AG795" s="75"/>
      <c r="AH795" s="69"/>
    </row>
    <row r="796" spans="1:34" x14ac:dyDescent="0.2">
      <c r="A796" s="68">
        <v>45441</v>
      </c>
      <c r="B796" s="69" t="s">
        <v>66</v>
      </c>
      <c r="C796" s="69">
        <v>2024</v>
      </c>
      <c r="D796" s="69" t="s">
        <v>3</v>
      </c>
      <c r="E796" s="148">
        <v>-1.1499999999999999</v>
      </c>
      <c r="F796" s="71" t="s">
        <v>19</v>
      </c>
      <c r="G796" s="53">
        <v>138000</v>
      </c>
      <c r="H796" s="14">
        <v>502</v>
      </c>
      <c r="I796" s="71" t="s">
        <v>52</v>
      </c>
      <c r="J796" s="71" t="s">
        <v>25</v>
      </c>
      <c r="K796" s="148">
        <v>0.47</v>
      </c>
      <c r="L796" s="148" t="s">
        <v>1637</v>
      </c>
      <c r="M796" s="148" t="s">
        <v>1636</v>
      </c>
      <c r="N796" s="148" t="s">
        <v>1635</v>
      </c>
      <c r="O796" s="69"/>
      <c r="P796" s="149" t="s">
        <v>242</v>
      </c>
      <c r="Q796" s="150">
        <v>41.514781999999997</v>
      </c>
      <c r="R796" s="151">
        <v>-85.847611000000001</v>
      </c>
      <c r="S796" s="152" t="s">
        <v>43</v>
      </c>
      <c r="T796" s="69"/>
      <c r="U796" s="69"/>
      <c r="V796" s="68"/>
      <c r="W796" s="1">
        <v>20700</v>
      </c>
      <c r="X796" s="1">
        <v>96600</v>
      </c>
      <c r="Y796" s="1">
        <v>20700</v>
      </c>
      <c r="Z796" s="111" t="s">
        <v>1607</v>
      </c>
      <c r="AA796" s="111" t="s">
        <v>943</v>
      </c>
      <c r="AB796" s="111"/>
      <c r="AC796" s="69"/>
      <c r="AD796" s="69"/>
      <c r="AE796" s="69"/>
      <c r="AF796" s="69"/>
      <c r="AG796" s="75"/>
      <c r="AH796" s="69" t="s">
        <v>1662</v>
      </c>
    </row>
    <row r="797" spans="1:34" x14ac:dyDescent="0.2">
      <c r="A797" s="68">
        <v>45441</v>
      </c>
      <c r="B797" s="69" t="s">
        <v>66</v>
      </c>
      <c r="C797" s="69">
        <v>2024</v>
      </c>
      <c r="D797" s="69" t="s">
        <v>3</v>
      </c>
      <c r="E797" s="148">
        <v>-89</v>
      </c>
      <c r="F797" s="71" t="s">
        <v>20</v>
      </c>
      <c r="G797" s="53">
        <v>53400</v>
      </c>
      <c r="H797" s="14">
        <v>502</v>
      </c>
      <c r="I797" s="71" t="s">
        <v>52</v>
      </c>
      <c r="J797" s="71" t="s">
        <v>26</v>
      </c>
      <c r="K797" s="148">
        <v>184</v>
      </c>
      <c r="L797" s="148" t="s">
        <v>1637</v>
      </c>
      <c r="M797" s="148" t="s">
        <v>1636</v>
      </c>
      <c r="N797" s="148" t="s">
        <v>1635</v>
      </c>
      <c r="O797" s="69"/>
      <c r="P797" s="149" t="s">
        <v>242</v>
      </c>
      <c r="Q797" s="150">
        <v>41.514781999999997</v>
      </c>
      <c r="R797" s="151">
        <v>-85.847611000000001</v>
      </c>
      <c r="S797" s="152" t="s">
        <v>43</v>
      </c>
      <c r="T797" s="69"/>
      <c r="U797" s="69"/>
      <c r="V797" s="68"/>
      <c r="W797" s="1">
        <v>8010</v>
      </c>
      <c r="X797" s="1">
        <v>37380</v>
      </c>
      <c r="Y797" s="1">
        <v>8010</v>
      </c>
      <c r="Z797" s="111" t="s">
        <v>1607</v>
      </c>
      <c r="AA797" s="111" t="s">
        <v>943</v>
      </c>
      <c r="AB797" s="111"/>
      <c r="AC797" s="69"/>
      <c r="AD797" s="69"/>
      <c r="AE797" s="69"/>
      <c r="AF797" s="69"/>
      <c r="AG797" s="75"/>
      <c r="AH797" s="69" t="s">
        <v>1662</v>
      </c>
    </row>
    <row r="798" spans="1:34" x14ac:dyDescent="0.2">
      <c r="A798" s="68">
        <v>45441</v>
      </c>
      <c r="B798" s="69" t="s">
        <v>66</v>
      </c>
      <c r="C798" s="69">
        <v>2024</v>
      </c>
      <c r="D798" s="69" t="s">
        <v>5</v>
      </c>
      <c r="E798" s="148">
        <v>-153</v>
      </c>
      <c r="F798" s="71" t="s">
        <v>20</v>
      </c>
      <c r="G798" s="53">
        <v>61200</v>
      </c>
      <c r="H798" s="14">
        <v>504</v>
      </c>
      <c r="I798" s="71" t="s">
        <v>52</v>
      </c>
      <c r="J798" s="71" t="s">
        <v>26</v>
      </c>
      <c r="K798" s="148">
        <v>196</v>
      </c>
      <c r="L798" s="148" t="s">
        <v>705</v>
      </c>
      <c r="M798" s="148" t="s">
        <v>1634</v>
      </c>
      <c r="N798" s="148" t="s">
        <v>1633</v>
      </c>
      <c r="O798" s="69"/>
      <c r="P798" s="149" t="s">
        <v>122</v>
      </c>
      <c r="Q798" s="150">
        <v>40.805700000000002</v>
      </c>
      <c r="R798" s="151">
        <v>-85.227630000000005</v>
      </c>
      <c r="S798" s="152" t="s">
        <v>43</v>
      </c>
      <c r="T798" s="69"/>
      <c r="U798" s="69"/>
      <c r="V798" s="68"/>
      <c r="W798" s="1">
        <v>9180</v>
      </c>
      <c r="X798" s="1">
        <v>42840</v>
      </c>
      <c r="Y798" s="1">
        <v>9180</v>
      </c>
      <c r="Z798" s="111" t="s">
        <v>944</v>
      </c>
      <c r="AA798" s="111" t="s">
        <v>943</v>
      </c>
      <c r="AB798" s="111"/>
      <c r="AC798" s="69"/>
      <c r="AD798" s="69"/>
      <c r="AE798" s="69"/>
      <c r="AF798" s="69"/>
      <c r="AG798" s="75"/>
      <c r="AH798" s="69" t="s">
        <v>1663</v>
      </c>
    </row>
    <row r="799" spans="1:34" x14ac:dyDescent="0.2">
      <c r="A799" s="68">
        <v>45441</v>
      </c>
      <c r="B799" s="69" t="s">
        <v>66</v>
      </c>
      <c r="C799" s="69">
        <v>2024</v>
      </c>
      <c r="D799" s="69" t="s">
        <v>5</v>
      </c>
      <c r="E799" s="148">
        <v>-0.02</v>
      </c>
      <c r="F799" s="71" t="s">
        <v>19</v>
      </c>
      <c r="G799" s="53">
        <v>1600</v>
      </c>
      <c r="H799" s="14">
        <v>504</v>
      </c>
      <c r="I799" s="71" t="s">
        <v>52</v>
      </c>
      <c r="J799" s="71" t="s">
        <v>23</v>
      </c>
      <c r="K799" s="148">
        <v>0.01</v>
      </c>
      <c r="L799" s="148" t="s">
        <v>705</v>
      </c>
      <c r="M799" s="148" t="s">
        <v>1634</v>
      </c>
      <c r="N799" s="148" t="s">
        <v>1633</v>
      </c>
      <c r="O799" s="69"/>
      <c r="P799" s="149" t="s">
        <v>122</v>
      </c>
      <c r="Q799" s="150">
        <v>40.805700000000002</v>
      </c>
      <c r="R799" s="151">
        <v>-85.227630000000005</v>
      </c>
      <c r="S799" s="152" t="s">
        <v>43</v>
      </c>
      <c r="T799" s="69"/>
      <c r="U799" s="69"/>
      <c r="V799" s="68"/>
      <c r="W799" s="1">
        <v>240</v>
      </c>
      <c r="X799" s="1">
        <v>1120</v>
      </c>
      <c r="Y799" s="1">
        <v>240</v>
      </c>
      <c r="Z799" s="111" t="s">
        <v>944</v>
      </c>
      <c r="AA799" s="111" t="s">
        <v>943</v>
      </c>
      <c r="AB799" s="111"/>
      <c r="AC799" s="69"/>
      <c r="AD799" s="69"/>
      <c r="AE799" s="69"/>
      <c r="AF799" s="69"/>
      <c r="AG799" s="75"/>
      <c r="AH799" s="69" t="s">
        <v>1663</v>
      </c>
    </row>
    <row r="800" spans="1:34" x14ac:dyDescent="0.2">
      <c r="A800" s="68">
        <v>45441</v>
      </c>
      <c r="B800" s="69" t="s">
        <v>66</v>
      </c>
      <c r="C800" s="69">
        <v>2024</v>
      </c>
      <c r="D800" s="69" t="s">
        <v>5</v>
      </c>
      <c r="E800" s="148">
        <v>-0.15</v>
      </c>
      <c r="F800" s="71" t="s">
        <v>19</v>
      </c>
      <c r="G800" s="53">
        <v>12000</v>
      </c>
      <c r="H800" s="14">
        <v>507</v>
      </c>
      <c r="I800" s="71" t="s">
        <v>53</v>
      </c>
      <c r="J800" s="71" t="s">
        <v>25</v>
      </c>
      <c r="K800" s="148">
        <v>0.05</v>
      </c>
      <c r="L800" s="148" t="s">
        <v>1632</v>
      </c>
      <c r="M800" s="148" t="s">
        <v>73</v>
      </c>
      <c r="N800" s="148" t="s">
        <v>1631</v>
      </c>
      <c r="O800" s="69"/>
      <c r="P800" s="149" t="s">
        <v>376</v>
      </c>
      <c r="Q800" s="150">
        <v>40.512196000000003</v>
      </c>
      <c r="R800" s="151">
        <v>-86.105057000000002</v>
      </c>
      <c r="S800" s="152" t="s">
        <v>41</v>
      </c>
      <c r="T800" s="69"/>
      <c r="U800" s="69"/>
      <c r="V800" s="68"/>
      <c r="W800" s="1">
        <v>1800</v>
      </c>
      <c r="X800" s="1">
        <v>8400</v>
      </c>
      <c r="Y800" s="1">
        <v>1800</v>
      </c>
      <c r="Z800" s="111" t="s">
        <v>944</v>
      </c>
      <c r="AA800" s="111" t="s">
        <v>941</v>
      </c>
      <c r="AB800" s="111" t="s">
        <v>1246</v>
      </c>
      <c r="AC800" s="69"/>
      <c r="AD800" s="69"/>
      <c r="AE800" s="69"/>
      <c r="AF800" s="69"/>
      <c r="AG800" s="75"/>
      <c r="AH800" s="69"/>
    </row>
    <row r="801" spans="1:34" x14ac:dyDescent="0.2">
      <c r="A801" s="68">
        <v>45441</v>
      </c>
      <c r="B801" s="69" t="s">
        <v>66</v>
      </c>
      <c r="C801" s="69">
        <v>2024</v>
      </c>
      <c r="D801" s="69" t="s">
        <v>2</v>
      </c>
      <c r="E801" s="148">
        <v>-496</v>
      </c>
      <c r="F801" s="71" t="s">
        <v>20</v>
      </c>
      <c r="G801" s="53">
        <v>248000</v>
      </c>
      <c r="H801" s="14">
        <v>508</v>
      </c>
      <c r="I801" s="71" t="s">
        <v>52</v>
      </c>
      <c r="J801" s="71" t="s">
        <v>26</v>
      </c>
      <c r="K801" s="148">
        <v>496</v>
      </c>
      <c r="L801" s="148" t="s">
        <v>1630</v>
      </c>
      <c r="M801" s="148" t="s">
        <v>1629</v>
      </c>
      <c r="N801" s="148" t="s">
        <v>1628</v>
      </c>
      <c r="O801" s="71" t="s">
        <v>1627</v>
      </c>
      <c r="P801" s="149" t="s">
        <v>493</v>
      </c>
      <c r="Q801" s="150">
        <v>41.544612000000001</v>
      </c>
      <c r="R801" s="151">
        <v>-86.371112999999994</v>
      </c>
      <c r="S801" s="152" t="s">
        <v>41</v>
      </c>
      <c r="T801" s="69"/>
      <c r="U801" s="69"/>
      <c r="V801" s="68"/>
      <c r="W801" s="1">
        <v>37200</v>
      </c>
      <c r="X801" s="1">
        <v>173600</v>
      </c>
      <c r="Y801" s="1">
        <v>37200</v>
      </c>
      <c r="Z801" s="111" t="s">
        <v>1607</v>
      </c>
      <c r="AA801" s="111" t="s">
        <v>943</v>
      </c>
      <c r="AB801" s="111"/>
      <c r="AC801" s="69"/>
      <c r="AD801" s="69"/>
      <c r="AE801" s="69"/>
      <c r="AF801" s="69"/>
      <c r="AG801" s="75"/>
      <c r="AH801" s="69" t="s">
        <v>1664</v>
      </c>
    </row>
    <row r="802" spans="1:34" x14ac:dyDescent="0.2">
      <c r="A802" s="68">
        <v>45448</v>
      </c>
      <c r="B802" s="69" t="s">
        <v>405</v>
      </c>
      <c r="C802" s="69">
        <v>2024</v>
      </c>
      <c r="D802" s="69" t="s">
        <v>9</v>
      </c>
      <c r="E802" s="71">
        <v>-724</v>
      </c>
      <c r="F802" s="71" t="s">
        <v>20</v>
      </c>
      <c r="G802" s="13">
        <v>289600</v>
      </c>
      <c r="H802" s="14">
        <v>503</v>
      </c>
      <c r="I802" s="71" t="s">
        <v>52</v>
      </c>
      <c r="J802" s="71" t="s">
        <v>28</v>
      </c>
      <c r="K802" s="71">
        <v>2267</v>
      </c>
      <c r="L802" s="71" t="s">
        <v>1654</v>
      </c>
      <c r="M802" s="71" t="s">
        <v>1656</v>
      </c>
      <c r="N802" s="72" t="s">
        <v>1657</v>
      </c>
      <c r="O802" s="69"/>
      <c r="P802" s="69" t="s">
        <v>172</v>
      </c>
      <c r="Q802" s="73">
        <v>38.701824999999999</v>
      </c>
      <c r="R802" s="74">
        <v>-87.294898000000003</v>
      </c>
      <c r="S802" s="69" t="s">
        <v>958</v>
      </c>
      <c r="T802" s="69"/>
      <c r="U802" s="69"/>
      <c r="V802" s="68"/>
      <c r="W802" s="1" t="e">
        <f>IF(AC802="Intr",0,G802*#REF!)</f>
        <v>#REF!</v>
      </c>
      <c r="X802" s="1" t="e">
        <f>IF(AC802="Intr",0,G802*#REF!)</f>
        <v>#REF!</v>
      </c>
      <c r="Y802" s="1" t="e">
        <f>IF(AC802="Intr",G802,G802*#REF!)</f>
        <v>#REF!</v>
      </c>
      <c r="Z802" s="1" t="s">
        <v>944</v>
      </c>
      <c r="AA802" s="1" t="s">
        <v>943</v>
      </c>
      <c r="AB802" s="1"/>
      <c r="AC802" s="69"/>
      <c r="AD802" s="69"/>
      <c r="AE802" s="69"/>
      <c r="AF802" s="69"/>
      <c r="AG802" s="75"/>
      <c r="AH802" s="69"/>
    </row>
    <row r="803" spans="1:34" x14ac:dyDescent="0.2">
      <c r="A803" s="68">
        <v>45448</v>
      </c>
      <c r="B803" s="69" t="s">
        <v>405</v>
      </c>
      <c r="C803" s="69">
        <v>2024</v>
      </c>
      <c r="D803" s="69" t="s">
        <v>2</v>
      </c>
      <c r="E803" s="71">
        <v>-4.3999999999999997E-2</v>
      </c>
      <c r="F803" s="71" t="s">
        <v>19</v>
      </c>
      <c r="G803" s="13">
        <v>4180</v>
      </c>
      <c r="H803" s="14">
        <v>501</v>
      </c>
      <c r="I803" s="71" t="s">
        <v>53</v>
      </c>
      <c r="J803" s="71" t="s">
        <v>23</v>
      </c>
      <c r="K803" s="71">
        <v>2.9000000000000001E-2</v>
      </c>
      <c r="L803" s="71" t="s">
        <v>705</v>
      </c>
      <c r="M803" s="71" t="s">
        <v>73</v>
      </c>
      <c r="N803" s="72" t="s">
        <v>1658</v>
      </c>
      <c r="O803" s="69"/>
      <c r="P803" s="69" t="s">
        <v>199</v>
      </c>
      <c r="Q803" s="73">
        <v>41.344695999999999</v>
      </c>
      <c r="R803" s="74">
        <v>-87.469825</v>
      </c>
      <c r="S803" s="69" t="s">
        <v>43</v>
      </c>
      <c r="T803" s="69"/>
      <c r="U803" s="69"/>
      <c r="V803" s="68"/>
      <c r="W803" s="1" t="e">
        <f>IF(AC803="Intr",0,G803*#REF!)</f>
        <v>#REF!</v>
      </c>
      <c r="X803" s="1" t="e">
        <f>IF(AC803="Intr",0,G803*#REF!)</f>
        <v>#REF!</v>
      </c>
      <c r="Y803" s="1" t="e">
        <f>IF(AC803="Intr",G803,G803*#REF!)</f>
        <v>#REF!</v>
      </c>
      <c r="Z803" s="1" t="s">
        <v>941</v>
      </c>
      <c r="AA803" s="1" t="s">
        <v>941</v>
      </c>
      <c r="AB803" s="1" t="s">
        <v>948</v>
      </c>
      <c r="AC803" s="69"/>
      <c r="AD803" s="69"/>
      <c r="AE803" s="69"/>
      <c r="AF803" s="69"/>
      <c r="AG803" s="75"/>
      <c r="AH803" s="69" t="s">
        <v>1665</v>
      </c>
    </row>
    <row r="804" spans="1:34" x14ac:dyDescent="0.2">
      <c r="A804" s="68">
        <v>45467</v>
      </c>
      <c r="B804" s="69" t="s">
        <v>405</v>
      </c>
      <c r="C804" s="69">
        <v>2024</v>
      </c>
      <c r="D804" s="69" t="s">
        <v>7</v>
      </c>
      <c r="E804" s="71">
        <v>-0.73</v>
      </c>
      <c r="F804" s="71" t="s">
        <v>19</v>
      </c>
      <c r="G804" s="13">
        <v>58400</v>
      </c>
      <c r="H804" s="14">
        <v>512</v>
      </c>
      <c r="I804" s="71" t="s">
        <v>53</v>
      </c>
      <c r="J804" s="71" t="s">
        <v>25</v>
      </c>
      <c r="K804" s="71">
        <v>0.28999999999999998</v>
      </c>
      <c r="L804" s="71" t="s">
        <v>1655</v>
      </c>
      <c r="M804" s="71" t="s">
        <v>73</v>
      </c>
      <c r="N804" s="72" t="s">
        <v>1659</v>
      </c>
      <c r="O804" s="69"/>
      <c r="P804" s="69" t="s">
        <v>108</v>
      </c>
      <c r="Q804" s="73">
        <v>39.939</v>
      </c>
      <c r="R804" s="74">
        <v>-86.022199999999998</v>
      </c>
      <c r="S804" s="69" t="s">
        <v>41</v>
      </c>
      <c r="T804" s="69"/>
      <c r="U804" s="69"/>
      <c r="V804" s="68"/>
      <c r="W804" s="1" t="e">
        <f>IF(AC804="Intr",0,G804*#REF!)</f>
        <v>#REF!</v>
      </c>
      <c r="X804" s="1" t="e">
        <f>IF(AC804="Intr",0,G804*#REF!)</f>
        <v>#REF!</v>
      </c>
      <c r="Y804" s="1" t="e">
        <f>IF(AC804="Intr",G804,G804*#REF!)</f>
        <v>#REF!</v>
      </c>
      <c r="Z804" s="1" t="s">
        <v>941</v>
      </c>
      <c r="AA804" s="1" t="s">
        <v>941</v>
      </c>
      <c r="AB804" s="1" t="s">
        <v>1246</v>
      </c>
      <c r="AC804" s="69"/>
      <c r="AD804" s="69"/>
      <c r="AE804" s="69"/>
      <c r="AF804" s="69"/>
      <c r="AG804" s="75"/>
      <c r="AH804" s="69"/>
    </row>
    <row r="805" spans="1:34" x14ac:dyDescent="0.2">
      <c r="A805" s="68">
        <v>45467</v>
      </c>
      <c r="B805" s="69" t="s">
        <v>405</v>
      </c>
      <c r="C805" s="69">
        <v>2024</v>
      </c>
      <c r="D805" s="69" t="s">
        <v>8</v>
      </c>
      <c r="E805" s="71">
        <v>-0.67</v>
      </c>
      <c r="F805" s="71" t="s">
        <v>19</v>
      </c>
      <c r="G805" s="13">
        <v>53600</v>
      </c>
      <c r="H805" s="14">
        <v>509</v>
      </c>
      <c r="I805" s="71" t="s">
        <v>52</v>
      </c>
      <c r="J805" s="71" t="s">
        <v>24</v>
      </c>
      <c r="K805" s="71">
        <v>0.222</v>
      </c>
      <c r="L805" s="71" t="s">
        <v>348</v>
      </c>
      <c r="M805" s="71" t="s">
        <v>1660</v>
      </c>
      <c r="N805" s="72" t="s">
        <v>1661</v>
      </c>
      <c r="O805" s="69"/>
      <c r="P805" s="69" t="s">
        <v>96</v>
      </c>
      <c r="Q805" s="73">
        <v>39.232697999999999</v>
      </c>
      <c r="R805" s="74">
        <v>-85.947812999999996</v>
      </c>
      <c r="S805" s="69" t="s">
        <v>41</v>
      </c>
      <c r="T805" s="69"/>
      <c r="U805" s="69"/>
      <c r="V805" s="68"/>
      <c r="W805" s="1" t="e">
        <f>IF(AC805="Intr",0,G805*#REF!)</f>
        <v>#REF!</v>
      </c>
      <c r="X805" s="1" t="e">
        <f>IF(AC805="Intr",0,G805*#REF!)</f>
        <v>#REF!</v>
      </c>
      <c r="Y805" s="1" t="e">
        <f>IF(AC805="Intr",G805,G805*#REF!)</f>
        <v>#REF!</v>
      </c>
      <c r="Z805" s="1" t="s">
        <v>944</v>
      </c>
      <c r="AA805" s="1" t="s">
        <v>943</v>
      </c>
      <c r="AB805" s="1"/>
      <c r="AC805" s="69"/>
      <c r="AD805" s="69"/>
      <c r="AE805" s="69"/>
      <c r="AF805" s="69"/>
      <c r="AG805" s="75"/>
      <c r="AH805" s="69"/>
    </row>
    <row r="806" spans="1:34" x14ac:dyDescent="0.2">
      <c r="A806" s="68">
        <v>45490</v>
      </c>
      <c r="B806" s="69" t="s">
        <v>210</v>
      </c>
      <c r="C806" s="69">
        <v>2024</v>
      </c>
      <c r="D806" s="69" t="s">
        <v>1</v>
      </c>
      <c r="E806" s="71">
        <v>-0.62</v>
      </c>
      <c r="F806" s="71" t="s">
        <v>19</v>
      </c>
      <c r="G806" s="13">
        <v>58900</v>
      </c>
      <c r="H806" s="14">
        <v>513</v>
      </c>
      <c r="I806" s="71" t="s">
        <v>52</v>
      </c>
      <c r="J806" s="71" t="s">
        <v>23</v>
      </c>
      <c r="K806" s="71">
        <v>0.34</v>
      </c>
      <c r="L806" s="71" t="s">
        <v>380</v>
      </c>
      <c r="M806" s="71" t="s">
        <v>1667</v>
      </c>
      <c r="N806" s="72" t="s">
        <v>1668</v>
      </c>
      <c r="O806" s="69"/>
      <c r="P806" s="69" t="s">
        <v>199</v>
      </c>
      <c r="Q806" s="73">
        <v>41.384211999999998</v>
      </c>
      <c r="R806" s="74">
        <v>-87.317547000000005</v>
      </c>
      <c r="S806" s="69" t="s">
        <v>42</v>
      </c>
      <c r="T806" s="69"/>
      <c r="U806" s="69"/>
      <c r="V806" s="68"/>
      <c r="W806" s="1" t="e">
        <f>IF(AC806="Intr",0,G806*#REF!)</f>
        <v>#REF!</v>
      </c>
      <c r="X806" s="1" t="e">
        <f>IF(AC806="Intr",0,G806*#REF!)</f>
        <v>#REF!</v>
      </c>
      <c r="Y806" s="1" t="e">
        <f>IF(AC806="Intr",G806,G806*#REF!)</f>
        <v>#REF!</v>
      </c>
      <c r="Z806" s="1" t="s">
        <v>945</v>
      </c>
      <c r="AA806" s="1" t="s">
        <v>943</v>
      </c>
      <c r="AB806" s="1"/>
      <c r="AC806" s="69"/>
      <c r="AD806" s="69"/>
      <c r="AE806" s="69"/>
      <c r="AF806" s="69"/>
      <c r="AG806" s="75"/>
      <c r="AH806" s="69"/>
    </row>
    <row r="807" spans="1:34" x14ac:dyDescent="0.2">
      <c r="A807" s="68">
        <v>45490</v>
      </c>
      <c r="B807" s="69" t="s">
        <v>210</v>
      </c>
      <c r="C807" s="69">
        <v>2024</v>
      </c>
      <c r="D807" s="69" t="s">
        <v>1</v>
      </c>
      <c r="E807" s="71">
        <v>-1.08</v>
      </c>
      <c r="F807" s="71" t="s">
        <v>19</v>
      </c>
      <c r="G807" s="13">
        <v>102600</v>
      </c>
      <c r="H807" s="14">
        <v>515</v>
      </c>
      <c r="I807" s="71" t="s">
        <v>53</v>
      </c>
      <c r="J807" s="71" t="s">
        <v>25</v>
      </c>
      <c r="K807" s="71">
        <v>0.36</v>
      </c>
      <c r="L807" s="71" t="s">
        <v>1666</v>
      </c>
      <c r="M807" s="71" t="s">
        <v>73</v>
      </c>
      <c r="N807" s="72" t="s">
        <v>1669</v>
      </c>
      <c r="O807" s="69"/>
      <c r="P807" s="69" t="s">
        <v>137</v>
      </c>
      <c r="Q807" s="73">
        <v>41.655430000000003</v>
      </c>
      <c r="R807" s="74">
        <v>-86.898989999999998</v>
      </c>
      <c r="S807" s="69" t="s">
        <v>41</v>
      </c>
      <c r="T807" s="69"/>
      <c r="U807" s="69"/>
      <c r="V807" s="68"/>
      <c r="W807" s="1" t="e">
        <f>IF(AC807="Intr",0,G807*#REF!)</f>
        <v>#REF!</v>
      </c>
      <c r="X807" s="1" t="e">
        <f>IF(AC807="Intr",0,G807*#REF!)</f>
        <v>#REF!</v>
      </c>
      <c r="Y807" s="1" t="e">
        <f>IF(AC807="Intr",G807,G807*#REF!)</f>
        <v>#REF!</v>
      </c>
      <c r="Z807" s="1" t="s">
        <v>941</v>
      </c>
      <c r="AA807" s="1" t="s">
        <v>941</v>
      </c>
      <c r="AB807" s="1" t="s">
        <v>1246</v>
      </c>
      <c r="AC807" s="69"/>
      <c r="AD807" s="69"/>
      <c r="AE807" s="69"/>
      <c r="AF807" s="69"/>
      <c r="AG807" s="75"/>
      <c r="AH807" s="69"/>
    </row>
    <row r="808" spans="1:34" x14ac:dyDescent="0.2">
      <c r="A808" s="68">
        <v>45511</v>
      </c>
      <c r="B808" s="69" t="s">
        <v>221</v>
      </c>
      <c r="C808" s="69">
        <v>2024</v>
      </c>
      <c r="D808" s="69" t="s">
        <v>6</v>
      </c>
      <c r="E808" s="71">
        <v>-163</v>
      </c>
      <c r="F808" s="71" t="s">
        <v>20</v>
      </c>
      <c r="G808" s="13">
        <v>65200</v>
      </c>
      <c r="H808" s="14">
        <v>511</v>
      </c>
      <c r="I808" s="71" t="s">
        <v>52</v>
      </c>
      <c r="J808" s="71" t="s">
        <v>28</v>
      </c>
      <c r="K808" s="71">
        <v>800</v>
      </c>
      <c r="L808" s="71" t="s">
        <v>1670</v>
      </c>
      <c r="M808" s="71" t="s">
        <v>1671</v>
      </c>
      <c r="N808" s="72" t="s">
        <v>1672</v>
      </c>
      <c r="O808" s="69"/>
      <c r="P808" s="69" t="s">
        <v>246</v>
      </c>
      <c r="Q808" s="73">
        <v>40.487935</v>
      </c>
      <c r="R808" s="74">
        <v>-86.874933999999996</v>
      </c>
      <c r="S808" s="69" t="s">
        <v>43</v>
      </c>
      <c r="T808" s="69"/>
      <c r="U808" s="69"/>
      <c r="V808" s="68"/>
      <c r="W808" s="1" t="e">
        <f>IF(AC808="Intr",0,G808*#REF!)</f>
        <v>#REF!</v>
      </c>
      <c r="X808" s="1" t="e">
        <f>IF(AC808="Intr",0,G808*#REF!)</f>
        <v>#REF!</v>
      </c>
      <c r="Y808" s="1" t="e">
        <f>IF(AC808="Intr",G808,G808*#REF!)</f>
        <v>#REF!</v>
      </c>
      <c r="Z808" s="1" t="s">
        <v>944</v>
      </c>
      <c r="AA808" s="1" t="s">
        <v>943</v>
      </c>
      <c r="AB808" s="1"/>
      <c r="AC808" s="69"/>
      <c r="AD808" s="69"/>
      <c r="AE808" s="69"/>
      <c r="AF808" s="69"/>
      <c r="AG808" s="75"/>
      <c r="AH808" s="69" t="s">
        <v>1673</v>
      </c>
    </row>
    <row r="809" spans="1:34" x14ac:dyDescent="0.2">
      <c r="A809" s="68">
        <v>45511</v>
      </c>
      <c r="B809" s="69" t="s">
        <v>221</v>
      </c>
      <c r="C809" s="69">
        <v>2024</v>
      </c>
      <c r="D809" s="69" t="s">
        <v>8</v>
      </c>
      <c r="E809" s="71">
        <v>-605</v>
      </c>
      <c r="F809" s="71" t="s">
        <v>20</v>
      </c>
      <c r="G809" s="13">
        <v>2600</v>
      </c>
      <c r="H809" s="14">
        <v>514</v>
      </c>
      <c r="I809" s="71" t="s">
        <v>52</v>
      </c>
      <c r="J809" s="71" t="s">
        <v>28</v>
      </c>
      <c r="K809" s="71">
        <v>1270</v>
      </c>
      <c r="L809" s="71" t="s">
        <v>705</v>
      </c>
      <c r="M809" s="71" t="s">
        <v>1674</v>
      </c>
      <c r="N809" s="72" t="s">
        <v>1675</v>
      </c>
      <c r="O809" s="69"/>
      <c r="P809" s="69" t="s">
        <v>578</v>
      </c>
      <c r="Q809" s="73">
        <v>39.853189999999998</v>
      </c>
      <c r="R809" s="74">
        <v>-85.172342999999998</v>
      </c>
      <c r="S809" s="69" t="s">
        <v>43</v>
      </c>
      <c r="T809" s="69"/>
      <c r="U809" s="69"/>
      <c r="V809" s="68"/>
      <c r="W809" s="1" t="e">
        <f>IF(AC809="Intr",0,G809*#REF!)</f>
        <v>#REF!</v>
      </c>
      <c r="X809" s="1" t="e">
        <f>IF(AC809="Intr",0,G809*#REF!)</f>
        <v>#REF!</v>
      </c>
      <c r="Y809" s="1" t="e">
        <f>IF(AC809="Intr",G809,G809*#REF!)</f>
        <v>#REF!</v>
      </c>
      <c r="Z809" s="1" t="s">
        <v>944</v>
      </c>
      <c r="AA809" s="1" t="s">
        <v>943</v>
      </c>
      <c r="AB809" s="1"/>
      <c r="AC809" s="69"/>
      <c r="AD809" s="69"/>
      <c r="AE809" s="69"/>
      <c r="AF809" s="69"/>
      <c r="AG809" s="75"/>
      <c r="AH809" s="69" t="s">
        <v>1676</v>
      </c>
    </row>
    <row r="810" spans="1:34" x14ac:dyDescent="0.2">
      <c r="A810" s="68">
        <v>45511</v>
      </c>
      <c r="B810" s="69" t="s">
        <v>221</v>
      </c>
      <c r="C810" s="69">
        <v>2024</v>
      </c>
      <c r="D810" s="69" t="s">
        <v>8</v>
      </c>
      <c r="E810" s="71">
        <v>-1057</v>
      </c>
      <c r="F810" s="71" t="s">
        <v>20</v>
      </c>
      <c r="G810" s="13">
        <v>422800</v>
      </c>
      <c r="H810" s="14">
        <v>514</v>
      </c>
      <c r="I810" s="71" t="s">
        <v>52</v>
      </c>
      <c r="J810" s="71" t="s">
        <v>27</v>
      </c>
      <c r="K810" s="71">
        <v>4027</v>
      </c>
      <c r="L810" s="155" t="s">
        <v>705</v>
      </c>
      <c r="M810" s="71" t="s">
        <v>1674</v>
      </c>
      <c r="N810" s="72" t="s">
        <v>1675</v>
      </c>
      <c r="O810" s="69"/>
      <c r="P810" s="69" t="s">
        <v>578</v>
      </c>
      <c r="Q810" s="73">
        <v>39.853189999999998</v>
      </c>
      <c r="R810" s="74">
        <v>-85.172342999999998</v>
      </c>
      <c r="S810" s="69" t="s">
        <v>43</v>
      </c>
      <c r="T810" s="69"/>
      <c r="U810" s="69"/>
      <c r="V810" s="68"/>
      <c r="W810" s="1" t="e">
        <f>IF(AC810="Intr",0,G810*#REF!)</f>
        <v>#REF!</v>
      </c>
      <c r="X810" s="1" t="e">
        <f>IF(AC810="Intr",0,G810*#REF!)</f>
        <v>#REF!</v>
      </c>
      <c r="Y810" s="1" t="e">
        <f>IF(AC810="Intr",G810,G810*#REF!)</f>
        <v>#REF!</v>
      </c>
      <c r="Z810" s="1" t="s">
        <v>944</v>
      </c>
      <c r="AA810" s="1" t="s">
        <v>943</v>
      </c>
      <c r="AB810" s="1"/>
      <c r="AC810" s="69"/>
      <c r="AD810" s="69"/>
      <c r="AE810" s="69"/>
      <c r="AF810" s="69"/>
      <c r="AG810" s="75"/>
      <c r="AH810" s="69" t="s">
        <v>1690</v>
      </c>
    </row>
    <row r="811" spans="1:34" x14ac:dyDescent="0.2">
      <c r="A811" s="68">
        <v>45511</v>
      </c>
      <c r="B811" s="69" t="s">
        <v>221</v>
      </c>
      <c r="C811" s="69">
        <v>2024</v>
      </c>
      <c r="D811" s="69" t="s">
        <v>8</v>
      </c>
      <c r="E811" s="71">
        <v>-1654</v>
      </c>
      <c r="F811" s="71" t="s">
        <v>20</v>
      </c>
      <c r="G811" s="13">
        <v>661600</v>
      </c>
      <c r="H811" s="14">
        <v>514</v>
      </c>
      <c r="I811" s="71" t="s">
        <v>52</v>
      </c>
      <c r="J811" s="71" t="s">
        <v>26</v>
      </c>
      <c r="K811" s="71">
        <v>1654</v>
      </c>
      <c r="L811" s="155" t="s">
        <v>705</v>
      </c>
      <c r="M811" s="71" t="s">
        <v>1674</v>
      </c>
      <c r="N811" s="72" t="s">
        <v>1675</v>
      </c>
      <c r="O811" s="69"/>
      <c r="P811" s="69" t="s">
        <v>578</v>
      </c>
      <c r="Q811" s="73">
        <v>39.853189999999998</v>
      </c>
      <c r="R811" s="74">
        <v>-85.172342999999998</v>
      </c>
      <c r="S811" s="69" t="s">
        <v>43</v>
      </c>
      <c r="T811" s="69"/>
      <c r="U811" s="69"/>
      <c r="V811" s="68"/>
      <c r="W811" s="1" t="e">
        <f>IF(AC811="Intr",0,G811*#REF!)</f>
        <v>#REF!</v>
      </c>
      <c r="X811" s="1" t="e">
        <f>IF(AC811="Intr",0,G811*#REF!)</f>
        <v>#REF!</v>
      </c>
      <c r="Y811" s="1" t="e">
        <f>IF(AC811="Intr",G811,G811*#REF!)</f>
        <v>#REF!</v>
      </c>
      <c r="Z811" s="1" t="s">
        <v>944</v>
      </c>
      <c r="AA811" s="1" t="s">
        <v>943</v>
      </c>
      <c r="AB811" s="1"/>
      <c r="AC811" s="69"/>
      <c r="AD811" s="69"/>
      <c r="AE811" s="69"/>
      <c r="AF811" s="69"/>
      <c r="AG811" s="75"/>
      <c r="AH811" s="69" t="s">
        <v>1690</v>
      </c>
    </row>
    <row r="812" spans="1:34" x14ac:dyDescent="0.2">
      <c r="A812" s="68">
        <v>45511</v>
      </c>
      <c r="B812" s="69" t="s">
        <v>221</v>
      </c>
      <c r="C812" s="69">
        <v>2024</v>
      </c>
      <c r="D812" s="69" t="s">
        <v>8</v>
      </c>
      <c r="E812" s="71">
        <v>-3.4</v>
      </c>
      <c r="F812" s="71" t="s">
        <v>19</v>
      </c>
      <c r="G812" s="13">
        <v>272000</v>
      </c>
      <c r="H812" s="14">
        <v>514</v>
      </c>
      <c r="I812" s="71" t="s">
        <v>52</v>
      </c>
      <c r="J812" s="71" t="s">
        <v>23</v>
      </c>
      <c r="K812" s="71">
        <v>1.698</v>
      </c>
      <c r="L812" s="155" t="s">
        <v>705</v>
      </c>
      <c r="M812" s="71" t="s">
        <v>1674</v>
      </c>
      <c r="N812" s="72" t="s">
        <v>1675</v>
      </c>
      <c r="O812" s="69"/>
      <c r="P812" s="69" t="s">
        <v>578</v>
      </c>
      <c r="Q812" s="73">
        <v>39.853189999999998</v>
      </c>
      <c r="R812" s="74">
        <v>-85.172342999999998</v>
      </c>
      <c r="S812" s="69" t="s">
        <v>43</v>
      </c>
      <c r="T812" s="69"/>
      <c r="U812" s="69"/>
      <c r="V812" s="68"/>
      <c r="W812" s="1" t="e">
        <f>IF(AC812="Intr",0,G812*#REF!)</f>
        <v>#REF!</v>
      </c>
      <c r="X812" s="1" t="e">
        <f>IF(AC812="Intr",0,G812*#REF!)</f>
        <v>#REF!</v>
      </c>
      <c r="Y812" s="1" t="e">
        <f>IF(AC812="Intr",G812,G812*#REF!)</f>
        <v>#REF!</v>
      </c>
      <c r="Z812" s="1" t="s">
        <v>944</v>
      </c>
      <c r="AA812" s="1" t="s">
        <v>943</v>
      </c>
      <c r="AB812" s="1"/>
      <c r="AC812" s="69"/>
      <c r="AD812" s="69"/>
      <c r="AE812" s="69"/>
      <c r="AF812" s="69"/>
      <c r="AG812" s="75"/>
      <c r="AH812" s="69" t="s">
        <v>1690</v>
      </c>
    </row>
    <row r="813" spans="1:34" x14ac:dyDescent="0.2">
      <c r="A813" s="68">
        <v>45511</v>
      </c>
      <c r="B813" s="69" t="s">
        <v>221</v>
      </c>
      <c r="C813" s="69">
        <v>2024</v>
      </c>
      <c r="D813" s="69" t="s">
        <v>8</v>
      </c>
      <c r="E813" s="71">
        <v>-0.76</v>
      </c>
      <c r="F813" s="71" t="s">
        <v>19</v>
      </c>
      <c r="G813" s="13">
        <v>60800</v>
      </c>
      <c r="H813" s="14">
        <v>514</v>
      </c>
      <c r="I813" s="71" t="s">
        <v>52</v>
      </c>
      <c r="J813" s="71" t="s">
        <v>24</v>
      </c>
      <c r="K813" s="71">
        <v>0.253</v>
      </c>
      <c r="L813" s="155" t="s">
        <v>705</v>
      </c>
      <c r="M813" s="71" t="s">
        <v>1674</v>
      </c>
      <c r="N813" s="72" t="s">
        <v>1675</v>
      </c>
      <c r="O813" s="69"/>
      <c r="P813" s="69" t="s">
        <v>578</v>
      </c>
      <c r="Q813" s="73">
        <v>39.853189999999998</v>
      </c>
      <c r="R813" s="74">
        <v>-85.172342999999998</v>
      </c>
      <c r="S813" s="69" t="s">
        <v>43</v>
      </c>
      <c r="T813" s="69"/>
      <c r="U813" s="69"/>
      <c r="V813" s="68"/>
      <c r="W813" s="1" t="e">
        <f>IF(AC813="Intr",0,G813*#REF!)</f>
        <v>#REF!</v>
      </c>
      <c r="X813" s="1" t="e">
        <f>IF(AC813="Intr",0,G813*#REF!)</f>
        <v>#REF!</v>
      </c>
      <c r="Y813" s="1" t="e">
        <f>IF(AC813="Intr",G813,G813*#REF!)</f>
        <v>#REF!</v>
      </c>
      <c r="Z813" s="1" t="s">
        <v>944</v>
      </c>
      <c r="AA813" s="1" t="s">
        <v>943</v>
      </c>
      <c r="AB813" s="1"/>
      <c r="AC813" s="69"/>
      <c r="AD813" s="69"/>
      <c r="AE813" s="69"/>
      <c r="AF813" s="69"/>
      <c r="AG813" s="75"/>
      <c r="AH813" s="69" t="s">
        <v>1690</v>
      </c>
    </row>
    <row r="814" spans="1:34" x14ac:dyDescent="0.2">
      <c r="A814" s="68">
        <v>45511</v>
      </c>
      <c r="B814" s="69" t="s">
        <v>221</v>
      </c>
      <c r="C814" s="69">
        <v>2024</v>
      </c>
      <c r="D814" s="69" t="s">
        <v>8</v>
      </c>
      <c r="E814" s="71">
        <v>-4.42</v>
      </c>
      <c r="F814" s="71" t="s">
        <v>19</v>
      </c>
      <c r="G814" s="13">
        <v>353600</v>
      </c>
      <c r="H814" s="14">
        <v>514</v>
      </c>
      <c r="I814" s="71" t="s">
        <v>52</v>
      </c>
      <c r="J814" s="71" t="s">
        <v>25</v>
      </c>
      <c r="K814" s="71">
        <v>1.1040000000000001</v>
      </c>
      <c r="L814" s="155" t="s">
        <v>705</v>
      </c>
      <c r="M814" s="71" t="s">
        <v>1674</v>
      </c>
      <c r="N814" s="72" t="s">
        <v>1675</v>
      </c>
      <c r="O814" s="69"/>
      <c r="P814" s="69" t="s">
        <v>578</v>
      </c>
      <c r="Q814" s="73">
        <v>39.853189999999998</v>
      </c>
      <c r="R814" s="74">
        <v>-85.172342999999998</v>
      </c>
      <c r="S814" s="69" t="s">
        <v>43</v>
      </c>
      <c r="T814" s="69"/>
      <c r="U814" s="69"/>
      <c r="V814" s="68"/>
      <c r="W814" s="1" t="e">
        <f>IF(AC814="Intr",0,G814*#REF!)</f>
        <v>#REF!</v>
      </c>
      <c r="X814" s="1" t="e">
        <f>IF(AC814="Intr",0,G814*#REF!)</f>
        <v>#REF!</v>
      </c>
      <c r="Y814" s="1" t="e">
        <f>IF(AC814="Intr",G814,G814*#REF!)</f>
        <v>#REF!</v>
      </c>
      <c r="Z814" s="1" t="s">
        <v>944</v>
      </c>
      <c r="AA814" s="1" t="s">
        <v>943</v>
      </c>
      <c r="AB814" s="1"/>
      <c r="AC814" s="69"/>
      <c r="AD814" s="69"/>
      <c r="AE814" s="69"/>
      <c r="AF814" s="69"/>
      <c r="AG814" s="75"/>
      <c r="AH814" s="69" t="s">
        <v>1690</v>
      </c>
    </row>
    <row r="815" spans="1:34" x14ac:dyDescent="0.2">
      <c r="A815" s="68">
        <v>45511</v>
      </c>
      <c r="B815" s="69" t="s">
        <v>221</v>
      </c>
      <c r="C815" s="69">
        <v>2024</v>
      </c>
      <c r="D815" s="69" t="s">
        <v>8</v>
      </c>
      <c r="E815" s="71">
        <v>-0.97</v>
      </c>
      <c r="F815" s="71" t="s">
        <v>19</v>
      </c>
      <c r="G815" s="13">
        <v>77600</v>
      </c>
      <c r="H815" s="14">
        <v>514</v>
      </c>
      <c r="I815" s="71" t="s">
        <v>53</v>
      </c>
      <c r="J815" s="71" t="s">
        <v>23</v>
      </c>
      <c r="K815" s="71">
        <v>0.64800000000000002</v>
      </c>
      <c r="L815" s="155" t="s">
        <v>705</v>
      </c>
      <c r="M815" s="71" t="s">
        <v>73</v>
      </c>
      <c r="N815" s="72" t="s">
        <v>1682</v>
      </c>
      <c r="O815" s="69"/>
      <c r="P815" s="69" t="s">
        <v>578</v>
      </c>
      <c r="Q815" s="73">
        <v>39.853189999999998</v>
      </c>
      <c r="R815" s="74">
        <v>-85.172342999999998</v>
      </c>
      <c r="S815" s="69" t="s">
        <v>43</v>
      </c>
      <c r="T815" s="69"/>
      <c r="U815" s="69"/>
      <c r="V815" s="68"/>
      <c r="W815" s="1" t="e">
        <f>IF(AC815="Intr",0,G815*#REF!)</f>
        <v>#REF!</v>
      </c>
      <c r="X815" s="1" t="e">
        <f>IF(AC815="Intr",0,G815*#REF!)</f>
        <v>#REF!</v>
      </c>
      <c r="Y815" s="1" t="e">
        <f>IF(AC815="Intr",G815,G815*#REF!)</f>
        <v>#REF!</v>
      </c>
      <c r="Z815" s="1" t="s">
        <v>941</v>
      </c>
      <c r="AA815" s="1" t="s">
        <v>941</v>
      </c>
      <c r="AB815" s="1" t="s">
        <v>948</v>
      </c>
      <c r="AC815" s="69"/>
      <c r="AD815" s="69"/>
      <c r="AE815" s="69"/>
      <c r="AF815" s="69"/>
      <c r="AG815" s="75"/>
      <c r="AH815" s="69" t="s">
        <v>1691</v>
      </c>
    </row>
    <row r="816" spans="1:34" x14ac:dyDescent="0.2">
      <c r="A816" s="68">
        <v>45511</v>
      </c>
      <c r="B816" s="69" t="s">
        <v>221</v>
      </c>
      <c r="C816" s="69">
        <v>2024</v>
      </c>
      <c r="D816" s="69" t="s">
        <v>4</v>
      </c>
      <c r="E816" s="71">
        <v>-37.5</v>
      </c>
      <c r="F816" s="71" t="s">
        <v>20</v>
      </c>
      <c r="G816" s="13">
        <v>16875</v>
      </c>
      <c r="H816" s="14">
        <v>521</v>
      </c>
      <c r="I816" s="71" t="s">
        <v>52</v>
      </c>
      <c r="J816" s="71" t="s">
        <v>27</v>
      </c>
      <c r="K816" s="71">
        <v>37.5</v>
      </c>
      <c r="L816" s="155" t="s">
        <v>705</v>
      </c>
      <c r="M816" s="71" t="s">
        <v>73</v>
      </c>
      <c r="N816" s="72" t="s">
        <v>1683</v>
      </c>
      <c r="O816" s="69"/>
      <c r="P816" s="69" t="s">
        <v>227</v>
      </c>
      <c r="Q816" s="73">
        <v>41.12491</v>
      </c>
      <c r="R816" s="74">
        <v>-85.154899999999998</v>
      </c>
      <c r="S816" s="69" t="s">
        <v>42</v>
      </c>
      <c r="T816" s="69"/>
      <c r="U816" s="69"/>
      <c r="V816" s="68"/>
      <c r="W816" s="1" t="e">
        <f>IF(AC816="Intr",0,G816*#REF!)</f>
        <v>#REF!</v>
      </c>
      <c r="X816" s="1" t="e">
        <f>IF(AC816="Intr",0,G816*#REF!)</f>
        <v>#REF!</v>
      </c>
      <c r="Y816" s="1" t="e">
        <f>IF(AC816="Intr",G816,G816*#REF!)</f>
        <v>#REF!</v>
      </c>
      <c r="Z816" s="1" t="s">
        <v>944</v>
      </c>
      <c r="AA816" s="1" t="s">
        <v>943</v>
      </c>
      <c r="AB816" s="1"/>
      <c r="AC816" s="69"/>
      <c r="AD816" s="69"/>
      <c r="AE816" s="69"/>
      <c r="AF816" s="69"/>
      <c r="AG816" s="75"/>
      <c r="AH816" s="69"/>
    </row>
    <row r="817" spans="1:34" x14ac:dyDescent="0.2">
      <c r="A817" s="68">
        <v>45511</v>
      </c>
      <c r="B817" s="69" t="s">
        <v>221</v>
      </c>
      <c r="C817" s="69">
        <v>2024</v>
      </c>
      <c r="D817" s="69" t="s">
        <v>4</v>
      </c>
      <c r="E817" s="71">
        <v>-43</v>
      </c>
      <c r="F817" s="71" t="s">
        <v>20</v>
      </c>
      <c r="G817" s="13">
        <v>19350</v>
      </c>
      <c r="H817" s="14">
        <v>521</v>
      </c>
      <c r="I817" s="71" t="s">
        <v>52</v>
      </c>
      <c r="J817" s="71" t="s">
        <v>28</v>
      </c>
      <c r="K817" s="71">
        <v>43</v>
      </c>
      <c r="L817" s="155" t="s">
        <v>705</v>
      </c>
      <c r="M817" s="71" t="s">
        <v>73</v>
      </c>
      <c r="N817" s="72" t="s">
        <v>1683</v>
      </c>
      <c r="O817" s="69"/>
      <c r="P817" s="69" t="s">
        <v>227</v>
      </c>
      <c r="Q817" s="73">
        <v>41.12491</v>
      </c>
      <c r="R817" s="74">
        <v>-85.154899999999998</v>
      </c>
      <c r="S817" s="69" t="s">
        <v>42</v>
      </c>
      <c r="T817" s="69"/>
      <c r="U817" s="69"/>
      <c r="V817" s="68"/>
      <c r="W817" s="1" t="e">
        <f>IF(AC817="Intr",0,G817*#REF!)</f>
        <v>#REF!</v>
      </c>
      <c r="X817" s="1" t="e">
        <f>IF(AC817="Intr",0,G817*#REF!)</f>
        <v>#REF!</v>
      </c>
      <c r="Y817" s="1" t="e">
        <f>IF(AC817="Intr",G817,G817*#REF!)</f>
        <v>#REF!</v>
      </c>
      <c r="Z817" s="1" t="s">
        <v>944</v>
      </c>
      <c r="AA817" s="1" t="s">
        <v>943</v>
      </c>
      <c r="AB817" s="1"/>
      <c r="AC817" s="69"/>
      <c r="AD817" s="69"/>
      <c r="AE817" s="69"/>
      <c r="AF817" s="69"/>
      <c r="AG817" s="75"/>
      <c r="AH817" s="69"/>
    </row>
    <row r="818" spans="1:34" x14ac:dyDescent="0.2">
      <c r="A818" s="68">
        <v>45511</v>
      </c>
      <c r="B818" s="69" t="s">
        <v>221</v>
      </c>
      <c r="C818" s="69">
        <v>2024</v>
      </c>
      <c r="D818" s="69" t="s">
        <v>2</v>
      </c>
      <c r="E818" s="71">
        <v>-0.41</v>
      </c>
      <c r="F818" s="71" t="s">
        <v>19</v>
      </c>
      <c r="G818" s="13">
        <v>38950</v>
      </c>
      <c r="H818" s="14">
        <v>524</v>
      </c>
      <c r="I818" s="71" t="s">
        <v>52</v>
      </c>
      <c r="J818" s="71" t="s">
        <v>23</v>
      </c>
      <c r="K818" s="71">
        <v>0.27</v>
      </c>
      <c r="L818" s="71" t="s">
        <v>1266</v>
      </c>
      <c r="M818" s="71" t="s">
        <v>73</v>
      </c>
      <c r="N818" s="72" t="s">
        <v>1684</v>
      </c>
      <c r="O818" s="69"/>
      <c r="P818" s="69" t="s">
        <v>199</v>
      </c>
      <c r="Q818" s="73">
        <v>41.433889999999998</v>
      </c>
      <c r="R818" s="74">
        <v>-87.490600000000001</v>
      </c>
      <c r="S818" s="69" t="s">
        <v>42</v>
      </c>
      <c r="T818" s="69"/>
      <c r="U818" s="69"/>
      <c r="V818" s="68"/>
      <c r="W818" s="1" t="e">
        <f>IF(AC818="Intr",0,G818*#REF!)</f>
        <v>#REF!</v>
      </c>
      <c r="X818" s="1" t="e">
        <f>IF(AC818="Intr",0,G818*#REF!)</f>
        <v>#REF!</v>
      </c>
      <c r="Y818" s="1" t="e">
        <f>IF(AC818="Intr",G818,G818*#REF!)</f>
        <v>#REF!</v>
      </c>
      <c r="Z818" s="1" t="s">
        <v>944</v>
      </c>
      <c r="AA818" s="1" t="s">
        <v>943</v>
      </c>
      <c r="AB818" s="1"/>
      <c r="AC818" s="69"/>
      <c r="AD818" s="69"/>
      <c r="AE818" s="69"/>
      <c r="AF818" s="69"/>
      <c r="AG818" s="75"/>
      <c r="AH818" s="69" t="s">
        <v>1692</v>
      </c>
    </row>
    <row r="819" spans="1:34" x14ac:dyDescent="0.2">
      <c r="A819" s="68">
        <v>45517</v>
      </c>
      <c r="B819" s="69" t="s">
        <v>221</v>
      </c>
      <c r="C819" s="69">
        <v>2024</v>
      </c>
      <c r="D819" s="69" t="s">
        <v>7</v>
      </c>
      <c r="E819" s="71">
        <v>-7.875</v>
      </c>
      <c r="F819" s="71" t="s">
        <v>19</v>
      </c>
      <c r="G819" s="13">
        <v>630000</v>
      </c>
      <c r="H819" s="14">
        <v>525</v>
      </c>
      <c r="I819" s="71" t="s">
        <v>53</v>
      </c>
      <c r="J819" s="71" t="s">
        <v>25</v>
      </c>
      <c r="K819" s="71">
        <v>3.15</v>
      </c>
      <c r="L819" s="71" t="s">
        <v>1677</v>
      </c>
      <c r="M819" s="71" t="s">
        <v>73</v>
      </c>
      <c r="N819" s="72" t="s">
        <v>1685</v>
      </c>
      <c r="O819" s="69"/>
      <c r="P819" s="69" t="s">
        <v>133</v>
      </c>
      <c r="Q819" s="73">
        <v>39.844289000000003</v>
      </c>
      <c r="R819" s="74">
        <v>-86.359190999999996</v>
      </c>
      <c r="S819" s="69" t="s">
        <v>41</v>
      </c>
      <c r="T819" s="69"/>
      <c r="U819" s="69"/>
      <c r="V819" s="68"/>
      <c r="W819" s="1" t="e">
        <f>IF(AC819="Intr",0,G819*#REF!)</f>
        <v>#REF!</v>
      </c>
      <c r="X819" s="1" t="e">
        <f>IF(AC819="Intr",0,G819*#REF!)</f>
        <v>#REF!</v>
      </c>
      <c r="Y819" s="1" t="e">
        <f>IF(AC819="Intr",G819,G819*#REF!)</f>
        <v>#REF!</v>
      </c>
      <c r="Z819" s="1" t="s">
        <v>941</v>
      </c>
      <c r="AA819" s="1" t="s">
        <v>941</v>
      </c>
      <c r="AB819" s="1" t="s">
        <v>1689</v>
      </c>
      <c r="AC819" s="69"/>
      <c r="AD819" s="69"/>
      <c r="AE819" s="69"/>
      <c r="AF819" s="69"/>
      <c r="AG819" s="75"/>
      <c r="AH819" s="69"/>
    </row>
    <row r="820" spans="1:34" x14ac:dyDescent="0.2">
      <c r="A820" s="68">
        <v>45517</v>
      </c>
      <c r="B820" s="69" t="s">
        <v>221</v>
      </c>
      <c r="C820" s="69">
        <v>2024</v>
      </c>
      <c r="D820" s="69" t="s">
        <v>5</v>
      </c>
      <c r="E820" s="71">
        <v>-0.65</v>
      </c>
      <c r="F820" s="71" t="s">
        <v>19</v>
      </c>
      <c r="G820" s="13">
        <v>52000</v>
      </c>
      <c r="H820" s="14">
        <v>516</v>
      </c>
      <c r="I820" s="71" t="s">
        <v>52</v>
      </c>
      <c r="J820" s="71" t="s">
        <v>23</v>
      </c>
      <c r="K820" s="71">
        <v>0.29699999999999999</v>
      </c>
      <c r="L820" s="71" t="s">
        <v>1678</v>
      </c>
      <c r="M820" s="71" t="s">
        <v>1680</v>
      </c>
      <c r="N820" s="72" t="s">
        <v>1686</v>
      </c>
      <c r="O820" s="69"/>
      <c r="P820" s="69" t="s">
        <v>1688</v>
      </c>
      <c r="Q820" s="73">
        <v>40.557099999999998</v>
      </c>
      <c r="R820" s="74">
        <v>-85.375500000000002</v>
      </c>
      <c r="S820" s="69" t="s">
        <v>42</v>
      </c>
      <c r="T820" s="69"/>
      <c r="U820" s="69"/>
      <c r="V820" s="68"/>
      <c r="W820" s="1" t="e">
        <f>IF(AC820="Intr",0,G820*#REF!)</f>
        <v>#REF!</v>
      </c>
      <c r="X820" s="1" t="e">
        <f>IF(AC820="Intr",0,G820*#REF!)</f>
        <v>#REF!</v>
      </c>
      <c r="Y820" s="1" t="e">
        <f>IF(AC820="Intr",G820,G820*#REF!)</f>
        <v>#REF!</v>
      </c>
      <c r="Z820" s="1" t="s">
        <v>944</v>
      </c>
      <c r="AA820" s="1" t="s">
        <v>943</v>
      </c>
      <c r="AB820" s="1"/>
      <c r="AC820" s="69"/>
      <c r="AD820" s="69"/>
      <c r="AE820" s="69"/>
      <c r="AF820" s="69"/>
      <c r="AG820" s="75"/>
      <c r="AH820" s="69"/>
    </row>
    <row r="821" spans="1:34" x14ac:dyDescent="0.2">
      <c r="A821" s="68">
        <v>45517</v>
      </c>
      <c r="B821" s="69" t="s">
        <v>221</v>
      </c>
      <c r="C821" s="69">
        <v>2024</v>
      </c>
      <c r="D821" s="69" t="s">
        <v>5</v>
      </c>
      <c r="E821" s="71">
        <v>-60.77</v>
      </c>
      <c r="F821" s="71" t="s">
        <v>20</v>
      </c>
      <c r="G821" s="13">
        <v>24308</v>
      </c>
      <c r="H821" s="14">
        <v>516</v>
      </c>
      <c r="I821" s="71" t="s">
        <v>52</v>
      </c>
      <c r="J821" s="71" t="s">
        <v>26</v>
      </c>
      <c r="K821" s="71">
        <v>0.29699999999999999</v>
      </c>
      <c r="L821" s="71" t="s">
        <v>1678</v>
      </c>
      <c r="M821" s="71" t="s">
        <v>1680</v>
      </c>
      <c r="N821" s="72" t="s">
        <v>1686</v>
      </c>
      <c r="O821" s="69"/>
      <c r="P821" s="69" t="s">
        <v>1688</v>
      </c>
      <c r="Q821" s="73">
        <v>40.557099999999998</v>
      </c>
      <c r="R821" s="74">
        <v>-85.375500000000002</v>
      </c>
      <c r="S821" s="69" t="s">
        <v>42</v>
      </c>
      <c r="T821" s="69"/>
      <c r="U821" s="69"/>
      <c r="V821" s="68"/>
      <c r="W821" s="1" t="e">
        <f>IF(AC821="Intr",0,G821*#REF!)</f>
        <v>#REF!</v>
      </c>
      <c r="X821" s="1" t="e">
        <f>IF(AC821="Intr",0,G821*#REF!)</f>
        <v>#REF!</v>
      </c>
      <c r="Y821" s="1" t="e">
        <f>IF(AC821="Intr",G821,G821*#REF!)</f>
        <v>#REF!</v>
      </c>
      <c r="Z821" s="1" t="s">
        <v>944</v>
      </c>
      <c r="AA821" s="1" t="s">
        <v>943</v>
      </c>
      <c r="AB821" s="1"/>
      <c r="AC821" s="69"/>
      <c r="AD821" s="69"/>
      <c r="AE821" s="69"/>
      <c r="AF821" s="69"/>
      <c r="AG821" s="75"/>
      <c r="AH821" s="69"/>
    </row>
    <row r="822" spans="1:34" x14ac:dyDescent="0.2">
      <c r="A822" s="68">
        <v>45518</v>
      </c>
      <c r="B822" s="69" t="s">
        <v>221</v>
      </c>
      <c r="C822" s="69">
        <v>2024</v>
      </c>
      <c r="D822" s="69" t="s">
        <v>1</v>
      </c>
      <c r="E822" s="71">
        <v>-0.51749999999999996</v>
      </c>
      <c r="F822" s="71" t="s">
        <v>19</v>
      </c>
      <c r="G822" s="13">
        <v>49163</v>
      </c>
      <c r="H822" s="14">
        <v>485</v>
      </c>
      <c r="I822" s="71" t="s">
        <v>52</v>
      </c>
      <c r="J822" s="71" t="s">
        <v>23</v>
      </c>
      <c r="K822" s="71">
        <v>0.34499999999999997</v>
      </c>
      <c r="L822" s="71" t="s">
        <v>1679</v>
      </c>
      <c r="M822" s="71" t="s">
        <v>1681</v>
      </c>
      <c r="N822" s="72" t="s">
        <v>1687</v>
      </c>
      <c r="O822" s="69"/>
      <c r="P822" s="69" t="s">
        <v>357</v>
      </c>
      <c r="Q822" s="73">
        <v>41.688896999999997</v>
      </c>
      <c r="R822" s="74">
        <v>-86.950789</v>
      </c>
      <c r="S822" s="69" t="s">
        <v>43</v>
      </c>
      <c r="T822" s="69"/>
      <c r="U822" s="69"/>
      <c r="V822" s="68"/>
      <c r="W822" s="1" t="e">
        <f>IF(AC822="Intr",0,G822*#REF!)</f>
        <v>#REF!</v>
      </c>
      <c r="X822" s="1" t="e">
        <f>IF(AC822="Intr",0,G822*#REF!)</f>
        <v>#REF!</v>
      </c>
      <c r="Y822" s="1" t="e">
        <f>IF(AC822="Intr",G822,G822*#REF!)</f>
        <v>#REF!</v>
      </c>
      <c r="Z822" s="1" t="s">
        <v>945</v>
      </c>
      <c r="AA822" s="1" t="s">
        <v>943</v>
      </c>
      <c r="AB822" s="1"/>
      <c r="AC822" s="69"/>
      <c r="AD822" s="69"/>
      <c r="AE822" s="69"/>
      <c r="AF822" s="69"/>
      <c r="AG822" s="75"/>
      <c r="AH822" s="69" t="s">
        <v>1693</v>
      </c>
    </row>
    <row r="823" spans="1:34" x14ac:dyDescent="0.2">
      <c r="A823" s="68">
        <v>45527</v>
      </c>
      <c r="B823" s="69" t="s">
        <v>221</v>
      </c>
      <c r="C823" s="69">
        <v>2024</v>
      </c>
      <c r="D823" s="69" t="s">
        <v>5</v>
      </c>
      <c r="E823" s="71">
        <v>-0.5</v>
      </c>
      <c r="F823" s="71" t="s">
        <v>19</v>
      </c>
      <c r="G823" s="13">
        <v>40000</v>
      </c>
      <c r="H823" s="14">
        <v>520</v>
      </c>
      <c r="I823" s="71" t="s">
        <v>52</v>
      </c>
      <c r="J823" s="71" t="s">
        <v>23</v>
      </c>
      <c r="K823" s="71">
        <v>0.21</v>
      </c>
      <c r="L823" s="71" t="s">
        <v>905</v>
      </c>
      <c r="M823" s="71" t="s">
        <v>1694</v>
      </c>
      <c r="N823" s="72" t="s">
        <v>1695</v>
      </c>
      <c r="O823" s="69"/>
      <c r="P823" s="69" t="s">
        <v>1143</v>
      </c>
      <c r="Q823" s="73">
        <v>40.186599999999999</v>
      </c>
      <c r="R823" s="74">
        <v>-84.863169999999997</v>
      </c>
      <c r="S823" s="69" t="s">
        <v>42</v>
      </c>
      <c r="T823" s="69"/>
      <c r="U823" s="69"/>
      <c r="V823" s="68"/>
      <c r="W823" s="1" t="e">
        <f>IF(AC823="Intr",0,G823*#REF!)</f>
        <v>#REF!</v>
      </c>
      <c r="X823" s="1" t="e">
        <f>IF(AC823="Intr",0,G823*#REF!)</f>
        <v>#REF!</v>
      </c>
      <c r="Y823" s="1" t="e">
        <f>IF(AC823="Intr",G823,G823*#REF!)</f>
        <v>#REF!</v>
      </c>
      <c r="Z823" s="1" t="s">
        <v>944</v>
      </c>
      <c r="AA823" s="1" t="s">
        <v>943</v>
      </c>
      <c r="AB823" s="1"/>
      <c r="AC823" s="69"/>
      <c r="AD823" s="69"/>
      <c r="AE823" s="69"/>
      <c r="AF823" s="69"/>
      <c r="AG823" s="75"/>
      <c r="AH823" s="69"/>
    </row>
    <row r="824" spans="1:34" x14ac:dyDescent="0.2">
      <c r="A824" s="68">
        <v>45527</v>
      </c>
      <c r="B824" s="69" t="s">
        <v>221</v>
      </c>
      <c r="C824" s="69">
        <v>2024</v>
      </c>
      <c r="D824" s="69" t="s">
        <v>3</v>
      </c>
      <c r="E824" s="71">
        <v>-80</v>
      </c>
      <c r="F824" s="71" t="s">
        <v>20</v>
      </c>
      <c r="G824" s="13">
        <v>48000</v>
      </c>
      <c r="H824" s="14">
        <v>522</v>
      </c>
      <c r="I824" s="71" t="s">
        <v>52</v>
      </c>
      <c r="J824" s="71" t="s">
        <v>27</v>
      </c>
      <c r="K824" s="71">
        <v>80</v>
      </c>
      <c r="L824" s="71" t="s">
        <v>705</v>
      </c>
      <c r="M824" s="71" t="s">
        <v>73</v>
      </c>
      <c r="N824" s="72" t="s">
        <v>1697</v>
      </c>
      <c r="O824" s="69"/>
      <c r="P824" s="69" t="s">
        <v>493</v>
      </c>
      <c r="Q824" s="73">
        <v>41.624862999999998</v>
      </c>
      <c r="R824" s="74">
        <v>-86.174055999999993</v>
      </c>
      <c r="S824" s="69" t="s">
        <v>43</v>
      </c>
      <c r="T824" s="69"/>
      <c r="U824" s="69"/>
      <c r="V824" s="68"/>
      <c r="W824" s="1" t="e">
        <f>IF(AC824="Intr",0,G824*#REF!)</f>
        <v>#REF!</v>
      </c>
      <c r="X824" s="1" t="e">
        <f>IF(AC824="Intr",0,G824*#REF!)</f>
        <v>#REF!</v>
      </c>
      <c r="Y824" s="1" t="e">
        <f>IF(AC824="Intr",G824,G824*#REF!)</f>
        <v>#REF!</v>
      </c>
      <c r="Z824" s="1" t="s">
        <v>944</v>
      </c>
      <c r="AA824" s="1" t="s">
        <v>943</v>
      </c>
      <c r="AB824" s="1"/>
      <c r="AC824" s="69"/>
      <c r="AD824" s="69"/>
      <c r="AE824" s="69"/>
      <c r="AF824" s="69"/>
      <c r="AG824" s="75"/>
      <c r="AH824" s="69" t="s">
        <v>1699</v>
      </c>
    </row>
    <row r="825" spans="1:34" x14ac:dyDescent="0.2">
      <c r="A825" s="68">
        <v>45527</v>
      </c>
      <c r="B825" s="69" t="s">
        <v>221</v>
      </c>
      <c r="C825" s="69">
        <v>2024</v>
      </c>
      <c r="D825" s="69" t="s">
        <v>7</v>
      </c>
      <c r="E825" s="71">
        <v>-5.47</v>
      </c>
      <c r="F825" s="71" t="s">
        <v>19</v>
      </c>
      <c r="G825" s="13">
        <v>437600</v>
      </c>
      <c r="H825" s="14">
        <v>392</v>
      </c>
      <c r="I825" s="71" t="s">
        <v>53</v>
      </c>
      <c r="J825" s="71" t="s">
        <v>25</v>
      </c>
      <c r="K825" s="71">
        <v>2.1880000000000002</v>
      </c>
      <c r="L825" s="71" t="s">
        <v>1696</v>
      </c>
      <c r="M825" s="71" t="s">
        <v>73</v>
      </c>
      <c r="N825" s="72" t="s">
        <v>1698</v>
      </c>
      <c r="O825" s="69"/>
      <c r="P825" s="69" t="s">
        <v>92</v>
      </c>
      <c r="Q825" s="73">
        <v>39.934790999999997</v>
      </c>
      <c r="R825" s="74">
        <v>-85.833048000000005</v>
      </c>
      <c r="S825" s="69" t="s">
        <v>41</v>
      </c>
      <c r="T825" s="69"/>
      <c r="U825" s="69"/>
      <c r="V825" s="68"/>
      <c r="W825" s="1" t="e">
        <f>IF(AC825="Intr",0,G825*#REF!)</f>
        <v>#REF!</v>
      </c>
      <c r="X825" s="1" t="e">
        <f>IF(AC825="Intr",0,G825*#REF!)</f>
        <v>#REF!</v>
      </c>
      <c r="Y825" s="1" t="e">
        <f>IF(AC825="Intr",G825,G825*#REF!)</f>
        <v>#REF!</v>
      </c>
      <c r="Z825" s="1" t="s">
        <v>941</v>
      </c>
      <c r="AA825" s="1" t="s">
        <v>941</v>
      </c>
      <c r="AB825" s="1" t="s">
        <v>1246</v>
      </c>
      <c r="AC825" s="69"/>
      <c r="AD825" s="69"/>
      <c r="AE825" s="69"/>
      <c r="AF825" s="69"/>
      <c r="AG825" s="75"/>
      <c r="AH825" s="69"/>
    </row>
    <row r="826" spans="1:34" x14ac:dyDescent="0.2">
      <c r="A826" s="68">
        <v>45538</v>
      </c>
      <c r="B826" s="69" t="s">
        <v>67</v>
      </c>
      <c r="C826" s="69">
        <v>2024</v>
      </c>
      <c r="D826" s="69" t="s">
        <v>7</v>
      </c>
      <c r="E826" s="71">
        <v>-3</v>
      </c>
      <c r="F826" s="71" t="s">
        <v>19</v>
      </c>
      <c r="G826" s="13">
        <v>240000</v>
      </c>
      <c r="H826" s="14">
        <v>390</v>
      </c>
      <c r="I826" s="71" t="s">
        <v>53</v>
      </c>
      <c r="J826" s="71" t="s">
        <v>25</v>
      </c>
      <c r="K826" s="71">
        <v>1.2</v>
      </c>
      <c r="L826" s="71" t="s">
        <v>1703</v>
      </c>
      <c r="M826" s="71" t="s">
        <v>73</v>
      </c>
      <c r="N826" s="72" t="s">
        <v>1708</v>
      </c>
      <c r="O826" s="69"/>
      <c r="P826" s="69" t="s">
        <v>108</v>
      </c>
      <c r="Q826" s="73">
        <v>39.947699999999998</v>
      </c>
      <c r="R826" s="74">
        <v>-86.003900000000002</v>
      </c>
      <c r="S826" s="69" t="s">
        <v>41</v>
      </c>
      <c r="T826" s="69"/>
      <c r="U826" s="69"/>
      <c r="V826" s="68"/>
      <c r="W826" s="1" t="e">
        <f>IF(AC826="Intr",0,G826*#REF!)</f>
        <v>#REF!</v>
      </c>
      <c r="X826" s="1" t="e">
        <f>IF(AC826="Intr",0,G826*#REF!)</f>
        <v>#REF!</v>
      </c>
      <c r="Y826" s="1" t="e">
        <f>IF(AC826="Intr",G826,G826*#REF!)</f>
        <v>#REF!</v>
      </c>
      <c r="Z826" s="1" t="s">
        <v>940</v>
      </c>
      <c r="AA826" s="1" t="s">
        <v>940</v>
      </c>
      <c r="AB826" s="1" t="s">
        <v>1246</v>
      </c>
      <c r="AC826" s="69"/>
      <c r="AD826" s="69"/>
      <c r="AE826" s="69"/>
      <c r="AF826" s="69"/>
      <c r="AG826" s="75"/>
      <c r="AH826" s="69"/>
    </row>
    <row r="827" spans="1:34" x14ac:dyDescent="0.2">
      <c r="A827" s="68">
        <v>45538</v>
      </c>
      <c r="B827" s="69" t="s">
        <v>67</v>
      </c>
      <c r="C827" s="69">
        <v>2024</v>
      </c>
      <c r="D827" s="69" t="s">
        <v>7</v>
      </c>
      <c r="E827" s="71">
        <v>-2</v>
      </c>
      <c r="F827" s="71" t="s">
        <v>19</v>
      </c>
      <c r="G827" s="13">
        <v>160000</v>
      </c>
      <c r="H827" s="14">
        <v>390</v>
      </c>
      <c r="I827" s="71" t="s">
        <v>53</v>
      </c>
      <c r="J827" s="71" t="s">
        <v>25</v>
      </c>
      <c r="K827" s="71">
        <v>1</v>
      </c>
      <c r="L827" s="71" t="s">
        <v>1703</v>
      </c>
      <c r="M827" s="71" t="s">
        <v>73</v>
      </c>
      <c r="N827" s="72" t="s">
        <v>1708</v>
      </c>
      <c r="O827" s="69"/>
      <c r="P827" s="69" t="s">
        <v>108</v>
      </c>
      <c r="Q827" s="73">
        <v>39.947699999999998</v>
      </c>
      <c r="R827" s="74">
        <v>-86.003900000000002</v>
      </c>
      <c r="S827" s="69" t="s">
        <v>41</v>
      </c>
      <c r="T827" s="69"/>
      <c r="U827" s="69"/>
      <c r="V827" s="68"/>
      <c r="W827" s="1" t="e">
        <f>IF(AC827="Intr",0,G827*#REF!)</f>
        <v>#REF!</v>
      </c>
      <c r="X827" s="1" t="e">
        <f>IF(AC827="Intr",0,G827*#REF!)</f>
        <v>#REF!</v>
      </c>
      <c r="Y827" s="1" t="e">
        <f>IF(AC827="Intr",G827,G827*#REF!)</f>
        <v>#REF!</v>
      </c>
      <c r="Z827" s="1" t="s">
        <v>940</v>
      </c>
      <c r="AA827" s="1" t="s">
        <v>940</v>
      </c>
      <c r="AB827" s="1" t="s">
        <v>1223</v>
      </c>
      <c r="AC827" s="69"/>
      <c r="AD827" s="69"/>
      <c r="AE827" s="69"/>
      <c r="AF827" s="69"/>
      <c r="AG827" s="75"/>
      <c r="AH827" s="69"/>
    </row>
    <row r="828" spans="1:34" x14ac:dyDescent="0.2">
      <c r="A828" s="68">
        <v>45538</v>
      </c>
      <c r="B828" s="69" t="s">
        <v>67</v>
      </c>
      <c r="C828" s="69">
        <v>2024</v>
      </c>
      <c r="D828" s="69" t="s">
        <v>7</v>
      </c>
      <c r="E828" s="71">
        <v>-1.2</v>
      </c>
      <c r="F828" s="71" t="s">
        <v>19</v>
      </c>
      <c r="G828" s="13">
        <v>96000</v>
      </c>
      <c r="H828" s="14">
        <v>390</v>
      </c>
      <c r="I828" s="71" t="s">
        <v>53</v>
      </c>
      <c r="J828" s="71" t="s">
        <v>23</v>
      </c>
      <c r="K828" s="71">
        <v>0.8</v>
      </c>
      <c r="L828" s="71" t="s">
        <v>1703</v>
      </c>
      <c r="M828" s="71" t="s">
        <v>73</v>
      </c>
      <c r="N828" s="72" t="s">
        <v>1708</v>
      </c>
      <c r="O828" s="69"/>
      <c r="P828" s="69" t="s">
        <v>108</v>
      </c>
      <c r="Q828" s="73">
        <v>39.947699999999998</v>
      </c>
      <c r="R828" s="74">
        <v>-86.003900000000002</v>
      </c>
      <c r="S828" s="69" t="s">
        <v>41</v>
      </c>
      <c r="T828" s="69"/>
      <c r="U828" s="69"/>
      <c r="V828" s="68"/>
      <c r="W828" s="1" t="e">
        <f>IF(AC828="Intr",0,G828*#REF!)</f>
        <v>#REF!</v>
      </c>
      <c r="X828" s="1" t="e">
        <f>IF(AC828="Intr",0,G828*#REF!)</f>
        <v>#REF!</v>
      </c>
      <c r="Y828" s="1" t="e">
        <f>IF(AC828="Intr",G828,G828*#REF!)</f>
        <v>#REF!</v>
      </c>
      <c r="Z828" s="1" t="s">
        <v>940</v>
      </c>
      <c r="AA828" s="1" t="s">
        <v>940</v>
      </c>
      <c r="AB828" s="1" t="s">
        <v>948</v>
      </c>
      <c r="AC828" s="69"/>
      <c r="AD828" s="69"/>
      <c r="AE828" s="69"/>
      <c r="AF828" s="69"/>
      <c r="AG828" s="75"/>
      <c r="AH828" s="69"/>
    </row>
    <row r="829" spans="1:34" x14ac:dyDescent="0.2">
      <c r="A829" s="68">
        <v>45539</v>
      </c>
      <c r="B829" s="69" t="s">
        <v>67</v>
      </c>
      <c r="C829" s="69">
        <v>2024</v>
      </c>
      <c r="D829" s="69" t="s">
        <v>7</v>
      </c>
      <c r="E829" s="71">
        <v>-252</v>
      </c>
      <c r="F829" s="71" t="s">
        <v>20</v>
      </c>
      <c r="G829" s="13">
        <v>113400</v>
      </c>
      <c r="H829" s="14">
        <v>523</v>
      </c>
      <c r="I829" s="71" t="s">
        <v>52</v>
      </c>
      <c r="J829" s="71" t="s">
        <v>26</v>
      </c>
      <c r="K829" s="71">
        <v>204</v>
      </c>
      <c r="L829" s="71" t="s">
        <v>1704</v>
      </c>
      <c r="M829" s="71" t="s">
        <v>1709</v>
      </c>
      <c r="N829" s="72" t="s">
        <v>1710</v>
      </c>
      <c r="O829" s="69"/>
      <c r="P829" s="69" t="s">
        <v>108</v>
      </c>
      <c r="Q829" s="73">
        <v>40.073878999999998</v>
      </c>
      <c r="R829" s="74">
        <v>-86.064888999999994</v>
      </c>
      <c r="S829" s="69" t="s">
        <v>41</v>
      </c>
      <c r="T829" s="69"/>
      <c r="U829" s="69"/>
      <c r="V829" s="68"/>
      <c r="W829" s="1" t="e">
        <f>IF(AC829="Intr",0,G829*#REF!)</f>
        <v>#REF!</v>
      </c>
      <c r="X829" s="1" t="e">
        <f>IF(AC829="Intr",0,G829*#REF!)</f>
        <v>#REF!</v>
      </c>
      <c r="Y829" s="1" t="e">
        <f>IF(AC829="Intr",G829,G829*#REF!)</f>
        <v>#REF!</v>
      </c>
      <c r="Z829" s="1" t="s">
        <v>944</v>
      </c>
      <c r="AA829" s="1" t="s">
        <v>943</v>
      </c>
      <c r="AB829" s="1"/>
      <c r="AC829" s="69"/>
      <c r="AD829" s="69"/>
      <c r="AE829" s="69"/>
      <c r="AF829" s="69"/>
      <c r="AG829" s="75"/>
      <c r="AH829" s="69"/>
    </row>
    <row r="830" spans="1:34" x14ac:dyDescent="0.2">
      <c r="A830" s="68">
        <v>45539</v>
      </c>
      <c r="B830" s="69" t="s">
        <v>67</v>
      </c>
      <c r="C830" s="69">
        <v>2024</v>
      </c>
      <c r="D830" s="69" t="s">
        <v>7</v>
      </c>
      <c r="E830" s="71">
        <v>-713</v>
      </c>
      <c r="F830" s="71" t="s">
        <v>20</v>
      </c>
      <c r="G830" s="13">
        <v>320850</v>
      </c>
      <c r="H830" s="14">
        <v>523</v>
      </c>
      <c r="I830" s="71" t="s">
        <v>52</v>
      </c>
      <c r="J830" s="71" t="s">
        <v>27</v>
      </c>
      <c r="K830" s="71">
        <v>594</v>
      </c>
      <c r="L830" s="71" t="s">
        <v>1704</v>
      </c>
      <c r="M830" s="71" t="s">
        <v>1709</v>
      </c>
      <c r="N830" s="72" t="s">
        <v>1710</v>
      </c>
      <c r="O830" s="69"/>
      <c r="P830" s="69" t="s">
        <v>108</v>
      </c>
      <c r="Q830" s="73">
        <v>40.073878999999998</v>
      </c>
      <c r="R830" s="74">
        <v>-86.064888999999994</v>
      </c>
      <c r="S830" s="69" t="s">
        <v>41</v>
      </c>
      <c r="T830" s="69"/>
      <c r="U830" s="69"/>
      <c r="V830" s="68"/>
      <c r="W830" s="1" t="e">
        <f>IF(AC830="Intr",0,G830*#REF!)</f>
        <v>#REF!</v>
      </c>
      <c r="X830" s="1" t="e">
        <f>IF(AC830="Intr",0,G830*#REF!)</f>
        <v>#REF!</v>
      </c>
      <c r="Y830" s="1" t="e">
        <f>IF(AC830="Intr",G830,G830*#REF!)</f>
        <v>#REF!</v>
      </c>
      <c r="Z830" s="1" t="s">
        <v>944</v>
      </c>
      <c r="AA830" s="1" t="s">
        <v>943</v>
      </c>
      <c r="AB830" s="1"/>
      <c r="AC830" s="69"/>
      <c r="AD830" s="69"/>
      <c r="AE830" s="69"/>
      <c r="AF830" s="69"/>
      <c r="AG830" s="75"/>
      <c r="AH830" s="69"/>
    </row>
    <row r="831" spans="1:34" x14ac:dyDescent="0.2">
      <c r="A831" s="68">
        <v>45539</v>
      </c>
      <c r="B831" s="69" t="s">
        <v>67</v>
      </c>
      <c r="C831" s="69">
        <v>2024</v>
      </c>
      <c r="D831" s="69" t="s">
        <v>7</v>
      </c>
      <c r="E831" s="71">
        <v>-0.44400000000000001</v>
      </c>
      <c r="F831" s="71" t="s">
        <v>19</v>
      </c>
      <c r="G831" s="13">
        <v>35520</v>
      </c>
      <c r="H831" s="14">
        <v>523</v>
      </c>
      <c r="I831" s="71" t="s">
        <v>52</v>
      </c>
      <c r="J831" s="71" t="s">
        <v>25</v>
      </c>
      <c r="K831" s="71">
        <v>0.111</v>
      </c>
      <c r="L831" s="71" t="s">
        <v>1704</v>
      </c>
      <c r="M831" s="71" t="s">
        <v>1709</v>
      </c>
      <c r="N831" s="72" t="s">
        <v>1710</v>
      </c>
      <c r="O831" s="69"/>
      <c r="P831" s="69" t="s">
        <v>108</v>
      </c>
      <c r="Q831" s="73">
        <v>40.073878999999998</v>
      </c>
      <c r="R831" s="74">
        <v>-86.064888999999994</v>
      </c>
      <c r="S831" s="69" t="s">
        <v>41</v>
      </c>
      <c r="T831" s="69"/>
      <c r="U831" s="69"/>
      <c r="V831" s="68"/>
      <c r="W831" s="1" t="e">
        <f>IF(AC831="Intr",0,G831*#REF!)</f>
        <v>#REF!</v>
      </c>
      <c r="X831" s="1" t="e">
        <f>IF(AC831="Intr",0,G831*#REF!)</f>
        <v>#REF!</v>
      </c>
      <c r="Y831" s="1" t="e">
        <f>IF(AC831="Intr",G831,G831*#REF!)</f>
        <v>#REF!</v>
      </c>
      <c r="Z831" s="1" t="s">
        <v>944</v>
      </c>
      <c r="AA831" s="1" t="s">
        <v>943</v>
      </c>
      <c r="AB831" s="1"/>
      <c r="AC831" s="69"/>
      <c r="AD831" s="69"/>
      <c r="AE831" s="69"/>
      <c r="AF831" s="69"/>
      <c r="AG831" s="75"/>
      <c r="AH831" s="69"/>
    </row>
    <row r="832" spans="1:34" x14ac:dyDescent="0.2">
      <c r="A832" s="68">
        <v>45539</v>
      </c>
      <c r="B832" s="69" t="s">
        <v>67</v>
      </c>
      <c r="C832" s="69">
        <v>2024</v>
      </c>
      <c r="D832" s="69" t="s">
        <v>7</v>
      </c>
      <c r="E832" s="71">
        <v>-0.02</v>
      </c>
      <c r="F832" s="71" t="s">
        <v>19</v>
      </c>
      <c r="G832" s="13">
        <v>1600</v>
      </c>
      <c r="H832" s="14">
        <v>523</v>
      </c>
      <c r="I832" s="71" t="s">
        <v>53</v>
      </c>
      <c r="J832" s="71" t="s">
        <v>25</v>
      </c>
      <c r="K832" s="71">
        <v>6.0000000000000001E-3</v>
      </c>
      <c r="L832" s="71" t="s">
        <v>1704</v>
      </c>
      <c r="M832" s="71" t="s">
        <v>1709</v>
      </c>
      <c r="N832" s="72" t="s">
        <v>1711</v>
      </c>
      <c r="O832" s="69"/>
      <c r="P832" s="69" t="s">
        <v>108</v>
      </c>
      <c r="Q832" s="73">
        <v>40.073878999999998</v>
      </c>
      <c r="R832" s="74">
        <v>-86.064888999999994</v>
      </c>
      <c r="S832" s="69" t="s">
        <v>41</v>
      </c>
      <c r="T832" s="69"/>
      <c r="U832" s="69"/>
      <c r="V832" s="68"/>
      <c r="W832" s="1" t="e">
        <f>IF(AC832="Intr",0,G832*#REF!)</f>
        <v>#REF!</v>
      </c>
      <c r="X832" s="1" t="e">
        <f>IF(AC832="Intr",0,G832*#REF!)</f>
        <v>#REF!</v>
      </c>
      <c r="Y832" s="1" t="e">
        <f>IF(AC832="Intr",G832,G832*#REF!)</f>
        <v>#REF!</v>
      </c>
      <c r="Z832" s="1" t="s">
        <v>941</v>
      </c>
      <c r="AA832" s="1" t="s">
        <v>941</v>
      </c>
      <c r="AB832" s="1"/>
      <c r="AC832" s="69"/>
      <c r="AD832" s="69"/>
      <c r="AE832" s="69"/>
      <c r="AF832" s="69"/>
      <c r="AG832" s="75"/>
      <c r="AH832" s="69"/>
    </row>
    <row r="833" spans="1:34" x14ac:dyDescent="0.2">
      <c r="A833" s="68">
        <v>45539</v>
      </c>
      <c r="B833" s="69" t="s">
        <v>67</v>
      </c>
      <c r="C833" s="69">
        <v>2024</v>
      </c>
      <c r="D833" s="69" t="s">
        <v>7</v>
      </c>
      <c r="E833" s="71">
        <v>-0.5</v>
      </c>
      <c r="F833" s="71" t="s">
        <v>19</v>
      </c>
      <c r="G833" s="13">
        <v>40000</v>
      </c>
      <c r="H833" s="14">
        <v>528</v>
      </c>
      <c r="I833" s="71" t="s">
        <v>53</v>
      </c>
      <c r="J833" s="71" t="s">
        <v>25</v>
      </c>
      <c r="K833" s="71">
        <v>0.2</v>
      </c>
      <c r="L833" s="71" t="s">
        <v>188</v>
      </c>
      <c r="M833" s="71" t="s">
        <v>73</v>
      </c>
      <c r="N833" s="72" t="s">
        <v>1712</v>
      </c>
      <c r="O833" s="69"/>
      <c r="P833" s="69" t="s">
        <v>133</v>
      </c>
      <c r="Q833" s="73">
        <v>39.790702000000003</v>
      </c>
      <c r="R833" s="74">
        <v>-86.394506000000007</v>
      </c>
      <c r="S833" s="69" t="s">
        <v>41</v>
      </c>
      <c r="T833" s="69"/>
      <c r="U833" s="69"/>
      <c r="V833" s="68"/>
      <c r="W833" s="1" t="e">
        <f>IF(AC833="Intr",0,G833*#REF!)</f>
        <v>#REF!</v>
      </c>
      <c r="X833" s="1" t="e">
        <f>IF(AC833="Intr",0,G833*#REF!)</f>
        <v>#REF!</v>
      </c>
      <c r="Y833" s="1" t="e">
        <f>IF(AC833="Intr",G833,G833*#REF!)</f>
        <v>#REF!</v>
      </c>
      <c r="Z833" s="1" t="s">
        <v>941</v>
      </c>
      <c r="AA833" s="1" t="s">
        <v>941</v>
      </c>
      <c r="AB833" s="1" t="s">
        <v>1246</v>
      </c>
      <c r="AC833" s="69"/>
      <c r="AD833" s="69"/>
      <c r="AE833" s="69"/>
      <c r="AF833" s="69"/>
      <c r="AG833" s="75"/>
      <c r="AH833" s="69"/>
    </row>
    <row r="834" spans="1:34" x14ac:dyDescent="0.2">
      <c r="A834" s="68">
        <v>45539</v>
      </c>
      <c r="B834" s="69" t="s">
        <v>67</v>
      </c>
      <c r="C834" s="69">
        <v>2024</v>
      </c>
      <c r="D834" s="69" t="s">
        <v>5</v>
      </c>
      <c r="E834" s="71">
        <v>-3.39</v>
      </c>
      <c r="F834" s="71" t="s">
        <v>19</v>
      </c>
      <c r="G834" s="13">
        <v>271200</v>
      </c>
      <c r="H834" s="14">
        <v>531</v>
      </c>
      <c r="I834" s="71" t="s">
        <v>52</v>
      </c>
      <c r="J834" s="71" t="s">
        <v>24</v>
      </c>
      <c r="K834" s="71">
        <v>1.1299999999999999</v>
      </c>
      <c r="L834" s="71" t="s">
        <v>1705</v>
      </c>
      <c r="M834" s="71" t="s">
        <v>1713</v>
      </c>
      <c r="N834" s="72" t="s">
        <v>1714</v>
      </c>
      <c r="O834" s="69"/>
      <c r="P834" s="69" t="s">
        <v>1688</v>
      </c>
      <c r="Q834" s="73">
        <v>40.453695000000003</v>
      </c>
      <c r="R834" s="74">
        <v>-85.391816000000006</v>
      </c>
      <c r="S834" s="69" t="s">
        <v>41</v>
      </c>
      <c r="T834" s="69"/>
      <c r="U834" s="69"/>
      <c r="V834" s="68"/>
      <c r="W834" s="1" t="e">
        <f>IF(AC834="Intr",0,G834*#REF!)</f>
        <v>#REF!</v>
      </c>
      <c r="X834" s="1" t="e">
        <f>IF(AC834="Intr",0,G834*#REF!)</f>
        <v>#REF!</v>
      </c>
      <c r="Y834" s="1" t="e">
        <f>IF(AC834="Intr",G834,G834*#REF!)</f>
        <v>#REF!</v>
      </c>
      <c r="Z834" s="1" t="s">
        <v>944</v>
      </c>
      <c r="AA834" s="1" t="s">
        <v>943</v>
      </c>
      <c r="AB834" s="1"/>
      <c r="AC834" s="69"/>
      <c r="AD834" s="69"/>
      <c r="AE834" s="69"/>
      <c r="AF834" s="69"/>
      <c r="AG834" s="75"/>
      <c r="AH834" s="69"/>
    </row>
    <row r="835" spans="1:34" x14ac:dyDescent="0.2">
      <c r="A835" s="68">
        <v>45547</v>
      </c>
      <c r="B835" s="69" t="s">
        <v>67</v>
      </c>
      <c r="C835" s="69">
        <v>2024</v>
      </c>
      <c r="D835" s="69" t="s">
        <v>2</v>
      </c>
      <c r="E835" s="71">
        <v>-260.39999999999998</v>
      </c>
      <c r="F835" s="71" t="s">
        <v>20</v>
      </c>
      <c r="G835" s="13">
        <v>130200</v>
      </c>
      <c r="H835" s="14">
        <v>529</v>
      </c>
      <c r="I835" s="71" t="s">
        <v>52</v>
      </c>
      <c r="J835" s="71" t="s">
        <v>28</v>
      </c>
      <c r="K835" s="71">
        <v>217</v>
      </c>
      <c r="L835" s="71" t="s">
        <v>1706</v>
      </c>
      <c r="M835" s="71" t="s">
        <v>1715</v>
      </c>
      <c r="N835" s="72" t="s">
        <v>1716</v>
      </c>
      <c r="O835" s="69"/>
      <c r="P835" s="69" t="s">
        <v>199</v>
      </c>
      <c r="Q835" s="73">
        <v>41.285615</v>
      </c>
      <c r="R835" s="74">
        <v>-87.308537999999999</v>
      </c>
      <c r="S835" s="69" t="s">
        <v>41</v>
      </c>
      <c r="T835" s="69"/>
      <c r="U835" s="69"/>
      <c r="V835" s="68"/>
      <c r="W835" s="1" t="e">
        <f>IF(AC835="Intr",0,G835*#REF!)</f>
        <v>#REF!</v>
      </c>
      <c r="X835" s="1" t="e">
        <f>IF(AC835="Intr",0,G835*#REF!)</f>
        <v>#REF!</v>
      </c>
      <c r="Y835" s="1" t="e">
        <f>IF(AC835="Intr",G835,G835*#REF!)</f>
        <v>#REF!</v>
      </c>
      <c r="Z835" s="1" t="s">
        <v>945</v>
      </c>
      <c r="AA835" s="1" t="s">
        <v>943</v>
      </c>
      <c r="AB835" s="1"/>
      <c r="AC835" s="69"/>
      <c r="AD835" s="69"/>
      <c r="AE835" s="69"/>
      <c r="AF835" s="69"/>
      <c r="AG835" s="75"/>
      <c r="AH835" s="69"/>
    </row>
    <row r="836" spans="1:34" x14ac:dyDescent="0.2">
      <c r="A836" s="68">
        <v>45553</v>
      </c>
      <c r="B836" s="69" t="s">
        <v>67</v>
      </c>
      <c r="C836" s="69">
        <v>2024</v>
      </c>
      <c r="D836" s="69" t="s">
        <v>7</v>
      </c>
      <c r="E836" s="71">
        <v>-1.53</v>
      </c>
      <c r="F836" s="71" t="s">
        <v>19</v>
      </c>
      <c r="G836" s="13">
        <v>122400</v>
      </c>
      <c r="H836" s="14">
        <v>517</v>
      </c>
      <c r="I836" s="71" t="s">
        <v>53</v>
      </c>
      <c r="J836" s="71" t="s">
        <v>25</v>
      </c>
      <c r="K836" s="71">
        <v>0.61</v>
      </c>
      <c r="L836" s="71" t="s">
        <v>1707</v>
      </c>
      <c r="M836" s="71" t="s">
        <v>73</v>
      </c>
      <c r="N836" s="72" t="s">
        <v>1717</v>
      </c>
      <c r="O836" s="69"/>
      <c r="P836" s="69" t="s">
        <v>92</v>
      </c>
      <c r="Q836" s="73">
        <v>39.868284000000003</v>
      </c>
      <c r="R836" s="74">
        <v>-85.919186999999994</v>
      </c>
      <c r="S836" s="69" t="s">
        <v>41</v>
      </c>
      <c r="T836" s="69"/>
      <c r="U836" s="69"/>
      <c r="V836" s="68"/>
      <c r="W836" s="1" t="e">
        <f>IF(AC836="Intr",0,G836*#REF!)</f>
        <v>#REF!</v>
      </c>
      <c r="X836" s="1" t="e">
        <f>IF(AC836="Intr",0,G836*#REF!)</f>
        <v>#REF!</v>
      </c>
      <c r="Y836" s="1" t="e">
        <f>IF(AC836="Intr",G836,G836*#REF!)</f>
        <v>#REF!</v>
      </c>
      <c r="Z836" s="1" t="s">
        <v>941</v>
      </c>
      <c r="AA836" s="1" t="s">
        <v>941</v>
      </c>
      <c r="AB836" s="1" t="s">
        <v>1223</v>
      </c>
      <c r="AC836" s="69"/>
      <c r="AD836" s="69"/>
      <c r="AE836" s="69"/>
      <c r="AF836" s="69"/>
      <c r="AG836" s="75"/>
      <c r="AH836" s="69"/>
    </row>
    <row r="837" spans="1:34" x14ac:dyDescent="0.2">
      <c r="A837" s="68">
        <v>45561</v>
      </c>
      <c r="B837" s="69" t="s">
        <v>67</v>
      </c>
      <c r="C837" s="69">
        <v>2024</v>
      </c>
      <c r="D837" s="69" t="s">
        <v>5</v>
      </c>
      <c r="E837" s="71">
        <v>-0.5</v>
      </c>
      <c r="F837" s="71" t="s">
        <v>19</v>
      </c>
      <c r="G837" s="13">
        <v>40000</v>
      </c>
      <c r="H837" s="14">
        <v>532</v>
      </c>
      <c r="I837" s="71" t="s">
        <v>52</v>
      </c>
      <c r="J837" s="71" t="s">
        <v>25</v>
      </c>
      <c r="K837" s="71">
        <v>0.5</v>
      </c>
      <c r="L837" s="71" t="s">
        <v>1723</v>
      </c>
      <c r="M837" s="71" t="s">
        <v>1724</v>
      </c>
      <c r="N837" s="72" t="s">
        <v>1725</v>
      </c>
      <c r="O837" s="69"/>
      <c r="P837" s="69" t="s">
        <v>714</v>
      </c>
      <c r="Q837" s="73">
        <v>41.295074</v>
      </c>
      <c r="R837" s="74">
        <v>-85.741298</v>
      </c>
      <c r="S837" s="69" t="s">
        <v>41</v>
      </c>
      <c r="T837" s="69"/>
      <c r="U837" s="69"/>
      <c r="V837" s="68"/>
      <c r="W837" s="1" t="e">
        <f>IF(AC837="Intr",0,G837*#REF!)</f>
        <v>#REF!</v>
      </c>
      <c r="X837" s="1" t="e">
        <f>IF(AC837="Intr",0,G837*#REF!)</f>
        <v>#REF!</v>
      </c>
      <c r="Y837" s="1" t="e">
        <f>IF(AC837="Intr",G837,G837*#REF!)</f>
        <v>#REF!</v>
      </c>
      <c r="Z837" s="1" t="s">
        <v>944</v>
      </c>
      <c r="AA837" s="1" t="s">
        <v>943</v>
      </c>
      <c r="AB837" s="1"/>
      <c r="AC837" s="69"/>
      <c r="AD837" s="69"/>
      <c r="AE837" s="69"/>
      <c r="AF837" s="69"/>
      <c r="AG837" s="75"/>
      <c r="AH837" s="69"/>
    </row>
    <row r="838" spans="1:34" x14ac:dyDescent="0.2">
      <c r="A838" s="68">
        <v>45569</v>
      </c>
      <c r="B838" s="69" t="s">
        <v>68</v>
      </c>
      <c r="C838" s="69">
        <v>2024</v>
      </c>
      <c r="D838" s="69" t="s">
        <v>5</v>
      </c>
      <c r="E838" s="71">
        <v>-13.5</v>
      </c>
      <c r="F838" s="71" t="s">
        <v>20</v>
      </c>
      <c r="G838" s="13">
        <v>5400</v>
      </c>
      <c r="H838" s="14">
        <v>373</v>
      </c>
      <c r="I838" s="71" t="s">
        <v>52</v>
      </c>
      <c r="J838" s="71" t="s">
        <v>26</v>
      </c>
      <c r="K838" s="71">
        <v>13.5</v>
      </c>
      <c r="L838" s="71" t="s">
        <v>705</v>
      </c>
      <c r="M838" s="71" t="s">
        <v>73</v>
      </c>
      <c r="N838" s="72" t="s">
        <v>1733</v>
      </c>
      <c r="O838" s="69"/>
      <c r="P838" s="69" t="s">
        <v>227</v>
      </c>
      <c r="Q838" s="73">
        <v>41.013989000000002</v>
      </c>
      <c r="R838" s="74">
        <v>-85.322722999999996</v>
      </c>
      <c r="S838" s="69" t="s">
        <v>39</v>
      </c>
      <c r="T838" s="69"/>
      <c r="U838" s="69"/>
      <c r="V838" s="68"/>
      <c r="W838" s="1" t="e">
        <f>IF(AC838="Intr",0,G838*#REF!)</f>
        <v>#REF!</v>
      </c>
      <c r="X838" s="1" t="e">
        <f>IF(AC838="Intr",0,G838*#REF!)</f>
        <v>#REF!</v>
      </c>
      <c r="Y838" s="1" t="e">
        <f>IF(AC838="Intr",G838,G838*#REF!)</f>
        <v>#REF!</v>
      </c>
      <c r="Z838" s="1" t="s">
        <v>944</v>
      </c>
      <c r="AA838" s="1" t="s">
        <v>943</v>
      </c>
      <c r="AB838" s="1"/>
      <c r="AC838" s="69"/>
      <c r="AD838" s="69"/>
      <c r="AE838" s="69"/>
      <c r="AF838" s="69"/>
      <c r="AG838" s="75"/>
      <c r="AH838" s="69" t="s">
        <v>1746</v>
      </c>
    </row>
    <row r="839" spans="1:34" x14ac:dyDescent="0.2">
      <c r="A839" s="68">
        <v>45569</v>
      </c>
      <c r="B839" s="69" t="s">
        <v>68</v>
      </c>
      <c r="C839" s="69">
        <v>2024</v>
      </c>
      <c r="D839" s="69" t="s">
        <v>5</v>
      </c>
      <c r="E839" s="71">
        <v>-86</v>
      </c>
      <c r="F839" s="71" t="s">
        <v>20</v>
      </c>
      <c r="G839" s="13">
        <v>34400</v>
      </c>
      <c r="H839" s="14">
        <v>373</v>
      </c>
      <c r="I839" s="71" t="s">
        <v>52</v>
      </c>
      <c r="J839" s="71" t="s">
        <v>27</v>
      </c>
      <c r="K839" s="71">
        <v>86</v>
      </c>
      <c r="L839" s="71" t="s">
        <v>705</v>
      </c>
      <c r="M839" s="71" t="s">
        <v>73</v>
      </c>
      <c r="N839" s="72" t="s">
        <v>1733</v>
      </c>
      <c r="O839" s="69"/>
      <c r="P839" s="69" t="s">
        <v>227</v>
      </c>
      <c r="Q839" s="73">
        <v>41.013989000000002</v>
      </c>
      <c r="R839" s="74">
        <v>-85.322722999999996</v>
      </c>
      <c r="S839" s="69" t="s">
        <v>43</v>
      </c>
      <c r="T839" s="69"/>
      <c r="U839" s="69"/>
      <c r="V839" s="68"/>
      <c r="W839" s="1" t="e">
        <f>IF(AC839="Intr",0,G839*#REF!)</f>
        <v>#REF!</v>
      </c>
      <c r="X839" s="1" t="e">
        <f>IF(AC839="Intr",0,G839*#REF!)</f>
        <v>#REF!</v>
      </c>
      <c r="Y839" s="1" t="e">
        <f>IF(AC839="Intr",G839,G839*#REF!)</f>
        <v>#REF!</v>
      </c>
      <c r="Z839" s="1" t="s">
        <v>944</v>
      </c>
      <c r="AA839" s="1" t="s">
        <v>943</v>
      </c>
      <c r="AB839" s="1"/>
      <c r="AC839" s="69"/>
      <c r="AD839" s="69"/>
      <c r="AE839" s="69"/>
      <c r="AF839" s="69"/>
      <c r="AG839" s="75"/>
      <c r="AH839" s="69" t="s">
        <v>1746</v>
      </c>
    </row>
    <row r="840" spans="1:34" x14ac:dyDescent="0.2">
      <c r="A840" s="68">
        <v>45575</v>
      </c>
      <c r="B840" s="69" t="s">
        <v>68</v>
      </c>
      <c r="C840" s="69">
        <v>2024</v>
      </c>
      <c r="D840" s="69" t="s">
        <v>7</v>
      </c>
      <c r="E840" s="71">
        <v>-3.8</v>
      </c>
      <c r="F840" s="71" t="s">
        <v>19</v>
      </c>
      <c r="G840" s="13">
        <v>304000</v>
      </c>
      <c r="H840" s="14">
        <v>527</v>
      </c>
      <c r="I840" s="71" t="s">
        <v>53</v>
      </c>
      <c r="J840" s="71" t="s">
        <v>25</v>
      </c>
      <c r="K840" s="71">
        <v>1.52</v>
      </c>
      <c r="L840" s="71" t="s">
        <v>1732</v>
      </c>
      <c r="M840" s="71" t="s">
        <v>73</v>
      </c>
      <c r="N840" s="72" t="s">
        <v>1734</v>
      </c>
      <c r="O840" s="69"/>
      <c r="P840" s="69" t="s">
        <v>114</v>
      </c>
      <c r="Q840" s="73">
        <v>39.894140999999998</v>
      </c>
      <c r="R840" s="74">
        <v>-86.210183000000001</v>
      </c>
      <c r="S840" s="69" t="s">
        <v>41</v>
      </c>
      <c r="T840" s="69"/>
      <c r="U840" s="69"/>
      <c r="V840" s="68"/>
      <c r="W840" s="1" t="e">
        <f>IF(AC840="Intr",0,G840*#REF!)</f>
        <v>#REF!</v>
      </c>
      <c r="X840" s="1" t="e">
        <f>IF(AC840="Intr",0,G840*#REF!)</f>
        <v>#REF!</v>
      </c>
      <c r="Y840" s="1" t="e">
        <f>IF(AC840="Intr",G840,G840*#REF!)</f>
        <v>#REF!</v>
      </c>
      <c r="Z840" s="1" t="s">
        <v>944</v>
      </c>
      <c r="AA840" s="1" t="s">
        <v>943</v>
      </c>
      <c r="AB840" s="1" t="s">
        <v>1246</v>
      </c>
      <c r="AC840" s="69"/>
      <c r="AD840" s="69"/>
      <c r="AE840" s="69"/>
      <c r="AF840" s="69"/>
      <c r="AG840" s="75"/>
      <c r="AH840" s="69"/>
    </row>
    <row r="841" spans="1:34" x14ac:dyDescent="0.2">
      <c r="A841" s="68">
        <v>45575</v>
      </c>
      <c r="B841" s="69" t="s">
        <v>68</v>
      </c>
      <c r="C841" s="69">
        <v>2024</v>
      </c>
      <c r="D841" s="69" t="s">
        <v>5</v>
      </c>
      <c r="E841" s="71">
        <v>-26</v>
      </c>
      <c r="F841" s="71" t="s">
        <v>20</v>
      </c>
      <c r="G841" s="13">
        <v>10400</v>
      </c>
      <c r="H841" s="14">
        <v>534</v>
      </c>
      <c r="I841" s="71" t="s">
        <v>52</v>
      </c>
      <c r="J841" s="71" t="s">
        <v>27</v>
      </c>
      <c r="K841" s="71">
        <v>26</v>
      </c>
      <c r="L841" s="71" t="s">
        <v>705</v>
      </c>
      <c r="M841" s="71" t="s">
        <v>1735</v>
      </c>
      <c r="N841" s="72" t="s">
        <v>1736</v>
      </c>
      <c r="O841" s="69"/>
      <c r="P841" s="69" t="s">
        <v>227</v>
      </c>
      <c r="Q841" s="73">
        <v>40.952199999999998</v>
      </c>
      <c r="R841" s="74">
        <v>-85.258099999999999</v>
      </c>
      <c r="S841" s="69" t="s">
        <v>43</v>
      </c>
      <c r="T841" s="69"/>
      <c r="U841" s="69"/>
      <c r="V841" s="68"/>
      <c r="W841" s="1" t="e">
        <f>IF(AC841="Intr",0,G841*#REF!)</f>
        <v>#REF!</v>
      </c>
      <c r="X841" s="1" t="e">
        <f>IF(AC841="Intr",0,G841*#REF!)</f>
        <v>#REF!</v>
      </c>
      <c r="Y841" s="1" t="e">
        <f>IF(AC841="Intr",G841,G841*#REF!)</f>
        <v>#REF!</v>
      </c>
      <c r="Z841" s="1" t="s">
        <v>1607</v>
      </c>
      <c r="AA841" s="1" t="s">
        <v>943</v>
      </c>
      <c r="AB841" s="1"/>
      <c r="AC841" s="69"/>
      <c r="AD841" s="69"/>
      <c r="AE841" s="69"/>
      <c r="AF841" s="69"/>
      <c r="AG841" s="75"/>
      <c r="AH841" s="69" t="s">
        <v>1747</v>
      </c>
    </row>
    <row r="842" spans="1:34" x14ac:dyDescent="0.2">
      <c r="A842" s="68">
        <v>45575</v>
      </c>
      <c r="B842" s="69" t="s">
        <v>68</v>
      </c>
      <c r="C842" s="69">
        <v>2024</v>
      </c>
      <c r="D842" s="69" t="s">
        <v>5</v>
      </c>
      <c r="E842" s="71">
        <v>-2.4E-2</v>
      </c>
      <c r="F842" s="71" t="s">
        <v>19</v>
      </c>
      <c r="G842" s="13">
        <v>1920</v>
      </c>
      <c r="H842" s="14">
        <v>534</v>
      </c>
      <c r="I842" s="71" t="s">
        <v>52</v>
      </c>
      <c r="J842" s="71" t="s">
        <v>23</v>
      </c>
      <c r="K842" s="71">
        <v>1.2E-2</v>
      </c>
      <c r="L842" s="71" t="s">
        <v>705</v>
      </c>
      <c r="M842" s="71" t="s">
        <v>1737</v>
      </c>
      <c r="N842" s="72" t="s">
        <v>1736</v>
      </c>
      <c r="O842" s="69"/>
      <c r="P842" s="69" t="s">
        <v>227</v>
      </c>
      <c r="Q842" s="73">
        <v>40.952199999999998</v>
      </c>
      <c r="R842" s="74">
        <v>-85.258099999999999</v>
      </c>
      <c r="S842" s="69" t="s">
        <v>43</v>
      </c>
      <c r="T842" s="69"/>
      <c r="U842" s="69"/>
      <c r="V842" s="68"/>
      <c r="W842" s="1" t="e">
        <f>IF(AC842="Intr",0,G842*#REF!)</f>
        <v>#REF!</v>
      </c>
      <c r="X842" s="1" t="e">
        <f>IF(AC842="Intr",0,G842*#REF!)</f>
        <v>#REF!</v>
      </c>
      <c r="Y842" s="1" t="e">
        <f>IF(AC842="Intr",G842,G842*#REF!)</f>
        <v>#REF!</v>
      </c>
      <c r="Z842" s="1" t="s">
        <v>1607</v>
      </c>
      <c r="AA842" s="1" t="s">
        <v>943</v>
      </c>
      <c r="AB842" s="1"/>
      <c r="AC842" s="69"/>
      <c r="AD842" s="69"/>
      <c r="AE842" s="69"/>
      <c r="AF842" s="69"/>
      <c r="AG842" s="75"/>
      <c r="AH842" s="69" t="s">
        <v>1747</v>
      </c>
    </row>
    <row r="843" spans="1:34" x14ac:dyDescent="0.2">
      <c r="A843" s="68">
        <v>45575</v>
      </c>
      <c r="B843" s="69" t="s">
        <v>68</v>
      </c>
      <c r="C843" s="69">
        <v>2024</v>
      </c>
      <c r="D843" s="69" t="s">
        <v>1</v>
      </c>
      <c r="E843" s="71">
        <v>-102</v>
      </c>
      <c r="F843" s="71" t="s">
        <v>20</v>
      </c>
      <c r="G843" s="13">
        <v>61200</v>
      </c>
      <c r="H843" s="14">
        <v>535</v>
      </c>
      <c r="I843" s="71" t="s">
        <v>52</v>
      </c>
      <c r="J843" s="71" t="s">
        <v>26</v>
      </c>
      <c r="K843" s="71">
        <v>102</v>
      </c>
      <c r="L843" s="71" t="s">
        <v>705</v>
      </c>
      <c r="M843" s="71" t="s">
        <v>1738</v>
      </c>
      <c r="N843" s="72" t="s">
        <v>1739</v>
      </c>
      <c r="O843" s="69"/>
      <c r="P843" s="69" t="s">
        <v>199</v>
      </c>
      <c r="Q843" s="73">
        <v>41.571116000000004</v>
      </c>
      <c r="R843" s="74">
        <v>-87.239908999999997</v>
      </c>
      <c r="S843" s="69" t="s">
        <v>43</v>
      </c>
      <c r="T843" s="69"/>
      <c r="U843" s="69"/>
      <c r="V843" s="68"/>
      <c r="W843" s="1" t="e">
        <f>IF(AC843="Intr",0,G843*#REF!)</f>
        <v>#REF!</v>
      </c>
      <c r="X843" s="1" t="e">
        <f>IF(AC843="Intr",0,G843*#REF!)</f>
        <v>#REF!</v>
      </c>
      <c r="Y843" s="1" t="e">
        <f>IF(AC843="Intr",G843,G843*#REF!)</f>
        <v>#REF!</v>
      </c>
      <c r="Z843" s="1" t="s">
        <v>945</v>
      </c>
      <c r="AA843" s="1" t="s">
        <v>943</v>
      </c>
      <c r="AB843" s="1"/>
      <c r="AC843" s="69"/>
      <c r="AD843" s="69"/>
      <c r="AE843" s="69"/>
      <c r="AF843" s="69"/>
      <c r="AG843" s="75"/>
      <c r="AH843" s="69" t="s">
        <v>1748</v>
      </c>
    </row>
    <row r="844" spans="1:34" x14ac:dyDescent="0.2">
      <c r="A844" s="68">
        <v>45575</v>
      </c>
      <c r="B844" s="69" t="s">
        <v>68</v>
      </c>
      <c r="C844" s="69">
        <v>2024</v>
      </c>
      <c r="D844" s="69" t="s">
        <v>1</v>
      </c>
      <c r="E844" s="71">
        <v>-0.51</v>
      </c>
      <c r="F844" s="71" t="s">
        <v>19</v>
      </c>
      <c r="G844" s="13">
        <v>48450</v>
      </c>
      <c r="H844" s="14">
        <v>535</v>
      </c>
      <c r="I844" s="71" t="s">
        <v>52</v>
      </c>
      <c r="J844" s="71" t="s">
        <v>23</v>
      </c>
      <c r="K844" s="71">
        <v>0.2</v>
      </c>
      <c r="L844" s="71" t="s">
        <v>705</v>
      </c>
      <c r="M844" s="71" t="s">
        <v>1738</v>
      </c>
      <c r="N844" s="72" t="s">
        <v>1739</v>
      </c>
      <c r="O844" s="69"/>
      <c r="P844" s="69" t="s">
        <v>199</v>
      </c>
      <c r="Q844" s="73">
        <v>41.571116000000004</v>
      </c>
      <c r="R844" s="74">
        <v>-87.239908999999997</v>
      </c>
      <c r="S844" s="69" t="s">
        <v>43</v>
      </c>
      <c r="T844" s="69"/>
      <c r="U844" s="69"/>
      <c r="V844" s="68"/>
      <c r="W844" s="1" t="e">
        <f>IF(AC844="Intr",0,G844*#REF!)</f>
        <v>#REF!</v>
      </c>
      <c r="X844" s="1" t="e">
        <f>IF(AC844="Intr",0,G844*#REF!)</f>
        <v>#REF!</v>
      </c>
      <c r="Y844" s="1" t="e">
        <f>IF(AC844="Intr",G844,G844*#REF!)</f>
        <v>#REF!</v>
      </c>
      <c r="Z844" s="1" t="s">
        <v>945</v>
      </c>
      <c r="AA844" s="1" t="s">
        <v>943</v>
      </c>
      <c r="AB844" s="1"/>
      <c r="AC844" s="69"/>
      <c r="AD844" s="69"/>
      <c r="AE844" s="69"/>
      <c r="AF844" s="69"/>
      <c r="AG844" s="75"/>
      <c r="AH844" s="69" t="s">
        <v>1748</v>
      </c>
    </row>
    <row r="845" spans="1:34" x14ac:dyDescent="0.2">
      <c r="A845" s="68">
        <v>45575</v>
      </c>
      <c r="B845" s="69" t="s">
        <v>68</v>
      </c>
      <c r="C845" s="69">
        <v>2024</v>
      </c>
      <c r="D845" s="69" t="s">
        <v>1</v>
      </c>
      <c r="E845" s="71">
        <v>-0.43</v>
      </c>
      <c r="F845" s="71" t="s">
        <v>19</v>
      </c>
      <c r="G845" s="13">
        <v>40850</v>
      </c>
      <c r="H845" s="14">
        <v>535</v>
      </c>
      <c r="I845" s="71" t="s">
        <v>52</v>
      </c>
      <c r="J845" s="71" t="s">
        <v>24</v>
      </c>
      <c r="K845" s="71">
        <v>0.14399999999999999</v>
      </c>
      <c r="L845" s="71" t="s">
        <v>705</v>
      </c>
      <c r="M845" s="71" t="s">
        <v>1738</v>
      </c>
      <c r="N845" s="72" t="s">
        <v>1739</v>
      </c>
      <c r="O845" s="69"/>
      <c r="P845" s="69" t="s">
        <v>199</v>
      </c>
      <c r="Q845" s="73">
        <v>41.571116000000004</v>
      </c>
      <c r="R845" s="74">
        <v>-87.239908999999997</v>
      </c>
      <c r="S845" s="69" t="s">
        <v>43</v>
      </c>
      <c r="T845" s="69"/>
      <c r="U845" s="69"/>
      <c r="V845" s="68"/>
      <c r="W845" s="1" t="e">
        <f>IF(AC845="Intr",0,G845*#REF!)</f>
        <v>#REF!</v>
      </c>
      <c r="X845" s="1" t="e">
        <f>IF(AC845="Intr",0,G845*#REF!)</f>
        <v>#REF!</v>
      </c>
      <c r="Y845" s="1" t="e">
        <f>IF(AC845="Intr",G845,G845*#REF!)</f>
        <v>#REF!</v>
      </c>
      <c r="Z845" s="1" t="s">
        <v>945</v>
      </c>
      <c r="AA845" s="1" t="s">
        <v>943</v>
      </c>
      <c r="AB845" s="1"/>
      <c r="AC845" s="69"/>
      <c r="AD845" s="69"/>
      <c r="AE845" s="69"/>
      <c r="AF845" s="69"/>
      <c r="AG845" s="75"/>
      <c r="AH845" s="69" t="s">
        <v>1748</v>
      </c>
    </row>
    <row r="846" spans="1:34" x14ac:dyDescent="0.2">
      <c r="A846" s="68">
        <v>45575</v>
      </c>
      <c r="B846" s="69" t="s">
        <v>68</v>
      </c>
      <c r="C846" s="69">
        <v>2024</v>
      </c>
      <c r="D846" s="69" t="s">
        <v>9</v>
      </c>
      <c r="E846" s="71">
        <v>-37.799999999999997</v>
      </c>
      <c r="F846" s="71" t="s">
        <v>20</v>
      </c>
      <c r="G846" s="13">
        <v>15120</v>
      </c>
      <c r="H846" s="14">
        <v>536</v>
      </c>
      <c r="I846" s="71" t="s">
        <v>52</v>
      </c>
      <c r="J846" s="71" t="s">
        <v>28</v>
      </c>
      <c r="K846" s="71">
        <v>96</v>
      </c>
      <c r="L846" s="71" t="s">
        <v>705</v>
      </c>
      <c r="M846" s="71" t="s">
        <v>1740</v>
      </c>
      <c r="N846" s="72" t="s">
        <v>1741</v>
      </c>
      <c r="O846" s="69"/>
      <c r="P846" s="69" t="s">
        <v>1001</v>
      </c>
      <c r="Q846" s="73">
        <v>38.903703700000001</v>
      </c>
      <c r="R846" s="74">
        <v>-86.398320999999996</v>
      </c>
      <c r="S846" s="69" t="s">
        <v>43</v>
      </c>
      <c r="T846" s="69"/>
      <c r="U846" s="69"/>
      <c r="V846" s="68"/>
      <c r="W846" s="1" t="e">
        <f>IF(AC846="Intr",0,G846*#REF!)</f>
        <v>#REF!</v>
      </c>
      <c r="X846" s="1" t="e">
        <f>IF(AC846="Intr",0,G846*#REF!)</f>
        <v>#REF!</v>
      </c>
      <c r="Y846" s="1" t="e">
        <f>IF(AC846="Intr",G846,G846*#REF!)</f>
        <v>#REF!</v>
      </c>
      <c r="Z846" s="1" t="s">
        <v>944</v>
      </c>
      <c r="AA846" s="1" t="s">
        <v>943</v>
      </c>
      <c r="AB846" s="1"/>
      <c r="AC846" s="69"/>
      <c r="AD846" s="69"/>
      <c r="AE846" s="69"/>
      <c r="AF846" s="69"/>
      <c r="AG846" s="75"/>
      <c r="AH846" s="69" t="s">
        <v>1749</v>
      </c>
    </row>
    <row r="847" spans="1:34" x14ac:dyDescent="0.2">
      <c r="A847" s="68">
        <v>45575</v>
      </c>
      <c r="B847" s="69" t="s">
        <v>68</v>
      </c>
      <c r="C847" s="69">
        <v>2024</v>
      </c>
      <c r="D847" s="69" t="s">
        <v>9</v>
      </c>
      <c r="E847" s="71">
        <v>-744.1</v>
      </c>
      <c r="F847" s="71" t="s">
        <v>20</v>
      </c>
      <c r="G847" s="13">
        <v>297640</v>
      </c>
      <c r="H847" s="14">
        <v>536</v>
      </c>
      <c r="I847" s="71" t="s">
        <v>52</v>
      </c>
      <c r="J847" s="71" t="s">
        <v>27</v>
      </c>
      <c r="K847" s="71">
        <v>744.1</v>
      </c>
      <c r="L847" s="71" t="s">
        <v>705</v>
      </c>
      <c r="M847" s="71" t="s">
        <v>1740</v>
      </c>
      <c r="N847" s="72" t="s">
        <v>1741</v>
      </c>
      <c r="O847" s="69"/>
      <c r="P847" s="69" t="s">
        <v>1001</v>
      </c>
      <c r="Q847" s="73">
        <v>38.903703700000001</v>
      </c>
      <c r="R847" s="74">
        <v>-86.398320999999996</v>
      </c>
      <c r="S847" s="69" t="s">
        <v>43</v>
      </c>
      <c r="T847" s="69"/>
      <c r="U847" s="69"/>
      <c r="V847" s="68"/>
      <c r="W847" s="1" t="e">
        <f>IF(AC847="Intr",0,G847*#REF!)</f>
        <v>#REF!</v>
      </c>
      <c r="X847" s="1" t="e">
        <f>IF(AC847="Intr",0,G847*#REF!)</f>
        <v>#REF!</v>
      </c>
      <c r="Y847" s="1" t="e">
        <f>IF(AC847="Intr",G847,G847*#REF!)</f>
        <v>#REF!</v>
      </c>
      <c r="Z847" s="1" t="s">
        <v>944</v>
      </c>
      <c r="AA847" s="1" t="s">
        <v>943</v>
      </c>
      <c r="AB847" s="1"/>
      <c r="AC847" s="69"/>
      <c r="AD847" s="69"/>
      <c r="AE847" s="69"/>
      <c r="AF847" s="69"/>
      <c r="AG847" s="75"/>
      <c r="AH847" s="69" t="s">
        <v>1749</v>
      </c>
    </row>
    <row r="848" spans="1:34" x14ac:dyDescent="0.2">
      <c r="A848" s="68">
        <v>45596</v>
      </c>
      <c r="B848" s="69" t="s">
        <v>68</v>
      </c>
      <c r="C848" s="69">
        <v>2024</v>
      </c>
      <c r="D848" s="69" t="s">
        <v>1</v>
      </c>
      <c r="E848" s="71">
        <v>-0.23</v>
      </c>
      <c r="F848" s="71" t="s">
        <v>19</v>
      </c>
      <c r="G848" s="13">
        <v>21850</v>
      </c>
      <c r="H848" s="14">
        <v>464</v>
      </c>
      <c r="I848" s="71" t="s">
        <v>52</v>
      </c>
      <c r="J848" s="71" t="s">
        <v>23</v>
      </c>
      <c r="K848" s="71">
        <v>0.23</v>
      </c>
      <c r="L848" s="71" t="s">
        <v>317</v>
      </c>
      <c r="M848" s="71" t="s">
        <v>1742</v>
      </c>
      <c r="N848" s="72" t="s">
        <v>1743</v>
      </c>
      <c r="O848" s="69"/>
      <c r="P848" s="69" t="s">
        <v>199</v>
      </c>
      <c r="Q848" s="73">
        <v>41.410240999999999</v>
      </c>
      <c r="R848" s="74">
        <v>-87.349329999999995</v>
      </c>
      <c r="S848" s="69" t="s">
        <v>41</v>
      </c>
      <c r="T848" s="69"/>
      <c r="U848" s="69"/>
      <c r="V848" s="68"/>
      <c r="W848" s="1" t="e">
        <f>IF(AC848="Intr",0,G848*#REF!)</f>
        <v>#REF!</v>
      </c>
      <c r="X848" s="1" t="e">
        <f>IF(AC848="Intr",0,G848*#REF!)</f>
        <v>#REF!</v>
      </c>
      <c r="Y848" s="1" t="e">
        <f>IF(AC848="Intr",G848,G848*#REF!)</f>
        <v>#REF!</v>
      </c>
      <c r="Z848" s="1" t="s">
        <v>945</v>
      </c>
      <c r="AA848" s="1" t="s">
        <v>943</v>
      </c>
      <c r="AB848" s="1"/>
      <c r="AC848" s="69"/>
      <c r="AD848" s="69"/>
      <c r="AE848" s="69"/>
      <c r="AF848" s="69"/>
      <c r="AG848" s="75"/>
      <c r="AH848" s="69"/>
    </row>
    <row r="849" spans="1:34" x14ac:dyDescent="0.2">
      <c r="A849" s="68">
        <v>45596</v>
      </c>
      <c r="B849" s="69" t="s">
        <v>68</v>
      </c>
      <c r="C849" s="69">
        <v>2024</v>
      </c>
      <c r="D849" s="69" t="s">
        <v>7</v>
      </c>
      <c r="E849" s="71">
        <v>-3.5999999999999997E-2</v>
      </c>
      <c r="F849" s="71" t="s">
        <v>19</v>
      </c>
      <c r="G849" s="13">
        <v>2880</v>
      </c>
      <c r="H849" s="14">
        <v>537</v>
      </c>
      <c r="I849" s="71" t="s">
        <v>52</v>
      </c>
      <c r="J849" s="71" t="s">
        <v>23</v>
      </c>
      <c r="K849" s="71">
        <v>1.7000000000000001E-2</v>
      </c>
      <c r="L849" s="71" t="s">
        <v>705</v>
      </c>
      <c r="M849" s="71" t="s">
        <v>1744</v>
      </c>
      <c r="N849" s="72" t="s">
        <v>1745</v>
      </c>
      <c r="O849" s="69"/>
      <c r="P849" s="69" t="s">
        <v>578</v>
      </c>
      <c r="Q849" s="73">
        <v>39.726388999999998</v>
      </c>
      <c r="R849" s="74">
        <v>-86.134444000000002</v>
      </c>
      <c r="S849" s="69" t="s">
        <v>43</v>
      </c>
      <c r="T849" s="69"/>
      <c r="U849" s="69"/>
      <c r="V849" s="68"/>
      <c r="W849" s="1" t="e">
        <f>IF(AC849="Intr",0,G849*#REF!)</f>
        <v>#REF!</v>
      </c>
      <c r="X849" s="1" t="e">
        <f>IF(AC849="Intr",0,G849*#REF!)</f>
        <v>#REF!</v>
      </c>
      <c r="Y849" s="1" t="e">
        <f>IF(AC849="Intr",G849,G849*#REF!)</f>
        <v>#REF!</v>
      </c>
      <c r="Z849" s="1" t="s">
        <v>944</v>
      </c>
      <c r="AA849" s="1" t="s">
        <v>943</v>
      </c>
      <c r="AB849" s="1"/>
      <c r="AC849" s="69"/>
      <c r="AD849" s="69"/>
      <c r="AE849" s="69"/>
      <c r="AF849" s="69"/>
      <c r="AG849" s="75"/>
      <c r="AH849" s="69" t="s">
        <v>1750</v>
      </c>
    </row>
    <row r="850" spans="1:34" x14ac:dyDescent="0.2">
      <c r="A850" s="68">
        <v>45596</v>
      </c>
      <c r="B850" s="69" t="s">
        <v>68</v>
      </c>
      <c r="C850" s="69">
        <v>2024</v>
      </c>
      <c r="D850" s="69" t="s">
        <v>7</v>
      </c>
      <c r="E850" s="71">
        <v>-4.2000000000000003E-2</v>
      </c>
      <c r="F850" s="71" t="s">
        <v>19</v>
      </c>
      <c r="G850" s="13">
        <v>3360</v>
      </c>
      <c r="H850" s="14">
        <v>537</v>
      </c>
      <c r="I850" s="71" t="s">
        <v>52</v>
      </c>
      <c r="J850" s="71" t="s">
        <v>23</v>
      </c>
      <c r="K850" s="71">
        <v>1.4E-2</v>
      </c>
      <c r="L850" s="71" t="s">
        <v>705</v>
      </c>
      <c r="M850" s="71" t="s">
        <v>1744</v>
      </c>
      <c r="N850" s="72" t="s">
        <v>1745</v>
      </c>
      <c r="O850" s="69"/>
      <c r="P850" s="69" t="s">
        <v>578</v>
      </c>
      <c r="Q850" s="73">
        <v>39.726388999999998</v>
      </c>
      <c r="R850" s="74">
        <v>-86.134444000000002</v>
      </c>
      <c r="S850" s="69" t="s">
        <v>43</v>
      </c>
      <c r="T850" s="69"/>
      <c r="U850" s="69"/>
      <c r="V850" s="68"/>
      <c r="W850" s="1" t="e">
        <f>IF(AC850="Intr",0,G850*#REF!)</f>
        <v>#REF!</v>
      </c>
      <c r="X850" s="1" t="e">
        <f>IF(AC850="Intr",0,G850*#REF!)</f>
        <v>#REF!</v>
      </c>
      <c r="Y850" s="1" t="e">
        <f>IF(AC850="Intr",G850,G850*#REF!)</f>
        <v>#REF!</v>
      </c>
      <c r="Z850" s="1" t="s">
        <v>944</v>
      </c>
      <c r="AA850" s="1" t="s">
        <v>943</v>
      </c>
      <c r="AB850" s="1"/>
      <c r="AC850" s="69"/>
      <c r="AD850" s="69"/>
      <c r="AE850" s="69"/>
      <c r="AF850" s="69"/>
      <c r="AG850" s="75"/>
      <c r="AH850" s="69" t="s">
        <v>1750</v>
      </c>
    </row>
    <row r="851" spans="1:34" x14ac:dyDescent="0.2">
      <c r="A851" s="68">
        <v>45596</v>
      </c>
      <c r="B851" s="69" t="s">
        <v>68</v>
      </c>
      <c r="C851" s="69">
        <v>2024</v>
      </c>
      <c r="D851" s="69" t="s">
        <v>7</v>
      </c>
      <c r="E851" s="71">
        <v>-786</v>
      </c>
      <c r="F851" s="71" t="s">
        <v>20</v>
      </c>
      <c r="G851" s="13">
        <v>353700</v>
      </c>
      <c r="H851" s="14">
        <v>537</v>
      </c>
      <c r="I851" s="71" t="s">
        <v>52</v>
      </c>
      <c r="J851" s="71" t="s">
        <v>26</v>
      </c>
      <c r="K851" s="71">
        <v>1113.9000000000001</v>
      </c>
      <c r="L851" s="71" t="s">
        <v>705</v>
      </c>
      <c r="M851" s="71" t="s">
        <v>1744</v>
      </c>
      <c r="N851" s="72" t="s">
        <v>1745</v>
      </c>
      <c r="O851" s="69"/>
      <c r="P851" s="69" t="s">
        <v>578</v>
      </c>
      <c r="Q851" s="73">
        <v>39.726388999999998</v>
      </c>
      <c r="R851" s="74">
        <v>-86.134444000000002</v>
      </c>
      <c r="S851" s="69" t="s">
        <v>43</v>
      </c>
      <c r="T851" s="69"/>
      <c r="U851" s="69"/>
      <c r="V851" s="68"/>
      <c r="W851" s="1" t="e">
        <f>IF(AC851="Intr",0,G851*#REF!)</f>
        <v>#REF!</v>
      </c>
      <c r="X851" s="1" t="e">
        <f>IF(AC851="Intr",0,G851*#REF!)</f>
        <v>#REF!</v>
      </c>
      <c r="Y851" s="1" t="e">
        <f>IF(AC851="Intr",G851,G851*#REF!)</f>
        <v>#REF!</v>
      </c>
      <c r="Z851" s="1" t="s">
        <v>944</v>
      </c>
      <c r="AA851" s="1" t="s">
        <v>943</v>
      </c>
      <c r="AB851" s="1"/>
      <c r="AC851" s="69"/>
      <c r="AD851" s="69"/>
      <c r="AE851" s="69"/>
      <c r="AF851" s="69"/>
      <c r="AG851" s="75"/>
      <c r="AH851" s="69" t="s">
        <v>1750</v>
      </c>
    </row>
    <row r="852" spans="1:34" x14ac:dyDescent="0.2">
      <c r="A852" s="68">
        <v>45603</v>
      </c>
      <c r="B852" s="69" t="s">
        <v>89</v>
      </c>
      <c r="C852" s="69">
        <v>2024</v>
      </c>
      <c r="D852" s="69" t="s">
        <v>7</v>
      </c>
      <c r="E852" s="71">
        <v>-211</v>
      </c>
      <c r="F852" s="71" t="s">
        <v>20</v>
      </c>
      <c r="G852" s="13">
        <v>94950</v>
      </c>
      <c r="H852" s="14">
        <v>489</v>
      </c>
      <c r="I852" s="71" t="s">
        <v>52</v>
      </c>
      <c r="J852" s="71" t="s">
        <v>28</v>
      </c>
      <c r="K852" s="71">
        <v>408</v>
      </c>
      <c r="L852" s="71" t="s">
        <v>1751</v>
      </c>
      <c r="M852" s="71" t="s">
        <v>1752</v>
      </c>
      <c r="N852" s="72" t="s">
        <v>1753</v>
      </c>
      <c r="O852" s="69"/>
      <c r="P852" s="69" t="s">
        <v>114</v>
      </c>
      <c r="Q852" s="73">
        <v>39.764231000000002</v>
      </c>
      <c r="R852" s="74">
        <v>-86.289077000000006</v>
      </c>
      <c r="S852" s="69" t="s">
        <v>43</v>
      </c>
      <c r="T852" s="69"/>
      <c r="U852" s="69"/>
      <c r="V852" s="68"/>
      <c r="W852" s="1" t="e">
        <f>IF(AC852="Intr",0,G852*#REF!)</f>
        <v>#REF!</v>
      </c>
      <c r="X852" s="1" t="e">
        <f>IF(AC852="Intr",0,G852*#REF!)</f>
        <v>#REF!</v>
      </c>
      <c r="Y852" s="1" t="e">
        <f>IF(AC852="Intr",G852,G852*#REF!)</f>
        <v>#REF!</v>
      </c>
      <c r="Z852" s="1" t="s">
        <v>944</v>
      </c>
      <c r="AA852" s="1" t="s">
        <v>943</v>
      </c>
      <c r="AB852" s="1"/>
      <c r="AC852" s="69"/>
      <c r="AD852" s="69"/>
      <c r="AE852" s="69"/>
      <c r="AF852" s="69"/>
      <c r="AG852" s="75"/>
      <c r="AH852" s="69"/>
    </row>
    <row r="853" spans="1:34" x14ac:dyDescent="0.2">
      <c r="A853" s="68">
        <v>45610</v>
      </c>
      <c r="B853" s="69" t="s">
        <v>89</v>
      </c>
      <c r="C853" s="69">
        <v>2024</v>
      </c>
      <c r="D853" s="69" t="s">
        <v>8</v>
      </c>
      <c r="E853" s="71">
        <v>-0.26</v>
      </c>
      <c r="F853" s="71" t="s">
        <v>19</v>
      </c>
      <c r="G853" s="13">
        <v>20800</v>
      </c>
      <c r="H853" s="14">
        <v>519</v>
      </c>
      <c r="I853" s="71" t="s">
        <v>53</v>
      </c>
      <c r="J853" s="71" t="s">
        <v>23</v>
      </c>
      <c r="K853" s="71">
        <v>0.26</v>
      </c>
      <c r="L853" s="71" t="s">
        <v>256</v>
      </c>
      <c r="M853" s="71" t="s">
        <v>73</v>
      </c>
      <c r="N853" s="72" t="s">
        <v>1760</v>
      </c>
      <c r="O853" s="69"/>
      <c r="P853" s="69" t="s">
        <v>96</v>
      </c>
      <c r="Q853" s="73">
        <v>39.134900000000002</v>
      </c>
      <c r="R853" s="74">
        <v>-85.949100000000001</v>
      </c>
      <c r="S853" s="69" t="s">
        <v>42</v>
      </c>
      <c r="T853" s="69"/>
      <c r="U853" s="69"/>
      <c r="V853" s="68"/>
      <c r="W853" s="1" t="e">
        <f>IF(AC853="Intr",0,G853*#REF!)</f>
        <v>#REF!</v>
      </c>
      <c r="X853" s="1" t="e">
        <f>IF(AC853="Intr",0,G853*#REF!)</f>
        <v>#REF!</v>
      </c>
      <c r="Y853" s="1" t="e">
        <f>IF(AC853="Intr",G853,G853*#REF!)</f>
        <v>#REF!</v>
      </c>
      <c r="Z853" s="1" t="s">
        <v>941</v>
      </c>
      <c r="AA853" s="1" t="s">
        <v>941</v>
      </c>
      <c r="AB853" s="1" t="s">
        <v>1761</v>
      </c>
      <c r="AC853" s="69"/>
      <c r="AD853" s="69"/>
      <c r="AE853" s="69"/>
      <c r="AF853" s="69"/>
      <c r="AG853" s="75"/>
      <c r="AH853" s="69"/>
    </row>
    <row r="854" spans="1:34" x14ac:dyDescent="0.2">
      <c r="A854" s="68">
        <v>45610</v>
      </c>
      <c r="B854" s="69" t="s">
        <v>89</v>
      </c>
      <c r="C854" s="69">
        <v>2024</v>
      </c>
      <c r="D854" s="69" t="s">
        <v>8</v>
      </c>
      <c r="E854" s="71">
        <v>-2.84</v>
      </c>
      <c r="F854" s="71" t="s">
        <v>19</v>
      </c>
      <c r="G854" s="13">
        <v>227200</v>
      </c>
      <c r="H854" s="14">
        <v>519</v>
      </c>
      <c r="I854" s="71" t="s">
        <v>53</v>
      </c>
      <c r="J854" s="71" t="s">
        <v>25</v>
      </c>
      <c r="K854" s="71">
        <v>2.84</v>
      </c>
      <c r="L854" s="71" t="s">
        <v>256</v>
      </c>
      <c r="M854" s="71" t="s">
        <v>73</v>
      </c>
      <c r="N854" s="72" t="s">
        <v>1760</v>
      </c>
      <c r="O854" s="69"/>
      <c r="P854" s="69" t="s">
        <v>96</v>
      </c>
      <c r="Q854" s="73">
        <v>39.134900000000002</v>
      </c>
      <c r="R854" s="74">
        <v>-85.949100000000001</v>
      </c>
      <c r="S854" s="69" t="s">
        <v>42</v>
      </c>
      <c r="T854" s="69"/>
      <c r="U854" s="69"/>
      <c r="V854" s="68"/>
      <c r="W854" s="1" t="e">
        <f>IF(AC854="Intr",0,G854*#REF!)</f>
        <v>#REF!</v>
      </c>
      <c r="X854" s="1" t="e">
        <f>IF(AC854="Intr",0,G854*#REF!)</f>
        <v>#REF!</v>
      </c>
      <c r="Y854" s="1" t="e">
        <f>IF(AC854="Intr",G854,G854*#REF!)</f>
        <v>#REF!</v>
      </c>
      <c r="Z854" s="1" t="s">
        <v>941</v>
      </c>
      <c r="AA854" s="1" t="s">
        <v>941</v>
      </c>
      <c r="AB854" s="1" t="s">
        <v>1761</v>
      </c>
      <c r="AC854" s="69"/>
      <c r="AD854" s="69"/>
      <c r="AE854" s="69"/>
      <c r="AF854" s="69"/>
      <c r="AG854" s="75"/>
      <c r="AH854" s="69"/>
    </row>
    <row r="855" spans="1:34" x14ac:dyDescent="0.2">
      <c r="A855" s="68">
        <v>45611</v>
      </c>
      <c r="B855" s="69" t="s">
        <v>89</v>
      </c>
      <c r="C855" s="69">
        <v>2024</v>
      </c>
      <c r="D855" s="69" t="s">
        <v>10</v>
      </c>
      <c r="E855" s="71">
        <v>-31</v>
      </c>
      <c r="F855" s="71" t="s">
        <v>20</v>
      </c>
      <c r="G855" s="13">
        <v>12400</v>
      </c>
      <c r="H855" s="14">
        <v>539</v>
      </c>
      <c r="I855" s="71" t="s">
        <v>52</v>
      </c>
      <c r="J855" s="71" t="s">
        <v>28</v>
      </c>
      <c r="K855" s="71">
        <v>118</v>
      </c>
      <c r="L855" s="71" t="s">
        <v>705</v>
      </c>
      <c r="M855" s="71" t="s">
        <v>1754</v>
      </c>
      <c r="N855" s="72" t="s">
        <v>1755</v>
      </c>
      <c r="O855" s="69"/>
      <c r="P855" s="69" t="s">
        <v>1757</v>
      </c>
      <c r="Q855" s="73">
        <v>38.71</v>
      </c>
      <c r="R855" s="74">
        <v>-85.796199999999999</v>
      </c>
      <c r="S855" s="69" t="s">
        <v>43</v>
      </c>
      <c r="T855" s="69"/>
      <c r="U855" s="69"/>
      <c r="V855" s="68"/>
      <c r="W855" s="1" t="e">
        <f>IF(AC855="Intr",0,G855*#REF!)</f>
        <v>#REF!</v>
      </c>
      <c r="X855" s="1" t="e">
        <f>IF(AC855="Intr",0,G855*#REF!)</f>
        <v>#REF!</v>
      </c>
      <c r="Y855" s="1" t="e">
        <f>IF(AC855="Intr",G855,G855*#REF!)</f>
        <v>#REF!</v>
      </c>
      <c r="Z855" s="1" t="s">
        <v>944</v>
      </c>
      <c r="AA855" s="1" t="s">
        <v>943</v>
      </c>
      <c r="AB855" s="1"/>
      <c r="AC855" s="69"/>
      <c r="AD855" s="69"/>
      <c r="AE855" s="69"/>
      <c r="AF855" s="69"/>
      <c r="AG855" s="75"/>
      <c r="AH855" s="69" t="s">
        <v>1759</v>
      </c>
    </row>
    <row r="856" spans="1:34" x14ac:dyDescent="0.2">
      <c r="A856" s="68">
        <v>45611</v>
      </c>
      <c r="B856" s="69" t="s">
        <v>89</v>
      </c>
      <c r="C856" s="69">
        <v>2024</v>
      </c>
      <c r="D856" s="69" t="s">
        <v>10</v>
      </c>
      <c r="E856" s="71">
        <v>-30</v>
      </c>
      <c r="F856" s="71" t="s">
        <v>20</v>
      </c>
      <c r="G856" s="13">
        <v>12000</v>
      </c>
      <c r="H856" s="14">
        <v>539</v>
      </c>
      <c r="I856" s="71" t="s">
        <v>52</v>
      </c>
      <c r="J856" s="71" t="s">
        <v>27</v>
      </c>
      <c r="K856" s="71">
        <v>710</v>
      </c>
      <c r="L856" s="71" t="s">
        <v>705</v>
      </c>
      <c r="M856" s="71" t="s">
        <v>1754</v>
      </c>
      <c r="N856" s="72" t="s">
        <v>1755</v>
      </c>
      <c r="O856" s="69"/>
      <c r="P856" s="69" t="s">
        <v>1757</v>
      </c>
      <c r="Q856" s="73">
        <v>38.71</v>
      </c>
      <c r="R856" s="74">
        <v>-85.796199999999999</v>
      </c>
      <c r="S856" s="69" t="s">
        <v>43</v>
      </c>
      <c r="T856" s="69"/>
      <c r="U856" s="69"/>
      <c r="V856" s="68"/>
      <c r="W856" s="1" t="e">
        <f>IF(AC856="Intr",0,G856*#REF!)</f>
        <v>#REF!</v>
      </c>
      <c r="X856" s="1" t="e">
        <f>IF(AC856="Intr",0,G856*#REF!)</f>
        <v>#REF!</v>
      </c>
      <c r="Y856" s="1" t="e">
        <f>IF(AC856="Intr",G856,G856*#REF!)</f>
        <v>#REF!</v>
      </c>
      <c r="Z856" s="1" t="s">
        <v>944</v>
      </c>
      <c r="AA856" s="1" t="s">
        <v>943</v>
      </c>
      <c r="AB856" s="1"/>
      <c r="AC856" s="69"/>
      <c r="AD856" s="69"/>
      <c r="AE856" s="69"/>
      <c r="AF856" s="69"/>
      <c r="AG856" s="75"/>
      <c r="AH856" s="69" t="s">
        <v>1759</v>
      </c>
    </row>
    <row r="857" spans="1:34" x14ac:dyDescent="0.2">
      <c r="A857" s="68">
        <v>45611</v>
      </c>
      <c r="B857" s="69" t="s">
        <v>89</v>
      </c>
      <c r="C857" s="69">
        <v>2024</v>
      </c>
      <c r="D857" s="69" t="s">
        <v>10</v>
      </c>
      <c r="E857" s="71">
        <v>-171.9</v>
      </c>
      <c r="F857" s="71" t="s">
        <v>20</v>
      </c>
      <c r="G857" s="13">
        <v>68760</v>
      </c>
      <c r="H857" s="14">
        <v>539</v>
      </c>
      <c r="I857" s="71" t="s">
        <v>52</v>
      </c>
      <c r="J857" s="71" t="s">
        <v>26</v>
      </c>
      <c r="K857" s="71">
        <v>625.9</v>
      </c>
      <c r="L857" s="71" t="s">
        <v>705</v>
      </c>
      <c r="M857" s="71" t="s">
        <v>1754</v>
      </c>
      <c r="N857" s="72" t="s">
        <v>1755</v>
      </c>
      <c r="O857" s="69"/>
      <c r="P857" s="69" t="s">
        <v>1757</v>
      </c>
      <c r="Q857" s="73">
        <v>38.71</v>
      </c>
      <c r="R857" s="74">
        <v>-85.796199999999999</v>
      </c>
      <c r="S857" s="69" t="s">
        <v>43</v>
      </c>
      <c r="T857" s="69"/>
      <c r="U857" s="69"/>
      <c r="V857" s="68"/>
      <c r="W857" s="1" t="e">
        <f>IF(AC857="Intr",0,G857*#REF!)</f>
        <v>#REF!</v>
      </c>
      <c r="X857" s="1" t="e">
        <f>IF(AC857="Intr",0,G857*#REF!)</f>
        <v>#REF!</v>
      </c>
      <c r="Y857" s="1" t="e">
        <f>IF(AC857="Intr",G857,G857*#REF!)</f>
        <v>#REF!</v>
      </c>
      <c r="Z857" s="1" t="s">
        <v>944</v>
      </c>
      <c r="AA857" s="1" t="s">
        <v>943</v>
      </c>
      <c r="AB857" s="1"/>
      <c r="AC857" s="69"/>
      <c r="AD857" s="69"/>
      <c r="AE857" s="69"/>
      <c r="AF857" s="69"/>
      <c r="AG857" s="75"/>
      <c r="AH857" s="69" t="s">
        <v>1759</v>
      </c>
    </row>
    <row r="858" spans="1:34" x14ac:dyDescent="0.2">
      <c r="A858" s="68">
        <v>45611</v>
      </c>
      <c r="B858" s="69" t="s">
        <v>89</v>
      </c>
      <c r="C858" s="69">
        <v>2024</v>
      </c>
      <c r="D858" s="69" t="s">
        <v>10</v>
      </c>
      <c r="E858" s="71">
        <v>-6.0000000000000001E-3</v>
      </c>
      <c r="F858" s="71" t="s">
        <v>19</v>
      </c>
      <c r="G858" s="13">
        <v>480</v>
      </c>
      <c r="H858" s="14">
        <v>539</v>
      </c>
      <c r="I858" s="71" t="s">
        <v>52</v>
      </c>
      <c r="J858" s="71" t="s">
        <v>23</v>
      </c>
      <c r="K858" s="71">
        <v>3.0000000000000001E-3</v>
      </c>
      <c r="L858" s="71" t="s">
        <v>705</v>
      </c>
      <c r="M858" s="71" t="s">
        <v>1754</v>
      </c>
      <c r="N858" s="72" t="s">
        <v>1755</v>
      </c>
      <c r="O858" s="69"/>
      <c r="P858" s="69" t="s">
        <v>1757</v>
      </c>
      <c r="Q858" s="73">
        <v>38.71</v>
      </c>
      <c r="R858" s="74">
        <v>-85.796199999999999</v>
      </c>
      <c r="S858" s="69" t="s">
        <v>43</v>
      </c>
      <c r="T858" s="69"/>
      <c r="U858" s="69"/>
      <c r="V858" s="68"/>
      <c r="W858" s="1" t="e">
        <f>IF(AC858="Intr",0,G858*#REF!)</f>
        <v>#REF!</v>
      </c>
      <c r="X858" s="1" t="e">
        <f>IF(AC858="Intr",0,G858*#REF!)</f>
        <v>#REF!</v>
      </c>
      <c r="Y858" s="1" t="e">
        <f>IF(AC858="Intr",G858,G858*#REF!)</f>
        <v>#REF!</v>
      </c>
      <c r="Z858" s="1" t="s">
        <v>944</v>
      </c>
      <c r="AA858" s="1" t="s">
        <v>943</v>
      </c>
      <c r="AB858" s="1"/>
      <c r="AC858" s="69"/>
      <c r="AD858" s="69"/>
      <c r="AE858" s="69"/>
      <c r="AF858" s="69"/>
      <c r="AG858" s="75"/>
      <c r="AH858" s="69" t="s">
        <v>1759</v>
      </c>
    </row>
    <row r="859" spans="1:34" x14ac:dyDescent="0.2">
      <c r="A859" s="68">
        <v>45611</v>
      </c>
      <c r="B859" s="69" t="s">
        <v>89</v>
      </c>
      <c r="C859" s="69">
        <v>2024</v>
      </c>
      <c r="D859" s="69" t="s">
        <v>10</v>
      </c>
      <c r="E859" s="71">
        <v>-6.7599999999999993E-2</v>
      </c>
      <c r="F859" s="71" t="s">
        <v>19</v>
      </c>
      <c r="G859" s="13">
        <v>5408</v>
      </c>
      <c r="H859" s="14">
        <v>539</v>
      </c>
      <c r="I859" s="71" t="s">
        <v>52</v>
      </c>
      <c r="J859" s="71" t="s">
        <v>25</v>
      </c>
      <c r="K859" s="71">
        <v>1.6E-2</v>
      </c>
      <c r="L859" s="71" t="s">
        <v>705</v>
      </c>
      <c r="M859" s="71" t="s">
        <v>1754</v>
      </c>
      <c r="N859" s="72" t="s">
        <v>1755</v>
      </c>
      <c r="O859" s="69"/>
      <c r="P859" s="69" t="s">
        <v>1757</v>
      </c>
      <c r="Q859" s="73">
        <v>38.71</v>
      </c>
      <c r="R859" s="74">
        <v>-85.796199999999999</v>
      </c>
      <c r="S859" s="69" t="s">
        <v>43</v>
      </c>
      <c r="T859" s="69"/>
      <c r="U859" s="69"/>
      <c r="V859" s="68"/>
      <c r="W859" s="1" t="e">
        <f>IF(AC859="Intr",0,G859*#REF!)</f>
        <v>#REF!</v>
      </c>
      <c r="X859" s="1" t="e">
        <f>IF(AC859="Intr",0,G859*#REF!)</f>
        <v>#REF!</v>
      </c>
      <c r="Y859" s="1" t="e">
        <f>IF(AC859="Intr",G859,G859*#REF!)</f>
        <v>#REF!</v>
      </c>
      <c r="Z859" s="1" t="s">
        <v>944</v>
      </c>
      <c r="AA859" s="1" t="s">
        <v>943</v>
      </c>
      <c r="AB859" s="1"/>
      <c r="AC859" s="69"/>
      <c r="AD859" s="69"/>
      <c r="AE859" s="69"/>
      <c r="AF859" s="69"/>
      <c r="AG859" s="75"/>
      <c r="AH859" s="69" t="s">
        <v>1759</v>
      </c>
    </row>
    <row r="860" spans="1:34" x14ac:dyDescent="0.2">
      <c r="A860" s="68">
        <v>45611</v>
      </c>
      <c r="B860" s="69" t="s">
        <v>89</v>
      </c>
      <c r="C860" s="69">
        <v>2024</v>
      </c>
      <c r="D860" s="69" t="s">
        <v>8</v>
      </c>
      <c r="E860" s="71">
        <v>-125</v>
      </c>
      <c r="F860" s="71" t="s">
        <v>20</v>
      </c>
      <c r="G860" s="13">
        <v>50000</v>
      </c>
      <c r="H860" s="14">
        <v>539</v>
      </c>
      <c r="I860" s="71" t="s">
        <v>52</v>
      </c>
      <c r="J860" s="71" t="s">
        <v>28</v>
      </c>
      <c r="K860" s="71">
        <v>895</v>
      </c>
      <c r="L860" s="71" t="s">
        <v>705</v>
      </c>
      <c r="M860" s="71" t="s">
        <v>1754</v>
      </c>
      <c r="N860" s="72" t="s">
        <v>1755</v>
      </c>
      <c r="O860" s="69"/>
      <c r="P860" s="69" t="s">
        <v>1757</v>
      </c>
      <c r="Q860" s="73">
        <v>38.71</v>
      </c>
      <c r="R860" s="74">
        <v>-85.796199999999999</v>
      </c>
      <c r="S860" s="69" t="s">
        <v>43</v>
      </c>
      <c r="T860" s="69"/>
      <c r="U860" s="69"/>
      <c r="V860" s="68"/>
      <c r="W860" s="1" t="e">
        <f>IF(AC860="Intr",0,G860*#REF!)</f>
        <v>#REF!</v>
      </c>
      <c r="X860" s="1" t="e">
        <f>IF(AC860="Intr",0,G860*#REF!)</f>
        <v>#REF!</v>
      </c>
      <c r="Y860" s="1" t="e">
        <f>IF(AC860="Intr",G860,G860*#REF!)</f>
        <v>#REF!</v>
      </c>
      <c r="Z860" s="1" t="s">
        <v>944</v>
      </c>
      <c r="AA860" s="1" t="s">
        <v>943</v>
      </c>
      <c r="AB860" s="1"/>
      <c r="AC860" s="69"/>
      <c r="AD860" s="69"/>
      <c r="AE860" s="69"/>
      <c r="AF860" s="69"/>
      <c r="AG860" s="75"/>
      <c r="AH860" s="69" t="s">
        <v>1759</v>
      </c>
    </row>
    <row r="861" spans="1:34" x14ac:dyDescent="0.2">
      <c r="A861" s="68">
        <v>45611</v>
      </c>
      <c r="B861" s="69" t="s">
        <v>89</v>
      </c>
      <c r="C861" s="69">
        <v>2024</v>
      </c>
      <c r="D861" s="69" t="s">
        <v>8</v>
      </c>
      <c r="E861" s="71">
        <v>-52</v>
      </c>
      <c r="F861" s="71" t="s">
        <v>20</v>
      </c>
      <c r="G861" s="13">
        <v>20800</v>
      </c>
      <c r="H861" s="14">
        <v>539</v>
      </c>
      <c r="I861" s="71" t="s">
        <v>52</v>
      </c>
      <c r="J861" s="71" t="s">
        <v>27</v>
      </c>
      <c r="K861" s="71">
        <v>847</v>
      </c>
      <c r="L861" s="71" t="s">
        <v>705</v>
      </c>
      <c r="M861" s="71" t="s">
        <v>1754</v>
      </c>
      <c r="N861" s="72" t="s">
        <v>1755</v>
      </c>
      <c r="O861" s="69"/>
      <c r="P861" s="69" t="s">
        <v>1757</v>
      </c>
      <c r="Q861" s="73">
        <v>38.71</v>
      </c>
      <c r="R861" s="74">
        <v>-85.796199999999999</v>
      </c>
      <c r="S861" s="69" t="s">
        <v>43</v>
      </c>
      <c r="T861" s="69"/>
      <c r="U861" s="69"/>
      <c r="V861" s="68"/>
      <c r="W861" s="1" t="e">
        <f>IF(AC861="Intr",0,G861*#REF!)</f>
        <v>#REF!</v>
      </c>
      <c r="X861" s="1" t="e">
        <f>IF(AC861="Intr",0,G861*#REF!)</f>
        <v>#REF!</v>
      </c>
      <c r="Y861" s="1" t="e">
        <f>IF(AC861="Intr",G861,G861*#REF!)</f>
        <v>#REF!</v>
      </c>
      <c r="Z861" s="1" t="s">
        <v>944</v>
      </c>
      <c r="AA861" s="1" t="s">
        <v>943</v>
      </c>
      <c r="AB861" s="1"/>
      <c r="AC861" s="69"/>
      <c r="AD861" s="69"/>
      <c r="AE861" s="69"/>
      <c r="AF861" s="69"/>
      <c r="AG861" s="75"/>
      <c r="AH861" s="69" t="s">
        <v>1759</v>
      </c>
    </row>
    <row r="862" spans="1:34" x14ac:dyDescent="0.2">
      <c r="A862" s="68">
        <v>45611</v>
      </c>
      <c r="B862" s="69" t="s">
        <v>89</v>
      </c>
      <c r="C862" s="69">
        <v>2024</v>
      </c>
      <c r="D862" s="69" t="s">
        <v>8</v>
      </c>
      <c r="E862" s="71">
        <v>-80</v>
      </c>
      <c r="F862" s="71" t="s">
        <v>20</v>
      </c>
      <c r="G862" s="13">
        <v>32000</v>
      </c>
      <c r="H862" s="14">
        <v>539</v>
      </c>
      <c r="I862" s="71" t="s">
        <v>52</v>
      </c>
      <c r="J862" s="71" t="s">
        <v>26</v>
      </c>
      <c r="K862" s="71">
        <v>278.89999999999998</v>
      </c>
      <c r="L862" s="71" t="s">
        <v>705</v>
      </c>
      <c r="M862" s="71" t="s">
        <v>1754</v>
      </c>
      <c r="N862" s="72" t="s">
        <v>1755</v>
      </c>
      <c r="O862" s="69"/>
      <c r="P862" s="69" t="s">
        <v>1757</v>
      </c>
      <c r="Q862" s="73">
        <v>38.71</v>
      </c>
      <c r="R862" s="74">
        <v>-85.796199999999999</v>
      </c>
      <c r="S862" s="69" t="s">
        <v>43</v>
      </c>
      <c r="T862" s="69"/>
      <c r="U862" s="69"/>
      <c r="V862" s="68"/>
      <c r="W862" s="1" t="e">
        <f>IF(AC862="Intr",0,G862*#REF!)</f>
        <v>#REF!</v>
      </c>
      <c r="X862" s="1" t="e">
        <f>IF(AC862="Intr",0,G862*#REF!)</f>
        <v>#REF!</v>
      </c>
      <c r="Y862" s="1" t="e">
        <f>IF(AC862="Intr",G862,G862*#REF!)</f>
        <v>#REF!</v>
      </c>
      <c r="Z862" s="1" t="s">
        <v>944</v>
      </c>
      <c r="AA862" s="1" t="s">
        <v>943</v>
      </c>
      <c r="AB862" s="1"/>
      <c r="AC862" s="69"/>
      <c r="AD862" s="69"/>
      <c r="AE862" s="69"/>
      <c r="AF862" s="69"/>
      <c r="AG862" s="75"/>
      <c r="AH862" s="69" t="s">
        <v>1759</v>
      </c>
    </row>
    <row r="863" spans="1:34" x14ac:dyDescent="0.2">
      <c r="A863" s="68">
        <v>45611</v>
      </c>
      <c r="B863" s="69" t="s">
        <v>89</v>
      </c>
      <c r="C863" s="69">
        <v>2024</v>
      </c>
      <c r="D863" s="69" t="s">
        <v>8</v>
      </c>
      <c r="E863" s="71">
        <v>-0.17460000000000001</v>
      </c>
      <c r="F863" s="71" t="s">
        <v>19</v>
      </c>
      <c r="G863" s="13">
        <v>13968</v>
      </c>
      <c r="H863" s="14">
        <v>539</v>
      </c>
      <c r="I863" s="71" t="s">
        <v>52</v>
      </c>
      <c r="J863" s="71" t="s">
        <v>23</v>
      </c>
      <c r="K863" s="71">
        <v>8.7300000000000003E-2</v>
      </c>
      <c r="L863" s="71" t="s">
        <v>705</v>
      </c>
      <c r="M863" s="71" t="s">
        <v>1754</v>
      </c>
      <c r="N863" s="72" t="s">
        <v>1755</v>
      </c>
      <c r="O863" s="69"/>
      <c r="P863" s="69" t="s">
        <v>1757</v>
      </c>
      <c r="Q863" s="73">
        <v>38.71</v>
      </c>
      <c r="R863" s="74">
        <v>-85.796199999999999</v>
      </c>
      <c r="S863" s="69" t="s">
        <v>43</v>
      </c>
      <c r="T863" s="69"/>
      <c r="U863" s="69"/>
      <c r="V863" s="68"/>
      <c r="W863" s="1" t="e">
        <f>IF(AC863="Intr",0,G863*#REF!)</f>
        <v>#REF!</v>
      </c>
      <c r="X863" s="1" t="e">
        <f>IF(AC863="Intr",0,G863*#REF!)</f>
        <v>#REF!</v>
      </c>
      <c r="Y863" s="1" t="e">
        <f>IF(AC863="Intr",G863,G863*#REF!)</f>
        <v>#REF!</v>
      </c>
      <c r="Z863" s="1" t="s">
        <v>944</v>
      </c>
      <c r="AA863" s="1" t="s">
        <v>943</v>
      </c>
      <c r="AB863" s="1"/>
      <c r="AC863" s="69"/>
      <c r="AD863" s="69"/>
      <c r="AE863" s="69"/>
      <c r="AF863" s="69"/>
      <c r="AG863" s="75"/>
      <c r="AH863" s="69" t="s">
        <v>1759</v>
      </c>
    </row>
    <row r="864" spans="1:34" x14ac:dyDescent="0.2">
      <c r="A864" s="68">
        <v>45611</v>
      </c>
      <c r="B864" s="69" t="s">
        <v>89</v>
      </c>
      <c r="C864" s="69">
        <v>2024</v>
      </c>
      <c r="D864" s="69" t="s">
        <v>8</v>
      </c>
      <c r="E864" s="71">
        <v>-8.6999999999999994E-3</v>
      </c>
      <c r="F864" s="71" t="s">
        <v>19</v>
      </c>
      <c r="G864" s="13">
        <v>696</v>
      </c>
      <c r="H864" s="14">
        <v>539</v>
      </c>
      <c r="I864" s="71" t="s">
        <v>52</v>
      </c>
      <c r="J864" s="71" t="s">
        <v>24</v>
      </c>
      <c r="K864" s="71">
        <v>2.8999999999999998E-3</v>
      </c>
      <c r="L864" s="71" t="s">
        <v>705</v>
      </c>
      <c r="M864" s="71" t="s">
        <v>1754</v>
      </c>
      <c r="N864" s="72" t="s">
        <v>1755</v>
      </c>
      <c r="O864" s="69"/>
      <c r="P864" s="69" t="s">
        <v>1757</v>
      </c>
      <c r="Q864" s="73">
        <v>38.71</v>
      </c>
      <c r="R864" s="74">
        <v>-85.796199999999999</v>
      </c>
      <c r="S864" s="69" t="s">
        <v>43</v>
      </c>
      <c r="T864" s="69"/>
      <c r="U864" s="69"/>
      <c r="V864" s="68"/>
      <c r="W864" s="1" t="e">
        <f>IF(AC864="Intr",0,G864*#REF!)</f>
        <v>#REF!</v>
      </c>
      <c r="X864" s="1" t="e">
        <f>IF(AC864="Intr",0,G864*#REF!)</f>
        <v>#REF!</v>
      </c>
      <c r="Y864" s="1" t="e">
        <f>IF(AC864="Intr",G864,G864*#REF!)</f>
        <v>#REF!</v>
      </c>
      <c r="Z864" s="1" t="s">
        <v>944</v>
      </c>
      <c r="AA864" s="1" t="s">
        <v>943</v>
      </c>
      <c r="AB864" s="1"/>
      <c r="AC864" s="69"/>
      <c r="AD864" s="69"/>
      <c r="AE864" s="69"/>
      <c r="AF864" s="69"/>
      <c r="AG864" s="75"/>
      <c r="AH864" s="69" t="s">
        <v>1759</v>
      </c>
    </row>
    <row r="865" spans="1:34" x14ac:dyDescent="0.2">
      <c r="A865" s="68">
        <v>45611</v>
      </c>
      <c r="B865" s="69" t="s">
        <v>89</v>
      </c>
      <c r="C865" s="69">
        <v>2024</v>
      </c>
      <c r="D865" s="69" t="s">
        <v>8</v>
      </c>
      <c r="E865" s="71">
        <v>-1.7000000000000001E-2</v>
      </c>
      <c r="F865" s="71" t="s">
        <v>19</v>
      </c>
      <c r="G865" s="13">
        <v>1360</v>
      </c>
      <c r="H865" s="14">
        <v>539</v>
      </c>
      <c r="I865" s="71" t="s">
        <v>53</v>
      </c>
      <c r="J865" s="71" t="s">
        <v>23</v>
      </c>
      <c r="K865" s="71">
        <v>1.15E-2</v>
      </c>
      <c r="L865" s="71" t="s">
        <v>705</v>
      </c>
      <c r="M865" s="71" t="s">
        <v>73</v>
      </c>
      <c r="N865" s="72" t="s">
        <v>1756</v>
      </c>
      <c r="O865" s="69"/>
      <c r="P865" s="69" t="s">
        <v>1757</v>
      </c>
      <c r="Q865" s="73">
        <v>38.71</v>
      </c>
      <c r="R865" s="74">
        <v>-85.796199999999999</v>
      </c>
      <c r="S865" s="69" t="s">
        <v>43</v>
      </c>
      <c r="T865" s="69"/>
      <c r="U865" s="69"/>
      <c r="V865" s="68"/>
      <c r="W865" s="1" t="e">
        <f>IF(AC865="Intr",0,G865*#REF!)</f>
        <v>#REF!</v>
      </c>
      <c r="X865" s="1" t="e">
        <f>IF(AC865="Intr",0,G865*#REF!)</f>
        <v>#REF!</v>
      </c>
      <c r="Y865" s="1" t="e">
        <f>IF(AC865="Intr",G865,G865*#REF!)</f>
        <v>#REF!</v>
      </c>
      <c r="Z865" s="1" t="s">
        <v>941</v>
      </c>
      <c r="AA865" s="1" t="s">
        <v>941</v>
      </c>
      <c r="AB865" s="1" t="s">
        <v>1758</v>
      </c>
      <c r="AC865" s="69"/>
      <c r="AD865" s="69"/>
      <c r="AE865" s="69"/>
      <c r="AF865" s="69"/>
      <c r="AG865" s="75"/>
      <c r="AH865" s="69" t="s">
        <v>1759</v>
      </c>
    </row>
    <row r="866" spans="1:34" x14ac:dyDescent="0.2">
      <c r="A866" s="68">
        <v>45615</v>
      </c>
      <c r="B866" s="141" t="s">
        <v>89</v>
      </c>
      <c r="C866" s="69">
        <v>2024</v>
      </c>
      <c r="D866" s="69" t="s">
        <v>5</v>
      </c>
      <c r="E866" s="71">
        <v>-0.16</v>
      </c>
      <c r="F866" s="71" t="s">
        <v>19</v>
      </c>
      <c r="G866" s="13">
        <v>12800</v>
      </c>
      <c r="H866" s="14">
        <v>541</v>
      </c>
      <c r="I866" s="71" t="s">
        <v>53</v>
      </c>
      <c r="J866" s="71" t="s">
        <v>25</v>
      </c>
      <c r="K866" s="71">
        <v>0.08</v>
      </c>
      <c r="L866" s="71" t="s">
        <v>1762</v>
      </c>
      <c r="M866" s="71" t="s">
        <v>73</v>
      </c>
      <c r="N866" s="72" t="s">
        <v>1763</v>
      </c>
      <c r="O866" s="69"/>
      <c r="P866" s="69" t="s">
        <v>376</v>
      </c>
      <c r="Q866" s="149">
        <v>40.499622000000002</v>
      </c>
      <c r="R866" s="149">
        <v>-86.099383000000003</v>
      </c>
      <c r="S866" s="69" t="s">
        <v>41</v>
      </c>
      <c r="T866" s="69"/>
      <c r="U866" s="69"/>
      <c r="V866" s="68"/>
      <c r="W866" s="1" t="e">
        <f>IF(AC866="Intr",0,G866*#REF!)</f>
        <v>#REF!</v>
      </c>
      <c r="X866" s="1" t="e">
        <f>IF(AC866="Intr",0,G866*#REF!)</f>
        <v>#REF!</v>
      </c>
      <c r="Y866" s="1" t="e">
        <f>IF(AC866="Intr",G866,G866*#REF!)</f>
        <v>#REF!</v>
      </c>
      <c r="Z866" s="1" t="s">
        <v>941</v>
      </c>
      <c r="AA866" s="1" t="s">
        <v>941</v>
      </c>
      <c r="AB866" s="1" t="s">
        <v>1223</v>
      </c>
      <c r="AC866" s="69"/>
      <c r="AD866" s="69"/>
      <c r="AE866" s="69"/>
      <c r="AF866" s="69"/>
      <c r="AG866" s="75"/>
      <c r="AH866" s="69"/>
    </row>
    <row r="867" spans="1:34" x14ac:dyDescent="0.2">
      <c r="A867" s="68">
        <v>45618</v>
      </c>
      <c r="B867" s="69" t="s">
        <v>89</v>
      </c>
      <c r="C867" s="69">
        <v>2024</v>
      </c>
      <c r="D867" s="69" t="s">
        <v>7</v>
      </c>
      <c r="E867" s="71">
        <v>-0.45</v>
      </c>
      <c r="F867" s="71" t="s">
        <v>19</v>
      </c>
      <c r="G867" s="13">
        <v>36000</v>
      </c>
      <c r="H867" s="14">
        <v>542</v>
      </c>
      <c r="I867" s="71" t="s">
        <v>52</v>
      </c>
      <c r="J867" s="71" t="s">
        <v>23</v>
      </c>
      <c r="K867" s="71">
        <v>0.3</v>
      </c>
      <c r="L867" s="71" t="s">
        <v>1764</v>
      </c>
      <c r="M867" s="71" t="s">
        <v>1765</v>
      </c>
      <c r="N867" s="72" t="s">
        <v>1766</v>
      </c>
      <c r="O867" s="69"/>
      <c r="P867" s="69" t="s">
        <v>133</v>
      </c>
      <c r="Q867" s="149">
        <v>39.698504999999997</v>
      </c>
      <c r="R867" s="149">
        <v>-86.434465000000003</v>
      </c>
      <c r="S867" s="69" t="s">
        <v>41</v>
      </c>
      <c r="T867" s="69"/>
      <c r="U867" s="69"/>
      <c r="V867" s="68"/>
      <c r="W867" s="1" t="e">
        <f>IF(AC867="Intr",0,G867*#REF!)</f>
        <v>#REF!</v>
      </c>
      <c r="X867" s="1" t="e">
        <f>IF(AC867="Intr",0,G867*#REF!)</f>
        <v>#REF!</v>
      </c>
      <c r="Y867" s="1" t="e">
        <f>IF(AC867="Intr",G867,G867*#REF!)</f>
        <v>#REF!</v>
      </c>
      <c r="Z867" s="1" t="s">
        <v>944</v>
      </c>
      <c r="AA867" s="1" t="s">
        <v>943</v>
      </c>
      <c r="AB867" s="1"/>
      <c r="AC867" s="69"/>
      <c r="AD867" s="69"/>
      <c r="AE867" s="69"/>
      <c r="AF867" s="69"/>
      <c r="AG867" s="75"/>
      <c r="AH867" s="69" t="s">
        <v>1767</v>
      </c>
    </row>
    <row r="868" spans="1:34" x14ac:dyDescent="0.2">
      <c r="A868" s="68">
        <v>45635</v>
      </c>
      <c r="B868" s="69" t="s">
        <v>105</v>
      </c>
      <c r="C868" s="69">
        <v>2024</v>
      </c>
      <c r="D868" s="69" t="s">
        <v>8</v>
      </c>
      <c r="E868" s="71">
        <v>-218.5</v>
      </c>
      <c r="F868" s="71" t="s">
        <v>20</v>
      </c>
      <c r="G868" s="13">
        <v>87400</v>
      </c>
      <c r="H868" s="14">
        <v>533</v>
      </c>
      <c r="I868" s="71" t="s">
        <v>52</v>
      </c>
      <c r="J868" s="71" t="s">
        <v>26</v>
      </c>
      <c r="K868" s="71">
        <v>374</v>
      </c>
      <c r="L868" s="71" t="s">
        <v>705</v>
      </c>
      <c r="M868" s="71" t="s">
        <v>1769</v>
      </c>
      <c r="N868" s="72" t="s">
        <v>1770</v>
      </c>
      <c r="O868" s="69"/>
      <c r="P868" s="69" t="s">
        <v>721</v>
      </c>
      <c r="Q868" s="73">
        <v>39.786160000000002</v>
      </c>
      <c r="R868" s="74">
        <v>-85.524439999999998</v>
      </c>
      <c r="S868" s="69" t="s">
        <v>43</v>
      </c>
      <c r="T868" s="69"/>
      <c r="U868" s="69"/>
      <c r="V868" s="68"/>
      <c r="W868" s="1" t="e">
        <f>IF(AC868="Intr",0,G868*#REF!)</f>
        <v>#REF!</v>
      </c>
      <c r="X868" s="1" t="e">
        <f>IF(AC868="Intr",0,G868*#REF!)</f>
        <v>#REF!</v>
      </c>
      <c r="Y868" s="1" t="e">
        <f>IF(AC868="Intr",G868,G868*#REF!)</f>
        <v>#REF!</v>
      </c>
      <c r="Z868" s="1" t="s">
        <v>944</v>
      </c>
      <c r="AA868" s="1" t="s">
        <v>943</v>
      </c>
      <c r="AB868" s="1"/>
      <c r="AC868" s="69"/>
      <c r="AD868" s="69"/>
      <c r="AE868" s="69"/>
      <c r="AF868" s="69"/>
      <c r="AG868" s="75"/>
      <c r="AH868" s="69" t="s">
        <v>1774</v>
      </c>
    </row>
    <row r="869" spans="1:34" x14ac:dyDescent="0.2">
      <c r="A869" s="68">
        <v>45635</v>
      </c>
      <c r="B869" s="69" t="s">
        <v>105</v>
      </c>
      <c r="C869" s="69">
        <v>2024</v>
      </c>
      <c r="D869" s="69" t="s">
        <v>1</v>
      </c>
      <c r="E869" s="71">
        <v>-268</v>
      </c>
      <c r="F869" s="71" t="s">
        <v>20</v>
      </c>
      <c r="G869" s="13">
        <v>160800</v>
      </c>
      <c r="H869" s="14">
        <v>538</v>
      </c>
      <c r="I869" s="71" t="s">
        <v>52</v>
      </c>
      <c r="J869" s="71" t="s">
        <v>26</v>
      </c>
      <c r="K869" s="71">
        <v>268</v>
      </c>
      <c r="L869" s="71" t="s">
        <v>705</v>
      </c>
      <c r="M869" s="71" t="s">
        <v>1771</v>
      </c>
      <c r="N869" s="72" t="s">
        <v>1772</v>
      </c>
      <c r="O869" s="69"/>
      <c r="P869" s="69" t="s">
        <v>357</v>
      </c>
      <c r="Q869" s="73">
        <v>41.612318999999999</v>
      </c>
      <c r="R869" s="74">
        <v>-87.173468999999997</v>
      </c>
      <c r="S869" s="69" t="s">
        <v>43</v>
      </c>
      <c r="T869" s="69"/>
      <c r="U869" s="69"/>
      <c r="V869" s="68"/>
      <c r="W869" s="1" t="e">
        <f>IF(AC869="Intr",0,G869*#REF!)</f>
        <v>#REF!</v>
      </c>
      <c r="X869" s="1" t="e">
        <f>IF(AC869="Intr",0,G869*#REF!)</f>
        <v>#REF!</v>
      </c>
      <c r="Y869" s="1" t="e">
        <f>IF(AC869="Intr",G869,G869*#REF!)</f>
        <v>#REF!</v>
      </c>
      <c r="Z869" s="1" t="s">
        <v>945</v>
      </c>
      <c r="AA869" s="1" t="s">
        <v>943</v>
      </c>
      <c r="AB869" s="1"/>
      <c r="AC869" s="69"/>
      <c r="AD869" s="69"/>
      <c r="AE869" s="69"/>
      <c r="AF869" s="69"/>
      <c r="AG869" s="75"/>
      <c r="AH869" s="69" t="s">
        <v>1775</v>
      </c>
    </row>
    <row r="870" spans="1:34" x14ac:dyDescent="0.2">
      <c r="A870" s="68">
        <v>45644</v>
      </c>
      <c r="B870" s="69" t="s">
        <v>105</v>
      </c>
      <c r="C870" s="69">
        <v>2024</v>
      </c>
      <c r="D870" s="69" t="s">
        <v>1</v>
      </c>
      <c r="E870" s="71">
        <v>-1.3</v>
      </c>
      <c r="F870" s="71" t="s">
        <v>19</v>
      </c>
      <c r="G870" s="13">
        <v>123500</v>
      </c>
      <c r="H870" s="14">
        <v>540</v>
      </c>
      <c r="I870" s="71" t="s">
        <v>53</v>
      </c>
      <c r="J870" s="71" t="s">
        <v>25</v>
      </c>
      <c r="K870" s="71">
        <v>0.65</v>
      </c>
      <c r="L870" s="71" t="s">
        <v>1768</v>
      </c>
      <c r="M870" s="71" t="s">
        <v>73</v>
      </c>
      <c r="N870" s="72" t="s">
        <v>1773</v>
      </c>
      <c r="O870" s="69"/>
      <c r="P870" s="69" t="s">
        <v>199</v>
      </c>
      <c r="Q870" s="73">
        <v>41.606717000000003</v>
      </c>
      <c r="R870" s="74">
        <v>-87.490061100000005</v>
      </c>
      <c r="S870" s="69" t="s">
        <v>41</v>
      </c>
      <c r="T870" s="69"/>
      <c r="U870" s="69"/>
      <c r="V870" s="68"/>
      <c r="W870" s="1" t="e">
        <f>IF(AC870="Intr",0,G870*#REF!)</f>
        <v>#REF!</v>
      </c>
      <c r="X870" s="1" t="e">
        <f>IF(AC870="Intr",0,G870*#REF!)</f>
        <v>#REF!</v>
      </c>
      <c r="Y870" s="1" t="e">
        <f>IF(AC870="Intr",G870,G870*#REF!)</f>
        <v>#REF!</v>
      </c>
      <c r="Z870" s="1" t="s">
        <v>945</v>
      </c>
      <c r="AA870" s="1" t="s">
        <v>941</v>
      </c>
      <c r="AB870" s="1" t="s">
        <v>1223</v>
      </c>
      <c r="AC870" s="69"/>
      <c r="AD870" s="69"/>
      <c r="AE870" s="69"/>
      <c r="AF870" s="69"/>
      <c r="AG870" s="75"/>
      <c r="AH870" s="69"/>
    </row>
    <row r="871" spans="1:34" x14ac:dyDescent="0.2">
      <c r="A871" s="68">
        <v>45644</v>
      </c>
      <c r="B871" s="69" t="s">
        <v>105</v>
      </c>
      <c r="C871" s="69">
        <v>2024</v>
      </c>
      <c r="D871" s="69" t="s">
        <v>1</v>
      </c>
      <c r="E871" s="71">
        <v>-0.7</v>
      </c>
      <c r="F871" s="71" t="s">
        <v>19</v>
      </c>
      <c r="G871" s="13">
        <v>66500</v>
      </c>
      <c r="H871" s="14">
        <v>540</v>
      </c>
      <c r="I871" s="71" t="s">
        <v>53</v>
      </c>
      <c r="J871" s="71" t="s">
        <v>24</v>
      </c>
      <c r="K871" s="71">
        <v>0.7</v>
      </c>
      <c r="L871" s="71" t="s">
        <v>1768</v>
      </c>
      <c r="M871" s="71" t="s">
        <v>73</v>
      </c>
      <c r="N871" s="72" t="s">
        <v>1773</v>
      </c>
      <c r="O871" s="69"/>
      <c r="P871" s="69" t="s">
        <v>199</v>
      </c>
      <c r="Q871" s="73">
        <v>41.606717000000003</v>
      </c>
      <c r="R871" s="74">
        <v>-87.490061100000005</v>
      </c>
      <c r="S871" s="69" t="s">
        <v>41</v>
      </c>
      <c r="T871" s="69"/>
      <c r="U871" s="69"/>
      <c r="V871" s="68"/>
      <c r="W871" s="1" t="e">
        <f>IF(AC871="Intr",0,G871*#REF!)</f>
        <v>#REF!</v>
      </c>
      <c r="X871" s="1" t="e">
        <f>IF(AC871="Intr",0,G871*#REF!)</f>
        <v>#REF!</v>
      </c>
      <c r="Y871" s="1" t="e">
        <f>IF(AC871="Intr",G871,G871*#REF!)</f>
        <v>#REF!</v>
      </c>
      <c r="Z871" s="1" t="s">
        <v>945</v>
      </c>
      <c r="AA871" s="1" t="s">
        <v>941</v>
      </c>
      <c r="AB871" s="1" t="s">
        <v>947</v>
      </c>
      <c r="AC871" s="69"/>
      <c r="AD871" s="69"/>
      <c r="AE871" s="69"/>
      <c r="AF871" s="69"/>
      <c r="AG871" s="75"/>
      <c r="AH871" s="69"/>
    </row>
    <row r="872" spans="1:34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</row>
    <row r="873" spans="1:34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</row>
    <row r="874" spans="1:34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</row>
    <row r="875" spans="1:34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</row>
    <row r="876" spans="1:34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</row>
    <row r="877" spans="1:34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</row>
    <row r="878" spans="1:34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</row>
    <row r="879" spans="1:34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</row>
    <row r="880" spans="1:34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</row>
    <row r="881" s="3" customFormat="1" x14ac:dyDescent="0.2"/>
    <row r="882" s="3" customFormat="1" x14ac:dyDescent="0.2"/>
    <row r="883" s="3" customFormat="1" x14ac:dyDescent="0.2"/>
    <row r="884" s="3" customFormat="1" x14ac:dyDescent="0.2"/>
    <row r="885" s="3" customFormat="1" x14ac:dyDescent="0.2"/>
    <row r="886" s="3" customFormat="1" x14ac:dyDescent="0.2"/>
    <row r="887" s="3" customFormat="1" x14ac:dyDescent="0.2"/>
    <row r="888" s="3" customFormat="1" x14ac:dyDescent="0.2"/>
    <row r="889" s="3" customFormat="1" x14ac:dyDescent="0.2"/>
    <row r="890" s="3" customFormat="1" x14ac:dyDescent="0.2"/>
    <row r="891" s="3" customFormat="1" x14ac:dyDescent="0.2"/>
    <row r="892" s="3" customFormat="1" x14ac:dyDescent="0.2"/>
    <row r="893" s="3" customFormat="1" x14ac:dyDescent="0.2"/>
    <row r="894" s="3" customFormat="1" x14ac:dyDescent="0.2"/>
    <row r="895" s="3" customFormat="1" x14ac:dyDescent="0.2"/>
    <row r="896" s="3" customFormat="1" x14ac:dyDescent="0.2"/>
    <row r="897" s="3" customFormat="1" x14ac:dyDescent="0.2"/>
    <row r="898" s="3" customFormat="1" x14ac:dyDescent="0.2"/>
    <row r="899" s="3" customFormat="1" x14ac:dyDescent="0.2"/>
    <row r="900" s="3" customFormat="1" x14ac:dyDescent="0.2"/>
    <row r="901" s="3" customFormat="1" x14ac:dyDescent="0.2"/>
    <row r="902" s="3" customFormat="1" x14ac:dyDescent="0.2"/>
    <row r="903" s="3" customFormat="1" x14ac:dyDescent="0.2"/>
    <row r="904" s="3" customFormat="1" x14ac:dyDescent="0.2"/>
    <row r="905" s="3" customFormat="1" x14ac:dyDescent="0.2"/>
    <row r="906" s="3" customFormat="1" x14ac:dyDescent="0.2"/>
    <row r="907" s="3" customFormat="1" x14ac:dyDescent="0.2"/>
    <row r="908" s="3" customFormat="1" x14ac:dyDescent="0.2"/>
    <row r="909" s="3" customFormat="1" x14ac:dyDescent="0.2"/>
    <row r="910" s="3" customFormat="1" x14ac:dyDescent="0.2"/>
    <row r="911" s="3" customFormat="1" x14ac:dyDescent="0.2"/>
    <row r="912" s="3" customFormat="1" x14ac:dyDescent="0.2"/>
    <row r="913" s="3" customFormat="1" x14ac:dyDescent="0.2"/>
    <row r="914" s="3" customFormat="1" x14ac:dyDescent="0.2"/>
    <row r="915" s="3" customFormat="1" x14ac:dyDescent="0.2"/>
    <row r="916" s="3" customFormat="1" x14ac:dyDescent="0.2"/>
    <row r="917" s="3" customFormat="1" x14ac:dyDescent="0.2"/>
    <row r="918" s="3" customFormat="1" x14ac:dyDescent="0.2"/>
    <row r="919" s="3" customFormat="1" x14ac:dyDescent="0.2"/>
    <row r="920" s="3" customFormat="1" x14ac:dyDescent="0.2"/>
    <row r="921" s="3" customFormat="1" x14ac:dyDescent="0.2"/>
    <row r="922" s="3" customFormat="1" x14ac:dyDescent="0.2"/>
    <row r="923" s="3" customFormat="1" x14ac:dyDescent="0.2"/>
    <row r="924" s="3" customFormat="1" x14ac:dyDescent="0.2"/>
    <row r="925" s="3" customFormat="1" x14ac:dyDescent="0.2"/>
    <row r="926" s="3" customFormat="1" x14ac:dyDescent="0.2"/>
    <row r="927" s="3" customFormat="1" x14ac:dyDescent="0.2"/>
    <row r="928" s="3" customFormat="1" x14ac:dyDescent="0.2"/>
    <row r="929" s="3" customFormat="1" x14ac:dyDescent="0.2"/>
    <row r="930" s="3" customFormat="1" x14ac:dyDescent="0.2"/>
    <row r="931" s="3" customFormat="1" x14ac:dyDescent="0.2"/>
    <row r="932" s="3" customFormat="1" x14ac:dyDescent="0.2"/>
    <row r="933" s="3" customFormat="1" x14ac:dyDescent="0.2"/>
    <row r="934" s="3" customFormat="1" x14ac:dyDescent="0.2"/>
    <row r="935" s="3" customFormat="1" x14ac:dyDescent="0.2"/>
    <row r="936" s="3" customFormat="1" x14ac:dyDescent="0.2"/>
    <row r="937" s="3" customFormat="1" x14ac:dyDescent="0.2"/>
    <row r="938" s="3" customFormat="1" x14ac:dyDescent="0.2"/>
    <row r="939" s="3" customFormat="1" x14ac:dyDescent="0.2"/>
    <row r="940" s="3" customFormat="1" x14ac:dyDescent="0.2"/>
    <row r="941" s="3" customFormat="1" x14ac:dyDescent="0.2"/>
    <row r="942" s="3" customFormat="1" x14ac:dyDescent="0.2"/>
    <row r="943" s="3" customFormat="1" x14ac:dyDescent="0.2"/>
    <row r="944" s="3" customFormat="1" x14ac:dyDescent="0.2"/>
    <row r="945" s="3" customFormat="1" x14ac:dyDescent="0.2"/>
    <row r="946" s="3" customFormat="1" x14ac:dyDescent="0.2"/>
    <row r="947" s="3" customFormat="1" x14ac:dyDescent="0.2"/>
    <row r="948" s="3" customFormat="1" x14ac:dyDescent="0.2"/>
    <row r="949" s="3" customFormat="1" x14ac:dyDescent="0.2"/>
    <row r="950" s="3" customFormat="1" x14ac:dyDescent="0.2"/>
    <row r="951" s="3" customFormat="1" x14ac:dyDescent="0.2"/>
    <row r="952" s="3" customFormat="1" x14ac:dyDescent="0.2"/>
    <row r="953" s="3" customFormat="1" x14ac:dyDescent="0.2"/>
    <row r="954" s="3" customFormat="1" x14ac:dyDescent="0.2"/>
    <row r="955" s="3" customFormat="1" x14ac:dyDescent="0.2"/>
    <row r="956" s="3" customFormat="1" x14ac:dyDescent="0.2"/>
    <row r="957" s="3" customFormat="1" x14ac:dyDescent="0.2"/>
    <row r="958" s="3" customFormat="1" x14ac:dyDescent="0.2"/>
    <row r="959" s="3" customFormat="1" x14ac:dyDescent="0.2"/>
    <row r="960" s="3" customFormat="1" x14ac:dyDescent="0.2"/>
    <row r="961" s="3" customFormat="1" x14ac:dyDescent="0.2"/>
    <row r="962" s="3" customFormat="1" x14ac:dyDescent="0.2"/>
    <row r="963" s="3" customFormat="1" x14ac:dyDescent="0.2"/>
    <row r="964" s="3" customFormat="1" x14ac:dyDescent="0.2"/>
    <row r="965" s="3" customFormat="1" x14ac:dyDescent="0.2"/>
    <row r="966" s="3" customFormat="1" x14ac:dyDescent="0.2"/>
    <row r="967" s="3" customFormat="1" x14ac:dyDescent="0.2"/>
    <row r="968" s="3" customFormat="1" x14ac:dyDescent="0.2"/>
    <row r="969" s="3" customFormat="1" x14ac:dyDescent="0.2"/>
    <row r="970" s="3" customFormat="1" x14ac:dyDescent="0.2"/>
    <row r="971" s="3" customFormat="1" x14ac:dyDescent="0.2"/>
    <row r="972" s="3" customFormat="1" x14ac:dyDescent="0.2"/>
    <row r="973" s="3" customFormat="1" x14ac:dyDescent="0.2"/>
    <row r="974" s="3" customFormat="1" x14ac:dyDescent="0.2"/>
    <row r="975" s="3" customFormat="1" x14ac:dyDescent="0.2"/>
    <row r="976" s="3" customFormat="1" x14ac:dyDescent="0.2"/>
    <row r="977" s="3" customFormat="1" x14ac:dyDescent="0.2"/>
    <row r="978" s="3" customFormat="1" x14ac:dyDescent="0.2"/>
    <row r="979" s="3" customFormat="1" x14ac:dyDescent="0.2"/>
    <row r="980" s="3" customFormat="1" x14ac:dyDescent="0.2"/>
    <row r="981" s="3" customFormat="1" x14ac:dyDescent="0.2"/>
    <row r="982" s="3" customFormat="1" x14ac:dyDescent="0.2"/>
    <row r="983" s="3" customFormat="1" x14ac:dyDescent="0.2"/>
    <row r="984" s="3" customFormat="1" x14ac:dyDescent="0.2"/>
    <row r="985" s="3" customFormat="1" x14ac:dyDescent="0.2"/>
    <row r="986" s="3" customFormat="1" x14ac:dyDescent="0.2"/>
    <row r="987" s="3" customFormat="1" x14ac:dyDescent="0.2"/>
    <row r="988" s="3" customFormat="1" x14ac:dyDescent="0.2"/>
    <row r="989" s="3" customFormat="1" x14ac:dyDescent="0.2"/>
    <row r="990" s="3" customFormat="1" x14ac:dyDescent="0.2"/>
    <row r="991" s="3" customFormat="1" x14ac:dyDescent="0.2"/>
    <row r="992" s="3" customFormat="1" x14ac:dyDescent="0.2"/>
    <row r="993" s="3" customFormat="1" x14ac:dyDescent="0.2"/>
    <row r="994" s="3" customFormat="1" x14ac:dyDescent="0.2"/>
    <row r="995" s="3" customFormat="1" x14ac:dyDescent="0.2"/>
    <row r="996" s="3" customFormat="1" x14ac:dyDescent="0.2"/>
    <row r="997" s="3" customFormat="1" x14ac:dyDescent="0.2"/>
    <row r="998" s="3" customFormat="1" x14ac:dyDescent="0.2"/>
    <row r="999" s="3" customFormat="1" x14ac:dyDescent="0.2"/>
    <row r="1000" s="3" customFormat="1" x14ac:dyDescent="0.2"/>
    <row r="1001" s="3" customFormat="1" x14ac:dyDescent="0.2"/>
    <row r="1002" s="3" customFormat="1" x14ac:dyDescent="0.2"/>
    <row r="1003" s="3" customFormat="1" x14ac:dyDescent="0.2"/>
    <row r="1004" s="3" customFormat="1" x14ac:dyDescent="0.2"/>
    <row r="1005" s="3" customFormat="1" x14ac:dyDescent="0.2"/>
    <row r="1006" s="3" customFormat="1" x14ac:dyDescent="0.2"/>
    <row r="1007" s="3" customFormat="1" x14ac:dyDescent="0.2"/>
    <row r="1008" s="3" customFormat="1" x14ac:dyDescent="0.2"/>
    <row r="1009" s="3" customFormat="1" x14ac:dyDescent="0.2"/>
    <row r="1010" s="3" customFormat="1" x14ac:dyDescent="0.2"/>
    <row r="1011" s="3" customFormat="1" x14ac:dyDescent="0.2"/>
    <row r="1012" s="3" customFormat="1" x14ac:dyDescent="0.2"/>
    <row r="1013" s="3" customFormat="1" x14ac:dyDescent="0.2"/>
    <row r="1014" s="3" customFormat="1" x14ac:dyDescent="0.2"/>
    <row r="1015" s="3" customFormat="1" x14ac:dyDescent="0.2"/>
    <row r="1016" s="3" customFormat="1" x14ac:dyDescent="0.2"/>
    <row r="1017" s="3" customFormat="1" x14ac:dyDescent="0.2"/>
    <row r="1018" s="3" customFormat="1" x14ac:dyDescent="0.2"/>
    <row r="1019" s="3" customFormat="1" x14ac:dyDescent="0.2"/>
    <row r="1020" s="3" customFormat="1" x14ac:dyDescent="0.2"/>
    <row r="1021" s="3" customFormat="1" x14ac:dyDescent="0.2"/>
    <row r="1022" s="3" customFormat="1" x14ac:dyDescent="0.2"/>
    <row r="1023" s="3" customFormat="1" x14ac:dyDescent="0.2"/>
    <row r="1024" s="3" customFormat="1" x14ac:dyDescent="0.2"/>
    <row r="1025" s="3" customFormat="1" x14ac:dyDescent="0.2"/>
    <row r="1026" s="3" customFormat="1" x14ac:dyDescent="0.2"/>
    <row r="1027" s="3" customFormat="1" x14ac:dyDescent="0.2"/>
    <row r="1028" s="3" customFormat="1" x14ac:dyDescent="0.2"/>
    <row r="1029" s="3" customFormat="1" x14ac:dyDescent="0.2"/>
    <row r="1030" s="3" customFormat="1" x14ac:dyDescent="0.2"/>
    <row r="1031" s="3" customFormat="1" x14ac:dyDescent="0.2"/>
    <row r="1032" s="3" customFormat="1" x14ac:dyDescent="0.2"/>
    <row r="1033" s="3" customFormat="1" x14ac:dyDescent="0.2"/>
    <row r="1034" s="3" customFormat="1" x14ac:dyDescent="0.2"/>
    <row r="1035" s="3" customFormat="1" x14ac:dyDescent="0.2"/>
    <row r="1036" s="3" customFormat="1" x14ac:dyDescent="0.2"/>
    <row r="1037" s="3" customFormat="1" x14ac:dyDescent="0.2"/>
    <row r="1038" s="3" customFormat="1" x14ac:dyDescent="0.2"/>
    <row r="1039" s="3" customFormat="1" x14ac:dyDescent="0.2"/>
    <row r="1040" s="3" customFormat="1" x14ac:dyDescent="0.2"/>
    <row r="1041" s="3" customFormat="1" x14ac:dyDescent="0.2"/>
    <row r="1042" s="3" customFormat="1" x14ac:dyDescent="0.2"/>
    <row r="1043" s="3" customFormat="1" x14ac:dyDescent="0.2"/>
    <row r="1044" s="3" customFormat="1" x14ac:dyDescent="0.2"/>
    <row r="1045" s="3" customFormat="1" x14ac:dyDescent="0.2"/>
    <row r="1046" s="3" customFormat="1" x14ac:dyDescent="0.2"/>
    <row r="1047" s="3" customFormat="1" x14ac:dyDescent="0.2"/>
    <row r="1048" s="3" customFormat="1" x14ac:dyDescent="0.2"/>
    <row r="1049" s="3" customFormat="1" x14ac:dyDescent="0.2"/>
    <row r="1050" s="3" customFormat="1" x14ac:dyDescent="0.2"/>
    <row r="1051" s="3" customFormat="1" x14ac:dyDescent="0.2"/>
    <row r="1052" s="3" customFormat="1" x14ac:dyDescent="0.2"/>
    <row r="1053" s="3" customFormat="1" x14ac:dyDescent="0.2"/>
    <row r="1054" s="3" customFormat="1" x14ac:dyDescent="0.2"/>
    <row r="1055" s="3" customFormat="1" x14ac:dyDescent="0.2"/>
    <row r="1056" s="3" customFormat="1" x14ac:dyDescent="0.2"/>
    <row r="1057" s="3" customFormat="1" x14ac:dyDescent="0.2"/>
    <row r="1058" s="3" customFormat="1" x14ac:dyDescent="0.2"/>
    <row r="1059" s="3" customFormat="1" x14ac:dyDescent="0.2"/>
    <row r="1060" s="3" customFormat="1" x14ac:dyDescent="0.2"/>
    <row r="1061" s="3" customFormat="1" x14ac:dyDescent="0.2"/>
    <row r="1062" s="3" customFormat="1" x14ac:dyDescent="0.2"/>
    <row r="1063" s="3" customFormat="1" x14ac:dyDescent="0.2"/>
    <row r="1064" s="3" customFormat="1" x14ac:dyDescent="0.2"/>
    <row r="1065" s="3" customFormat="1" x14ac:dyDescent="0.2"/>
    <row r="1066" s="3" customFormat="1" x14ac:dyDescent="0.2"/>
    <row r="1067" s="3" customFormat="1" x14ac:dyDescent="0.2"/>
    <row r="1068" s="3" customFormat="1" x14ac:dyDescent="0.2"/>
    <row r="1069" s="3" customFormat="1" x14ac:dyDescent="0.2"/>
    <row r="1070" s="3" customFormat="1" x14ac:dyDescent="0.2"/>
    <row r="1071" s="3" customFormat="1" x14ac:dyDescent="0.2"/>
    <row r="1072" s="3" customFormat="1" x14ac:dyDescent="0.2"/>
    <row r="1073" s="3" customFormat="1" x14ac:dyDescent="0.2"/>
    <row r="1074" s="3" customFormat="1" x14ac:dyDescent="0.2"/>
    <row r="1075" s="3" customFormat="1" x14ac:dyDescent="0.2"/>
    <row r="1076" s="3" customFormat="1" x14ac:dyDescent="0.2"/>
    <row r="1077" s="3" customFormat="1" x14ac:dyDescent="0.2"/>
    <row r="1078" s="3" customFormat="1" x14ac:dyDescent="0.2"/>
    <row r="1079" s="3" customFormat="1" x14ac:dyDescent="0.2"/>
    <row r="1080" s="3" customFormat="1" x14ac:dyDescent="0.2"/>
    <row r="1081" s="3" customFormat="1" x14ac:dyDescent="0.2"/>
    <row r="1082" s="3" customFormat="1" x14ac:dyDescent="0.2"/>
    <row r="1083" s="3" customFormat="1" x14ac:dyDescent="0.2"/>
    <row r="1084" s="3" customFormat="1" x14ac:dyDescent="0.2"/>
    <row r="1085" s="3" customFormat="1" x14ac:dyDescent="0.2"/>
    <row r="1086" s="3" customFormat="1" x14ac:dyDescent="0.2"/>
    <row r="1087" s="3" customFormat="1" x14ac:dyDescent="0.2"/>
    <row r="1088" s="3" customFormat="1" x14ac:dyDescent="0.2"/>
    <row r="1089" s="3" customFormat="1" x14ac:dyDescent="0.2"/>
    <row r="1090" s="3" customFormat="1" x14ac:dyDescent="0.2"/>
    <row r="1091" s="3" customFormat="1" x14ac:dyDescent="0.2"/>
    <row r="1092" s="3" customFormat="1" x14ac:dyDescent="0.2"/>
    <row r="1093" s="3" customFormat="1" x14ac:dyDescent="0.2"/>
    <row r="1094" s="3" customFormat="1" x14ac:dyDescent="0.2"/>
    <row r="1095" s="3" customFormat="1" x14ac:dyDescent="0.2"/>
    <row r="1096" s="3" customFormat="1" x14ac:dyDescent="0.2"/>
    <row r="1097" s="3" customFormat="1" x14ac:dyDescent="0.2"/>
    <row r="1098" s="3" customFormat="1" x14ac:dyDescent="0.2"/>
    <row r="1099" s="3" customFormat="1" x14ac:dyDescent="0.2"/>
    <row r="1100" s="3" customFormat="1" x14ac:dyDescent="0.2"/>
    <row r="1101" s="3" customFormat="1" x14ac:dyDescent="0.2"/>
    <row r="1102" s="3" customFormat="1" x14ac:dyDescent="0.2"/>
    <row r="1103" s="3" customFormat="1" x14ac:dyDescent="0.2"/>
    <row r="1104" s="3" customFormat="1" x14ac:dyDescent="0.2"/>
    <row r="1105" s="3" customFormat="1" x14ac:dyDescent="0.2"/>
    <row r="1106" s="3" customFormat="1" x14ac:dyDescent="0.2"/>
    <row r="1107" s="3" customFormat="1" x14ac:dyDescent="0.2"/>
    <row r="1108" s="3" customFormat="1" x14ac:dyDescent="0.2"/>
    <row r="1109" s="3" customFormat="1" x14ac:dyDescent="0.2"/>
    <row r="1110" s="3" customFormat="1" x14ac:dyDescent="0.2"/>
    <row r="1111" s="3" customFormat="1" x14ac:dyDescent="0.2"/>
    <row r="1112" s="3" customFormat="1" x14ac:dyDescent="0.2"/>
    <row r="1113" s="3" customFormat="1" x14ac:dyDescent="0.2"/>
    <row r="1114" s="3" customFormat="1" x14ac:dyDescent="0.2"/>
    <row r="1115" s="3" customFormat="1" x14ac:dyDescent="0.2"/>
    <row r="1116" s="3" customFormat="1" x14ac:dyDescent="0.2"/>
    <row r="1117" s="3" customFormat="1" x14ac:dyDescent="0.2"/>
    <row r="1118" s="3" customFormat="1" x14ac:dyDescent="0.2"/>
    <row r="1119" s="3" customFormat="1" x14ac:dyDescent="0.2"/>
    <row r="1120" s="3" customFormat="1" x14ac:dyDescent="0.2"/>
    <row r="1121" s="3" customFormat="1" x14ac:dyDescent="0.2"/>
    <row r="1122" s="3" customFormat="1" x14ac:dyDescent="0.2"/>
    <row r="1123" s="3" customFormat="1" x14ac:dyDescent="0.2"/>
    <row r="1124" s="3" customFormat="1" x14ac:dyDescent="0.2"/>
    <row r="1125" s="3" customFormat="1" x14ac:dyDescent="0.2"/>
    <row r="1126" s="3" customFormat="1" x14ac:dyDescent="0.2"/>
    <row r="1127" s="3" customFormat="1" x14ac:dyDescent="0.2"/>
    <row r="1128" s="3" customFormat="1" x14ac:dyDescent="0.2"/>
    <row r="1129" s="3" customFormat="1" x14ac:dyDescent="0.2"/>
    <row r="1130" s="3" customFormat="1" x14ac:dyDescent="0.2"/>
    <row r="1131" s="3" customFormat="1" x14ac:dyDescent="0.2"/>
    <row r="1132" s="3" customFormat="1" x14ac:dyDescent="0.2"/>
    <row r="1133" s="3" customFormat="1" x14ac:dyDescent="0.2"/>
    <row r="1134" s="3" customFormat="1" x14ac:dyDescent="0.2"/>
    <row r="1135" s="3" customFormat="1" x14ac:dyDescent="0.2"/>
    <row r="1136" s="3" customFormat="1" x14ac:dyDescent="0.2"/>
    <row r="1137" s="3" customFormat="1" x14ac:dyDescent="0.2"/>
    <row r="1138" s="3" customFormat="1" x14ac:dyDescent="0.2"/>
    <row r="1139" s="3" customFormat="1" x14ac:dyDescent="0.2"/>
    <row r="1140" s="3" customFormat="1" x14ac:dyDescent="0.2"/>
    <row r="1141" s="3" customFormat="1" x14ac:dyDescent="0.2"/>
    <row r="1142" s="3" customFormat="1" x14ac:dyDescent="0.2"/>
    <row r="1143" s="3" customFormat="1" x14ac:dyDescent="0.2"/>
    <row r="1144" s="3" customFormat="1" x14ac:dyDescent="0.2"/>
    <row r="1145" s="3" customFormat="1" x14ac:dyDescent="0.2"/>
    <row r="1146" s="3" customFormat="1" x14ac:dyDescent="0.2"/>
    <row r="1147" s="3" customFormat="1" x14ac:dyDescent="0.2"/>
    <row r="1148" s="3" customFormat="1" x14ac:dyDescent="0.2"/>
    <row r="1149" s="3" customFormat="1" x14ac:dyDescent="0.2"/>
    <row r="1150" s="3" customFormat="1" x14ac:dyDescent="0.2"/>
    <row r="1151" s="3" customFormat="1" x14ac:dyDescent="0.2"/>
    <row r="1152" s="3" customFormat="1" x14ac:dyDescent="0.2"/>
    <row r="1153" s="3" customFormat="1" x14ac:dyDescent="0.2"/>
    <row r="1154" s="3" customFormat="1" x14ac:dyDescent="0.2"/>
    <row r="1155" s="3" customFormat="1" x14ac:dyDescent="0.2"/>
    <row r="1156" s="3" customFormat="1" x14ac:dyDescent="0.2"/>
    <row r="1157" s="3" customFormat="1" x14ac:dyDescent="0.2"/>
    <row r="1158" s="3" customFormat="1" x14ac:dyDescent="0.2"/>
    <row r="1159" s="3" customFormat="1" x14ac:dyDescent="0.2"/>
    <row r="1160" s="3" customFormat="1" x14ac:dyDescent="0.2"/>
    <row r="1161" s="3" customFormat="1" x14ac:dyDescent="0.2"/>
    <row r="1162" s="3" customFormat="1" x14ac:dyDescent="0.2"/>
    <row r="1163" s="3" customFormat="1" x14ac:dyDescent="0.2"/>
    <row r="1164" s="3" customFormat="1" x14ac:dyDescent="0.2"/>
    <row r="1165" s="3" customFormat="1" x14ac:dyDescent="0.2"/>
    <row r="1166" s="3" customFormat="1" x14ac:dyDescent="0.2"/>
    <row r="1167" s="3" customFormat="1" x14ac:dyDescent="0.2"/>
    <row r="1168" s="3" customFormat="1" x14ac:dyDescent="0.2"/>
    <row r="1169" s="3" customFormat="1" x14ac:dyDescent="0.2"/>
    <row r="1170" s="3" customFormat="1" x14ac:dyDescent="0.2"/>
    <row r="1171" s="3" customFormat="1" x14ac:dyDescent="0.2"/>
    <row r="1172" s="3" customFormat="1" x14ac:dyDescent="0.2"/>
    <row r="1173" s="3" customFormat="1" x14ac:dyDescent="0.2"/>
    <row r="1174" s="3" customFormat="1" x14ac:dyDescent="0.2"/>
    <row r="1175" s="3" customFormat="1" x14ac:dyDescent="0.2"/>
    <row r="1176" s="3" customFormat="1" x14ac:dyDescent="0.2"/>
    <row r="1177" s="3" customFormat="1" x14ac:dyDescent="0.2"/>
    <row r="1178" s="3" customFormat="1" x14ac:dyDescent="0.2"/>
    <row r="1179" s="3" customFormat="1" x14ac:dyDescent="0.2"/>
    <row r="1180" s="3" customFormat="1" x14ac:dyDescent="0.2"/>
    <row r="1181" s="3" customFormat="1" x14ac:dyDescent="0.2"/>
    <row r="1182" s="3" customFormat="1" x14ac:dyDescent="0.2"/>
    <row r="1183" s="3" customFormat="1" x14ac:dyDescent="0.2"/>
    <row r="1184" s="3" customFormat="1" x14ac:dyDescent="0.2"/>
    <row r="1185" s="3" customFormat="1" x14ac:dyDescent="0.2"/>
    <row r="1186" s="3" customFormat="1" x14ac:dyDescent="0.2"/>
    <row r="1187" s="3" customFormat="1" x14ac:dyDescent="0.2"/>
    <row r="1188" s="3" customFormat="1" x14ac:dyDescent="0.2"/>
    <row r="1189" s="3" customFormat="1" x14ac:dyDescent="0.2"/>
    <row r="1190" s="3" customFormat="1" x14ac:dyDescent="0.2"/>
    <row r="1191" s="3" customFormat="1" x14ac:dyDescent="0.2"/>
    <row r="1192" s="3" customFormat="1" x14ac:dyDescent="0.2"/>
    <row r="1193" s="3" customFormat="1" x14ac:dyDescent="0.2"/>
    <row r="1194" s="3" customFormat="1" x14ac:dyDescent="0.2"/>
    <row r="1195" s="3" customFormat="1" x14ac:dyDescent="0.2"/>
    <row r="1196" s="3" customFormat="1" x14ac:dyDescent="0.2"/>
    <row r="1197" s="3" customFormat="1" x14ac:dyDescent="0.2"/>
    <row r="1198" s="3" customFormat="1" x14ac:dyDescent="0.2"/>
    <row r="1199" s="3" customFormat="1" x14ac:dyDescent="0.2"/>
    <row r="1200" s="3" customFormat="1" x14ac:dyDescent="0.2"/>
    <row r="1201" s="3" customFormat="1" x14ac:dyDescent="0.2"/>
    <row r="1202" s="3" customFormat="1" x14ac:dyDescent="0.2"/>
    <row r="1203" s="3" customFormat="1" x14ac:dyDescent="0.2"/>
    <row r="1204" s="3" customFormat="1" x14ac:dyDescent="0.2"/>
    <row r="1205" s="3" customFormat="1" x14ac:dyDescent="0.2"/>
    <row r="1206" s="3" customFormat="1" x14ac:dyDescent="0.2"/>
    <row r="1207" s="3" customFormat="1" x14ac:dyDescent="0.2"/>
    <row r="1208" s="3" customFormat="1" x14ac:dyDescent="0.2"/>
    <row r="1209" s="3" customFormat="1" x14ac:dyDescent="0.2"/>
    <row r="1210" s="3" customFormat="1" x14ac:dyDescent="0.2"/>
    <row r="1211" s="3" customFormat="1" x14ac:dyDescent="0.2"/>
    <row r="1212" s="3" customFormat="1" x14ac:dyDescent="0.2"/>
    <row r="1213" s="3" customFormat="1" x14ac:dyDescent="0.2"/>
    <row r="1214" s="3" customFormat="1" x14ac:dyDescent="0.2"/>
    <row r="1215" s="3" customFormat="1" x14ac:dyDescent="0.2"/>
    <row r="1216" s="3" customFormat="1" x14ac:dyDescent="0.2"/>
    <row r="1217" s="3" customFormat="1" x14ac:dyDescent="0.2"/>
    <row r="1218" s="3" customFormat="1" x14ac:dyDescent="0.2"/>
    <row r="1219" s="3" customFormat="1" x14ac:dyDescent="0.2"/>
    <row r="1220" s="3" customFormat="1" x14ac:dyDescent="0.2"/>
    <row r="1221" s="3" customFormat="1" x14ac:dyDescent="0.2"/>
    <row r="1222" s="3" customFormat="1" x14ac:dyDescent="0.2"/>
    <row r="1223" s="3" customFormat="1" x14ac:dyDescent="0.2"/>
    <row r="1224" s="3" customFormat="1" x14ac:dyDescent="0.2"/>
    <row r="1225" s="3" customFormat="1" x14ac:dyDescent="0.2"/>
    <row r="1226" s="3" customFormat="1" x14ac:dyDescent="0.2"/>
    <row r="1227" s="3" customFormat="1" x14ac:dyDescent="0.2"/>
    <row r="1228" s="3" customFormat="1" x14ac:dyDescent="0.2"/>
    <row r="1229" s="3" customFormat="1" x14ac:dyDescent="0.2"/>
    <row r="1230" s="3" customFormat="1" x14ac:dyDescent="0.2"/>
    <row r="1231" s="3" customFormat="1" x14ac:dyDescent="0.2"/>
    <row r="1232" s="3" customFormat="1" x14ac:dyDescent="0.2"/>
    <row r="1233" s="3" customFormat="1" x14ac:dyDescent="0.2"/>
    <row r="1234" s="3" customFormat="1" x14ac:dyDescent="0.2"/>
    <row r="1235" s="3" customFormat="1" x14ac:dyDescent="0.2"/>
    <row r="1236" s="3" customFormat="1" x14ac:dyDescent="0.2"/>
    <row r="1237" s="3" customFormat="1" x14ac:dyDescent="0.2"/>
    <row r="1238" s="3" customFormat="1" x14ac:dyDescent="0.2"/>
    <row r="1239" s="3" customFormat="1" x14ac:dyDescent="0.2"/>
    <row r="1240" s="3" customFormat="1" x14ac:dyDescent="0.2"/>
    <row r="1241" s="3" customFormat="1" x14ac:dyDescent="0.2"/>
    <row r="1242" s="3" customFormat="1" x14ac:dyDescent="0.2"/>
    <row r="1243" s="3" customFormat="1" x14ac:dyDescent="0.2"/>
    <row r="1244" s="3" customFormat="1" x14ac:dyDescent="0.2"/>
    <row r="1245" s="3" customFormat="1" x14ac:dyDescent="0.2"/>
    <row r="1246" s="3" customFormat="1" x14ac:dyDescent="0.2"/>
    <row r="1247" s="3" customFormat="1" x14ac:dyDescent="0.2"/>
    <row r="1248" s="3" customFormat="1" x14ac:dyDescent="0.2"/>
    <row r="1249" s="3" customFormat="1" x14ac:dyDescent="0.2"/>
    <row r="1250" s="3" customFormat="1" x14ac:dyDescent="0.2"/>
    <row r="1251" s="3" customFormat="1" x14ac:dyDescent="0.2"/>
    <row r="1252" s="3" customFormat="1" x14ac:dyDescent="0.2"/>
    <row r="1253" s="3" customFormat="1" x14ac:dyDescent="0.2"/>
    <row r="1254" s="3" customFormat="1" x14ac:dyDescent="0.2"/>
    <row r="1255" s="3" customFormat="1" x14ac:dyDescent="0.2"/>
    <row r="1256" s="3" customFormat="1" x14ac:dyDescent="0.2"/>
    <row r="1257" s="3" customFormat="1" x14ac:dyDescent="0.2"/>
    <row r="1258" s="3" customFormat="1" x14ac:dyDescent="0.2"/>
    <row r="1259" s="3" customFormat="1" x14ac:dyDescent="0.2"/>
    <row r="1260" s="3" customFormat="1" x14ac:dyDescent="0.2"/>
    <row r="1261" s="3" customFormat="1" x14ac:dyDescent="0.2"/>
    <row r="1262" s="3" customFormat="1" x14ac:dyDescent="0.2"/>
    <row r="1263" s="3" customFormat="1" x14ac:dyDescent="0.2"/>
    <row r="1264" s="3" customFormat="1" x14ac:dyDescent="0.2"/>
    <row r="1265" s="3" customFormat="1" x14ac:dyDescent="0.2"/>
    <row r="1266" s="3" customFormat="1" x14ac:dyDescent="0.2"/>
    <row r="1267" s="3" customFormat="1" x14ac:dyDescent="0.2"/>
    <row r="1268" s="3" customFormat="1" x14ac:dyDescent="0.2"/>
    <row r="1269" s="3" customFormat="1" x14ac:dyDescent="0.2"/>
    <row r="1270" s="3" customFormat="1" x14ac:dyDescent="0.2"/>
    <row r="1271" s="3" customFormat="1" x14ac:dyDescent="0.2"/>
    <row r="1272" s="3" customFormat="1" x14ac:dyDescent="0.2"/>
    <row r="1273" s="3" customFormat="1" x14ac:dyDescent="0.2"/>
    <row r="1274" s="3" customFormat="1" x14ac:dyDescent="0.2"/>
    <row r="1275" s="3" customFormat="1" x14ac:dyDescent="0.2"/>
    <row r="1276" s="3" customFormat="1" x14ac:dyDescent="0.2"/>
    <row r="1277" s="3" customFormat="1" x14ac:dyDescent="0.2"/>
    <row r="1278" s="3" customFormat="1" x14ac:dyDescent="0.2"/>
    <row r="1279" s="3" customFormat="1" x14ac:dyDescent="0.2"/>
    <row r="1280" s="3" customFormat="1" x14ac:dyDescent="0.2"/>
    <row r="1281" s="3" customFormat="1" x14ac:dyDescent="0.2"/>
    <row r="1282" s="3" customFormat="1" x14ac:dyDescent="0.2"/>
    <row r="1283" s="3" customFormat="1" x14ac:dyDescent="0.2"/>
    <row r="1284" s="3" customFormat="1" x14ac:dyDescent="0.2"/>
    <row r="1285" s="3" customFormat="1" x14ac:dyDescent="0.2"/>
    <row r="1286" s="3" customFormat="1" x14ac:dyDescent="0.2"/>
    <row r="1287" s="3" customFormat="1" x14ac:dyDescent="0.2"/>
    <row r="1288" s="3" customFormat="1" x14ac:dyDescent="0.2"/>
    <row r="1289" s="3" customFormat="1" x14ac:dyDescent="0.2"/>
    <row r="1290" s="3" customFormat="1" x14ac:dyDescent="0.2"/>
    <row r="1291" s="3" customFormat="1" x14ac:dyDescent="0.2"/>
    <row r="1292" s="3" customFormat="1" x14ac:dyDescent="0.2"/>
    <row r="1293" s="3" customFormat="1" x14ac:dyDescent="0.2"/>
    <row r="1294" s="3" customFormat="1" x14ac:dyDescent="0.2"/>
    <row r="1295" s="3" customFormat="1" x14ac:dyDescent="0.2"/>
    <row r="1296" s="3" customFormat="1" x14ac:dyDescent="0.2"/>
    <row r="1297" s="3" customFormat="1" x14ac:dyDescent="0.2"/>
    <row r="1298" s="3" customFormat="1" x14ac:dyDescent="0.2"/>
    <row r="1299" s="3" customFormat="1" x14ac:dyDescent="0.2"/>
    <row r="1300" s="3" customFormat="1" x14ac:dyDescent="0.2"/>
    <row r="1301" s="3" customFormat="1" x14ac:dyDescent="0.2"/>
    <row r="1302" s="3" customFormat="1" x14ac:dyDescent="0.2"/>
    <row r="1303" s="3" customFormat="1" x14ac:dyDescent="0.2"/>
    <row r="1304" s="3" customFormat="1" x14ac:dyDescent="0.2"/>
    <row r="1305" s="3" customFormat="1" x14ac:dyDescent="0.2"/>
    <row r="1306" s="3" customFormat="1" x14ac:dyDescent="0.2"/>
    <row r="1307" s="3" customFormat="1" x14ac:dyDescent="0.2"/>
    <row r="1308" s="3" customFormat="1" x14ac:dyDescent="0.2"/>
    <row r="1309" s="3" customFormat="1" x14ac:dyDescent="0.2"/>
    <row r="1310" s="3" customFormat="1" x14ac:dyDescent="0.2"/>
    <row r="1311" s="3" customFormat="1" x14ac:dyDescent="0.2"/>
    <row r="1312" s="3" customFormat="1" x14ac:dyDescent="0.2"/>
    <row r="1313" s="3" customFormat="1" x14ac:dyDescent="0.2"/>
    <row r="1314" s="3" customFormat="1" x14ac:dyDescent="0.2"/>
    <row r="1315" s="3" customFormat="1" x14ac:dyDescent="0.2"/>
    <row r="1316" s="3" customFormat="1" x14ac:dyDescent="0.2"/>
    <row r="1317" s="3" customFormat="1" x14ac:dyDescent="0.2"/>
    <row r="1318" s="3" customFormat="1" x14ac:dyDescent="0.2"/>
    <row r="1319" s="3" customFormat="1" x14ac:dyDescent="0.2"/>
    <row r="1320" s="3" customFormat="1" x14ac:dyDescent="0.2"/>
    <row r="1321" s="3" customFormat="1" x14ac:dyDescent="0.2"/>
    <row r="1322" s="3" customFormat="1" x14ac:dyDescent="0.2"/>
    <row r="1323" s="3" customFormat="1" x14ac:dyDescent="0.2"/>
    <row r="1324" s="3" customFormat="1" x14ac:dyDescent="0.2"/>
    <row r="1325" s="3" customFormat="1" x14ac:dyDescent="0.2"/>
    <row r="1326" s="3" customFormat="1" x14ac:dyDescent="0.2"/>
    <row r="1327" s="3" customFormat="1" x14ac:dyDescent="0.2"/>
    <row r="1328" s="3" customFormat="1" x14ac:dyDescent="0.2"/>
    <row r="1329" s="3" customFormat="1" x14ac:dyDescent="0.2"/>
    <row r="1330" s="3" customFormat="1" x14ac:dyDescent="0.2"/>
    <row r="1331" s="3" customFormat="1" x14ac:dyDescent="0.2"/>
    <row r="1332" s="3" customFormat="1" x14ac:dyDescent="0.2"/>
    <row r="1333" s="3" customFormat="1" x14ac:dyDescent="0.2"/>
    <row r="1334" s="3" customFormat="1" x14ac:dyDescent="0.2"/>
    <row r="1335" s="3" customFormat="1" x14ac:dyDescent="0.2"/>
    <row r="1336" s="3" customFormat="1" x14ac:dyDescent="0.2"/>
    <row r="1337" s="3" customFormat="1" x14ac:dyDescent="0.2"/>
    <row r="1338" s="3" customFormat="1" x14ac:dyDescent="0.2"/>
    <row r="1339" s="3" customFormat="1" x14ac:dyDescent="0.2"/>
    <row r="1340" s="3" customFormat="1" x14ac:dyDescent="0.2"/>
    <row r="1341" s="3" customFormat="1" x14ac:dyDescent="0.2"/>
    <row r="1342" s="3" customFormat="1" x14ac:dyDescent="0.2"/>
    <row r="1343" s="3" customFormat="1" x14ac:dyDescent="0.2"/>
    <row r="1344" s="3" customFormat="1" x14ac:dyDescent="0.2"/>
    <row r="1345" s="3" customFormat="1" x14ac:dyDescent="0.2"/>
    <row r="1346" s="3" customFormat="1" x14ac:dyDescent="0.2"/>
    <row r="1347" s="3" customFormat="1" x14ac:dyDescent="0.2"/>
    <row r="1348" s="3" customFormat="1" x14ac:dyDescent="0.2"/>
    <row r="1349" s="3" customFormat="1" x14ac:dyDescent="0.2"/>
    <row r="1350" s="3" customFormat="1" x14ac:dyDescent="0.2"/>
    <row r="1351" s="3" customFormat="1" x14ac:dyDescent="0.2"/>
    <row r="1352" s="3" customFormat="1" x14ac:dyDescent="0.2"/>
    <row r="1353" s="3" customFormat="1" x14ac:dyDescent="0.2"/>
    <row r="1354" s="3" customFormat="1" x14ac:dyDescent="0.2"/>
    <row r="1355" s="3" customFormat="1" x14ac:dyDescent="0.2"/>
    <row r="1356" s="3" customFormat="1" x14ac:dyDescent="0.2"/>
    <row r="1357" s="3" customFormat="1" x14ac:dyDescent="0.2"/>
    <row r="1358" s="3" customFormat="1" x14ac:dyDescent="0.2"/>
    <row r="1359" s="3" customFormat="1" x14ac:dyDescent="0.2"/>
    <row r="1360" s="3" customFormat="1" x14ac:dyDescent="0.2"/>
    <row r="1361" s="3" customFormat="1" x14ac:dyDescent="0.2"/>
    <row r="1362" s="3" customFormat="1" x14ac:dyDescent="0.2"/>
    <row r="1363" s="3" customFormat="1" x14ac:dyDescent="0.2"/>
    <row r="1364" s="3" customFormat="1" x14ac:dyDescent="0.2"/>
    <row r="1365" s="3" customFormat="1" x14ac:dyDescent="0.2"/>
    <row r="1366" s="3" customFormat="1" x14ac:dyDescent="0.2"/>
    <row r="1367" s="3" customFormat="1" x14ac:dyDescent="0.2"/>
    <row r="1368" s="3" customFormat="1" x14ac:dyDescent="0.2"/>
    <row r="1369" s="3" customFormat="1" x14ac:dyDescent="0.2"/>
    <row r="1370" s="3" customFormat="1" x14ac:dyDescent="0.2"/>
    <row r="1371" s="3" customFormat="1" x14ac:dyDescent="0.2"/>
    <row r="1372" s="3" customFormat="1" x14ac:dyDescent="0.2"/>
    <row r="1373" s="3" customFormat="1" x14ac:dyDescent="0.2"/>
    <row r="1374" s="3" customFormat="1" x14ac:dyDescent="0.2"/>
    <row r="1375" s="3" customFormat="1" x14ac:dyDescent="0.2"/>
    <row r="1376" s="3" customFormat="1" x14ac:dyDescent="0.2"/>
    <row r="1377" s="3" customFormat="1" x14ac:dyDescent="0.2"/>
    <row r="1378" s="3" customFormat="1" x14ac:dyDescent="0.2"/>
    <row r="1379" s="3" customFormat="1" x14ac:dyDescent="0.2"/>
    <row r="1380" s="3" customFormat="1" x14ac:dyDescent="0.2"/>
    <row r="1381" s="3" customFormat="1" x14ac:dyDescent="0.2"/>
    <row r="1382" s="3" customFormat="1" x14ac:dyDescent="0.2"/>
    <row r="1383" s="3" customFormat="1" x14ac:dyDescent="0.2"/>
    <row r="1384" s="3" customFormat="1" x14ac:dyDescent="0.2"/>
    <row r="1385" s="3" customFormat="1" x14ac:dyDescent="0.2"/>
    <row r="1386" s="3" customFormat="1" x14ac:dyDescent="0.2"/>
    <row r="1387" s="3" customFormat="1" x14ac:dyDescent="0.2"/>
    <row r="1388" s="3" customFormat="1" x14ac:dyDescent="0.2"/>
    <row r="1389" s="3" customFormat="1" x14ac:dyDescent="0.2"/>
    <row r="1390" s="3" customFormat="1" x14ac:dyDescent="0.2"/>
    <row r="1391" s="3" customFormat="1" x14ac:dyDescent="0.2"/>
    <row r="1392" s="3" customFormat="1" x14ac:dyDescent="0.2"/>
    <row r="1393" s="3" customFormat="1" x14ac:dyDescent="0.2"/>
    <row r="1394" s="3" customFormat="1" x14ac:dyDescent="0.2"/>
    <row r="1395" s="3" customFormat="1" x14ac:dyDescent="0.2"/>
    <row r="1396" s="3" customFormat="1" x14ac:dyDescent="0.2"/>
    <row r="1397" s="3" customFormat="1" x14ac:dyDescent="0.2"/>
    <row r="1398" s="3" customFormat="1" x14ac:dyDescent="0.2"/>
    <row r="1399" s="3" customFormat="1" x14ac:dyDescent="0.2"/>
    <row r="1400" s="3" customFormat="1" x14ac:dyDescent="0.2"/>
    <row r="1401" s="3" customFormat="1" x14ac:dyDescent="0.2"/>
    <row r="1402" s="3" customFormat="1" x14ac:dyDescent="0.2"/>
    <row r="1403" s="3" customFormat="1" x14ac:dyDescent="0.2"/>
    <row r="1404" s="3" customFormat="1" x14ac:dyDescent="0.2"/>
    <row r="1405" s="3" customFormat="1" x14ac:dyDescent="0.2"/>
    <row r="1406" s="3" customFormat="1" x14ac:dyDescent="0.2"/>
    <row r="1407" s="3" customFormat="1" x14ac:dyDescent="0.2"/>
    <row r="1408" s="3" customFormat="1" x14ac:dyDescent="0.2"/>
    <row r="1409" s="3" customFormat="1" x14ac:dyDescent="0.2"/>
    <row r="1410" s="3" customFormat="1" x14ac:dyDescent="0.2"/>
    <row r="1411" s="3" customFormat="1" x14ac:dyDescent="0.2"/>
    <row r="1412" s="3" customFormat="1" x14ac:dyDescent="0.2"/>
    <row r="1413" s="3" customFormat="1" x14ac:dyDescent="0.2"/>
    <row r="1414" s="3" customFormat="1" x14ac:dyDescent="0.2"/>
    <row r="1415" s="3" customFormat="1" x14ac:dyDescent="0.2"/>
    <row r="1416" s="3" customFormat="1" x14ac:dyDescent="0.2"/>
    <row r="1417" s="3" customFormat="1" x14ac:dyDescent="0.2"/>
    <row r="1418" s="3" customFormat="1" x14ac:dyDescent="0.2"/>
    <row r="1419" s="3" customFormat="1" x14ac:dyDescent="0.2"/>
    <row r="1420" s="3" customFormat="1" x14ac:dyDescent="0.2"/>
    <row r="1421" s="3" customFormat="1" x14ac:dyDescent="0.2"/>
    <row r="1422" s="3" customFormat="1" x14ac:dyDescent="0.2"/>
    <row r="1423" s="3" customFormat="1" x14ac:dyDescent="0.2"/>
    <row r="1424" s="3" customFormat="1" x14ac:dyDescent="0.2"/>
    <row r="1425" s="3" customFormat="1" x14ac:dyDescent="0.2"/>
    <row r="1426" s="3" customFormat="1" x14ac:dyDescent="0.2"/>
    <row r="1427" s="3" customFormat="1" x14ac:dyDescent="0.2"/>
    <row r="1428" s="3" customFormat="1" x14ac:dyDescent="0.2"/>
    <row r="1429" s="3" customFormat="1" x14ac:dyDescent="0.2"/>
    <row r="1430" s="3" customFormat="1" x14ac:dyDescent="0.2"/>
    <row r="1431" s="3" customFormat="1" x14ac:dyDescent="0.2"/>
    <row r="1432" s="3" customFormat="1" x14ac:dyDescent="0.2"/>
    <row r="1433" s="3" customFormat="1" x14ac:dyDescent="0.2"/>
    <row r="1434" s="3" customFormat="1" x14ac:dyDescent="0.2"/>
    <row r="1435" s="3" customFormat="1" x14ac:dyDescent="0.2"/>
    <row r="1436" s="3" customFormat="1" x14ac:dyDescent="0.2"/>
    <row r="1437" s="3" customFormat="1" x14ac:dyDescent="0.2"/>
    <row r="1438" s="3" customFormat="1" x14ac:dyDescent="0.2"/>
    <row r="1439" s="3" customFormat="1" x14ac:dyDescent="0.2"/>
    <row r="1440" s="3" customFormat="1" x14ac:dyDescent="0.2"/>
    <row r="1441" s="3" customFormat="1" x14ac:dyDescent="0.2"/>
    <row r="1442" s="3" customFormat="1" x14ac:dyDescent="0.2"/>
    <row r="1443" s="3" customFormat="1" x14ac:dyDescent="0.2"/>
    <row r="1444" s="3" customFormat="1" x14ac:dyDescent="0.2"/>
    <row r="1445" s="3" customFormat="1" x14ac:dyDescent="0.2"/>
    <row r="1446" s="3" customFormat="1" x14ac:dyDescent="0.2"/>
    <row r="1447" s="3" customFormat="1" x14ac:dyDescent="0.2"/>
    <row r="1448" s="3" customFormat="1" x14ac:dyDescent="0.2"/>
    <row r="1449" s="3" customFormat="1" x14ac:dyDescent="0.2"/>
    <row r="1450" s="3" customFormat="1" x14ac:dyDescent="0.2"/>
    <row r="1451" s="3" customFormat="1" x14ac:dyDescent="0.2"/>
    <row r="1452" s="3" customFormat="1" x14ac:dyDescent="0.2"/>
    <row r="1453" s="3" customFormat="1" x14ac:dyDescent="0.2"/>
    <row r="1454" s="3" customFormat="1" x14ac:dyDescent="0.2"/>
    <row r="1455" s="3" customFormat="1" x14ac:dyDescent="0.2"/>
    <row r="1456" s="3" customFormat="1" x14ac:dyDescent="0.2"/>
    <row r="1457" s="3" customFormat="1" x14ac:dyDescent="0.2"/>
    <row r="1458" s="3" customFormat="1" x14ac:dyDescent="0.2"/>
    <row r="1459" s="3" customFormat="1" x14ac:dyDescent="0.2"/>
    <row r="1460" s="3" customFormat="1" x14ac:dyDescent="0.2"/>
    <row r="1461" s="3" customFormat="1" x14ac:dyDescent="0.2"/>
    <row r="1462" s="3" customFormat="1" x14ac:dyDescent="0.2"/>
    <row r="1463" s="3" customFormat="1" x14ac:dyDescent="0.2"/>
    <row r="1464" s="3" customFormat="1" x14ac:dyDescent="0.2"/>
    <row r="1465" s="3" customFormat="1" x14ac:dyDescent="0.2"/>
    <row r="1466" s="3" customFormat="1" x14ac:dyDescent="0.2"/>
    <row r="1467" s="3" customFormat="1" x14ac:dyDescent="0.2"/>
    <row r="1468" s="3" customFormat="1" x14ac:dyDescent="0.2"/>
    <row r="1469" s="3" customFormat="1" x14ac:dyDescent="0.2"/>
    <row r="1470" s="3" customFormat="1" x14ac:dyDescent="0.2"/>
    <row r="1471" s="3" customFormat="1" x14ac:dyDescent="0.2"/>
    <row r="1472" s="3" customFormat="1" x14ac:dyDescent="0.2"/>
    <row r="1473" s="3" customFormat="1" x14ac:dyDescent="0.2"/>
    <row r="1474" s="3" customFormat="1" x14ac:dyDescent="0.2"/>
    <row r="1475" s="3" customFormat="1" x14ac:dyDescent="0.2"/>
    <row r="1476" s="3" customFormat="1" x14ac:dyDescent="0.2"/>
    <row r="1477" s="3" customFormat="1" x14ac:dyDescent="0.2"/>
    <row r="1478" s="3" customFormat="1" x14ac:dyDescent="0.2"/>
    <row r="1479" s="3" customFormat="1" x14ac:dyDescent="0.2"/>
    <row r="1480" s="3" customFormat="1" x14ac:dyDescent="0.2"/>
    <row r="1481" s="3" customFormat="1" x14ac:dyDescent="0.2"/>
    <row r="1482" s="3" customFormat="1" x14ac:dyDescent="0.2"/>
    <row r="1483" s="3" customFormat="1" x14ac:dyDescent="0.2"/>
    <row r="1484" s="3" customFormat="1" x14ac:dyDescent="0.2"/>
    <row r="1485" s="3" customFormat="1" x14ac:dyDescent="0.2"/>
    <row r="1486" s="3" customFormat="1" x14ac:dyDescent="0.2"/>
    <row r="1487" s="3" customFormat="1" x14ac:dyDescent="0.2"/>
    <row r="1488" s="3" customFormat="1" x14ac:dyDescent="0.2"/>
    <row r="1489" s="3" customFormat="1" x14ac:dyDescent="0.2"/>
    <row r="1490" s="3" customFormat="1" x14ac:dyDescent="0.2"/>
    <row r="1491" s="3" customFormat="1" x14ac:dyDescent="0.2"/>
    <row r="1492" s="3" customFormat="1" x14ac:dyDescent="0.2"/>
    <row r="1493" s="3" customFormat="1" x14ac:dyDescent="0.2"/>
    <row r="1494" s="3" customFormat="1" x14ac:dyDescent="0.2"/>
    <row r="1495" s="3" customFormat="1" x14ac:dyDescent="0.2"/>
    <row r="1496" s="3" customFormat="1" x14ac:dyDescent="0.2"/>
    <row r="1497" s="3" customFormat="1" x14ac:dyDescent="0.2"/>
    <row r="1498" s="3" customFormat="1" x14ac:dyDescent="0.2"/>
    <row r="1499" s="3" customFormat="1" x14ac:dyDescent="0.2"/>
    <row r="1500" s="3" customFormat="1" x14ac:dyDescent="0.2"/>
    <row r="1501" s="3" customFormat="1" x14ac:dyDescent="0.2"/>
    <row r="1502" s="3" customFormat="1" x14ac:dyDescent="0.2"/>
    <row r="1503" s="3" customFormat="1" x14ac:dyDescent="0.2"/>
    <row r="1504" s="3" customFormat="1" x14ac:dyDescent="0.2"/>
    <row r="1505" s="3" customFormat="1" x14ac:dyDescent="0.2"/>
    <row r="1506" s="3" customFormat="1" x14ac:dyDescent="0.2"/>
    <row r="1507" s="3" customFormat="1" x14ac:dyDescent="0.2"/>
    <row r="1508" s="3" customFormat="1" x14ac:dyDescent="0.2"/>
    <row r="1509" s="3" customFormat="1" x14ac:dyDescent="0.2"/>
    <row r="1510" s="3" customFormat="1" x14ac:dyDescent="0.2"/>
    <row r="1511" s="3" customFormat="1" x14ac:dyDescent="0.2"/>
    <row r="1512" s="3" customFormat="1" x14ac:dyDescent="0.2"/>
    <row r="1513" s="3" customFormat="1" x14ac:dyDescent="0.2"/>
    <row r="1514" s="3" customFormat="1" x14ac:dyDescent="0.2"/>
    <row r="1515" s="3" customFormat="1" x14ac:dyDescent="0.2"/>
    <row r="1516" s="3" customFormat="1" x14ac:dyDescent="0.2"/>
    <row r="1517" s="3" customFormat="1" x14ac:dyDescent="0.2"/>
    <row r="1518" s="3" customFormat="1" x14ac:dyDescent="0.2"/>
    <row r="1519" s="3" customFormat="1" x14ac:dyDescent="0.2"/>
    <row r="1520" s="3" customFormat="1" x14ac:dyDescent="0.2"/>
    <row r="1521" s="3" customFormat="1" x14ac:dyDescent="0.2"/>
    <row r="1522" s="3" customFormat="1" x14ac:dyDescent="0.2"/>
    <row r="1523" s="3" customFormat="1" x14ac:dyDescent="0.2"/>
    <row r="1524" s="3" customFormat="1" x14ac:dyDescent="0.2"/>
    <row r="1525" s="3" customFormat="1" x14ac:dyDescent="0.2"/>
    <row r="1526" s="3" customFormat="1" x14ac:dyDescent="0.2"/>
    <row r="1527" s="3" customFormat="1" x14ac:dyDescent="0.2"/>
    <row r="1528" s="3" customFormat="1" x14ac:dyDescent="0.2"/>
    <row r="1529" s="3" customFormat="1" x14ac:dyDescent="0.2"/>
    <row r="1530" s="3" customFormat="1" x14ac:dyDescent="0.2"/>
    <row r="1531" s="3" customFormat="1" x14ac:dyDescent="0.2"/>
    <row r="1532" s="3" customFormat="1" x14ac:dyDescent="0.2"/>
    <row r="1533" s="3" customFormat="1" x14ac:dyDescent="0.2"/>
    <row r="1534" s="3" customFormat="1" x14ac:dyDescent="0.2"/>
    <row r="1535" s="3" customFormat="1" x14ac:dyDescent="0.2"/>
    <row r="1536" s="3" customFormat="1" x14ac:dyDescent="0.2"/>
    <row r="1537" s="3" customFormat="1" x14ac:dyDescent="0.2"/>
    <row r="1538" s="3" customFormat="1" x14ac:dyDescent="0.2"/>
    <row r="1539" s="3" customFormat="1" x14ac:dyDescent="0.2"/>
    <row r="1540" s="3" customFormat="1" x14ac:dyDescent="0.2"/>
    <row r="1541" s="3" customFormat="1" x14ac:dyDescent="0.2"/>
    <row r="1542" s="3" customFormat="1" x14ac:dyDescent="0.2"/>
    <row r="1543" s="3" customFormat="1" x14ac:dyDescent="0.2"/>
    <row r="1544" s="3" customFormat="1" x14ac:dyDescent="0.2"/>
    <row r="1545" s="3" customFormat="1" x14ac:dyDescent="0.2"/>
    <row r="1546" s="3" customFormat="1" x14ac:dyDescent="0.2"/>
    <row r="1547" s="3" customFormat="1" x14ac:dyDescent="0.2"/>
    <row r="1548" s="3" customFormat="1" x14ac:dyDescent="0.2"/>
    <row r="1549" s="3" customFormat="1" x14ac:dyDescent="0.2"/>
    <row r="1550" s="3" customFormat="1" x14ac:dyDescent="0.2"/>
    <row r="1551" s="3" customFormat="1" x14ac:dyDescent="0.2"/>
    <row r="1552" s="3" customFormat="1" x14ac:dyDescent="0.2"/>
    <row r="1553" s="3" customFormat="1" x14ac:dyDescent="0.2"/>
    <row r="1554" s="3" customFormat="1" x14ac:dyDescent="0.2"/>
    <row r="1555" s="3" customFormat="1" x14ac:dyDescent="0.2"/>
    <row r="1556" s="3" customFormat="1" x14ac:dyDescent="0.2"/>
    <row r="1557" s="3" customFormat="1" x14ac:dyDescent="0.2"/>
    <row r="1558" s="3" customFormat="1" x14ac:dyDescent="0.2"/>
    <row r="1559" s="3" customFormat="1" x14ac:dyDescent="0.2"/>
    <row r="1560" s="3" customFormat="1" x14ac:dyDescent="0.2"/>
    <row r="1561" s="3" customFormat="1" x14ac:dyDescent="0.2"/>
    <row r="1562" s="3" customFormat="1" x14ac:dyDescent="0.2"/>
    <row r="1563" s="3" customFormat="1" x14ac:dyDescent="0.2"/>
    <row r="1564" s="3" customFormat="1" x14ac:dyDescent="0.2"/>
    <row r="1565" s="3" customFormat="1" x14ac:dyDescent="0.2"/>
    <row r="1566" s="3" customFormat="1" x14ac:dyDescent="0.2"/>
    <row r="1567" s="3" customFormat="1" x14ac:dyDescent="0.2"/>
    <row r="1568" s="3" customFormat="1" x14ac:dyDescent="0.2"/>
    <row r="1569" s="3" customFormat="1" x14ac:dyDescent="0.2"/>
    <row r="1570" s="3" customFormat="1" x14ac:dyDescent="0.2"/>
    <row r="1571" s="3" customFormat="1" x14ac:dyDescent="0.2"/>
    <row r="1572" s="3" customFormat="1" x14ac:dyDescent="0.2"/>
    <row r="1573" s="3" customFormat="1" x14ac:dyDescent="0.2"/>
    <row r="1574" s="3" customFormat="1" x14ac:dyDescent="0.2"/>
    <row r="1575" s="3" customFormat="1" x14ac:dyDescent="0.2"/>
    <row r="1576" s="3" customFormat="1" x14ac:dyDescent="0.2"/>
    <row r="1577" s="3" customFormat="1" x14ac:dyDescent="0.2"/>
    <row r="1578" s="3" customFormat="1" x14ac:dyDescent="0.2"/>
    <row r="1579" s="3" customFormat="1" x14ac:dyDescent="0.2"/>
    <row r="1580" s="3" customFormat="1" x14ac:dyDescent="0.2"/>
    <row r="1581" s="3" customFormat="1" x14ac:dyDescent="0.2"/>
    <row r="1582" s="3" customFormat="1" x14ac:dyDescent="0.2"/>
    <row r="1583" s="3" customFormat="1" x14ac:dyDescent="0.2"/>
    <row r="1584" s="3" customFormat="1" x14ac:dyDescent="0.2"/>
    <row r="1585" s="3" customFormat="1" x14ac:dyDescent="0.2"/>
    <row r="1586" s="3" customFormat="1" x14ac:dyDescent="0.2"/>
    <row r="1587" s="3" customFormat="1" x14ac:dyDescent="0.2"/>
    <row r="1588" s="3" customFormat="1" x14ac:dyDescent="0.2"/>
    <row r="1589" s="3" customFormat="1" x14ac:dyDescent="0.2"/>
    <row r="1590" s="3" customFormat="1" x14ac:dyDescent="0.2"/>
    <row r="1591" s="3" customFormat="1" x14ac:dyDescent="0.2"/>
    <row r="1592" s="3" customFormat="1" x14ac:dyDescent="0.2"/>
    <row r="1593" s="3" customFormat="1" x14ac:dyDescent="0.2"/>
    <row r="1594" s="3" customFormat="1" x14ac:dyDescent="0.2"/>
    <row r="1595" s="3" customFormat="1" x14ac:dyDescent="0.2"/>
    <row r="1596" s="3" customFormat="1" x14ac:dyDescent="0.2"/>
    <row r="1597" s="3" customFormat="1" x14ac:dyDescent="0.2"/>
    <row r="1598" s="3" customFormat="1" x14ac:dyDescent="0.2"/>
    <row r="1599" s="3" customFormat="1" x14ac:dyDescent="0.2"/>
    <row r="1600" s="3" customFormat="1" x14ac:dyDescent="0.2"/>
    <row r="1601" s="3" customFormat="1" x14ac:dyDescent="0.2"/>
    <row r="1602" s="3" customFormat="1" x14ac:dyDescent="0.2"/>
    <row r="1603" s="3" customFormat="1" x14ac:dyDescent="0.2"/>
    <row r="1604" s="3" customFormat="1" x14ac:dyDescent="0.2"/>
    <row r="1605" s="3" customFormat="1" x14ac:dyDescent="0.2"/>
    <row r="1606" s="3" customFormat="1" x14ac:dyDescent="0.2"/>
    <row r="1607" s="3" customFormat="1" x14ac:dyDescent="0.2"/>
    <row r="1608" s="3" customFormat="1" x14ac:dyDescent="0.2"/>
    <row r="1609" s="3" customFormat="1" x14ac:dyDescent="0.2"/>
    <row r="1610" s="3" customFormat="1" x14ac:dyDescent="0.2"/>
    <row r="1611" s="3" customFormat="1" x14ac:dyDescent="0.2"/>
    <row r="1612" s="3" customFormat="1" x14ac:dyDescent="0.2"/>
    <row r="1613" s="3" customFormat="1" x14ac:dyDescent="0.2"/>
    <row r="1614" s="3" customFormat="1" x14ac:dyDescent="0.2"/>
    <row r="1615" s="3" customFormat="1" x14ac:dyDescent="0.2"/>
    <row r="1616" s="3" customFormat="1" x14ac:dyDescent="0.2"/>
    <row r="1617" s="3" customFormat="1" x14ac:dyDescent="0.2"/>
    <row r="1618" s="3" customFormat="1" x14ac:dyDescent="0.2"/>
    <row r="1619" s="3" customFormat="1" x14ac:dyDescent="0.2"/>
    <row r="1620" s="3" customFormat="1" x14ac:dyDescent="0.2"/>
    <row r="1621" s="3" customFormat="1" x14ac:dyDescent="0.2"/>
    <row r="1622" s="3" customFormat="1" x14ac:dyDescent="0.2"/>
    <row r="1623" s="3" customFormat="1" x14ac:dyDescent="0.2"/>
    <row r="1624" s="3" customFormat="1" x14ac:dyDescent="0.2"/>
    <row r="1625" s="3" customFormat="1" x14ac:dyDescent="0.2"/>
    <row r="1626" s="3" customFormat="1" x14ac:dyDescent="0.2"/>
    <row r="1627" s="3" customFormat="1" x14ac:dyDescent="0.2"/>
    <row r="1628" s="3" customFormat="1" x14ac:dyDescent="0.2"/>
    <row r="1629" s="3" customFormat="1" x14ac:dyDescent="0.2"/>
    <row r="1630" s="3" customFormat="1" x14ac:dyDescent="0.2"/>
    <row r="1631" s="3" customFormat="1" x14ac:dyDescent="0.2"/>
    <row r="1632" s="3" customFormat="1" x14ac:dyDescent="0.2"/>
    <row r="1633" s="3" customFormat="1" x14ac:dyDescent="0.2"/>
    <row r="1634" s="3" customFormat="1" x14ac:dyDescent="0.2"/>
    <row r="1635" s="3" customFormat="1" x14ac:dyDescent="0.2"/>
    <row r="1636" s="3" customFormat="1" x14ac:dyDescent="0.2"/>
    <row r="1637" s="3" customFormat="1" x14ac:dyDescent="0.2"/>
    <row r="1638" s="3" customFormat="1" x14ac:dyDescent="0.2"/>
    <row r="1639" s="3" customFormat="1" x14ac:dyDescent="0.2"/>
    <row r="1640" s="3" customFormat="1" x14ac:dyDescent="0.2"/>
    <row r="1641" s="3" customFormat="1" x14ac:dyDescent="0.2"/>
    <row r="1642" s="3" customFormat="1" x14ac:dyDescent="0.2"/>
    <row r="1643" s="3" customFormat="1" x14ac:dyDescent="0.2"/>
    <row r="1644" s="3" customFormat="1" x14ac:dyDescent="0.2"/>
    <row r="1645" s="3" customFormat="1" x14ac:dyDescent="0.2"/>
    <row r="1646" s="3" customFormat="1" x14ac:dyDescent="0.2"/>
    <row r="1647" s="3" customFormat="1" x14ac:dyDescent="0.2"/>
    <row r="1648" s="3" customFormat="1" x14ac:dyDescent="0.2"/>
    <row r="1649" s="3" customFormat="1" x14ac:dyDescent="0.2"/>
    <row r="1650" s="3" customFormat="1" x14ac:dyDescent="0.2"/>
    <row r="1651" s="3" customFormat="1" x14ac:dyDescent="0.2"/>
    <row r="1652" s="3" customFormat="1" x14ac:dyDescent="0.2"/>
    <row r="1653" s="3" customFormat="1" x14ac:dyDescent="0.2"/>
    <row r="1654" s="3" customFormat="1" x14ac:dyDescent="0.2"/>
    <row r="1655" s="3" customFormat="1" x14ac:dyDescent="0.2"/>
    <row r="1656" s="3" customFormat="1" x14ac:dyDescent="0.2"/>
    <row r="1657" s="3" customFormat="1" x14ac:dyDescent="0.2"/>
    <row r="1658" s="3" customFormat="1" x14ac:dyDescent="0.2"/>
    <row r="1659" s="3" customFormat="1" x14ac:dyDescent="0.2"/>
    <row r="1660" s="3" customFormat="1" x14ac:dyDescent="0.2"/>
    <row r="1661" s="3" customFormat="1" x14ac:dyDescent="0.2"/>
    <row r="1662" s="3" customFormat="1" x14ac:dyDescent="0.2"/>
    <row r="1663" s="3" customFormat="1" x14ac:dyDescent="0.2"/>
    <row r="1664" s="3" customFormat="1" x14ac:dyDescent="0.2"/>
    <row r="1665" s="3" customFormat="1" x14ac:dyDescent="0.2"/>
    <row r="1666" s="3" customFormat="1" x14ac:dyDescent="0.2"/>
    <row r="1667" s="3" customFormat="1" x14ac:dyDescent="0.2"/>
    <row r="1668" s="3" customFormat="1" x14ac:dyDescent="0.2"/>
    <row r="1669" s="3" customFormat="1" x14ac:dyDescent="0.2"/>
    <row r="1670" s="3" customFormat="1" x14ac:dyDescent="0.2"/>
    <row r="1671" s="3" customFormat="1" x14ac:dyDescent="0.2"/>
    <row r="1672" s="3" customFormat="1" x14ac:dyDescent="0.2"/>
    <row r="1673" s="3" customFormat="1" x14ac:dyDescent="0.2"/>
    <row r="1674" s="3" customFormat="1" x14ac:dyDescent="0.2"/>
    <row r="1675" s="3" customFormat="1" x14ac:dyDescent="0.2"/>
    <row r="1676" s="3" customFormat="1" x14ac:dyDescent="0.2"/>
    <row r="1677" s="3" customFormat="1" x14ac:dyDescent="0.2"/>
    <row r="1678" s="3" customFormat="1" x14ac:dyDescent="0.2"/>
    <row r="1679" s="3" customFormat="1" x14ac:dyDescent="0.2"/>
    <row r="1680" s="3" customFormat="1" x14ac:dyDescent="0.2"/>
    <row r="1681" s="3" customFormat="1" x14ac:dyDescent="0.2"/>
    <row r="1682" s="3" customFormat="1" x14ac:dyDescent="0.2"/>
    <row r="1683" s="3" customFormat="1" x14ac:dyDescent="0.2"/>
    <row r="1684" s="3" customFormat="1" x14ac:dyDescent="0.2"/>
    <row r="1685" s="3" customFormat="1" x14ac:dyDescent="0.2"/>
    <row r="1686" s="3" customFormat="1" x14ac:dyDescent="0.2"/>
    <row r="1687" s="3" customFormat="1" x14ac:dyDescent="0.2"/>
    <row r="1688" s="3" customFormat="1" x14ac:dyDescent="0.2"/>
    <row r="1689" s="3" customFormat="1" x14ac:dyDescent="0.2"/>
    <row r="1690" s="3" customFormat="1" x14ac:dyDescent="0.2"/>
    <row r="1691" s="3" customFormat="1" x14ac:dyDescent="0.2"/>
    <row r="1692" s="3" customFormat="1" x14ac:dyDescent="0.2"/>
    <row r="1693" s="3" customFormat="1" x14ac:dyDescent="0.2"/>
    <row r="1694" s="3" customFormat="1" x14ac:dyDescent="0.2"/>
    <row r="1695" s="3" customFormat="1" x14ac:dyDescent="0.2"/>
    <row r="1696" s="3" customFormat="1" x14ac:dyDescent="0.2"/>
    <row r="1697" s="3" customFormat="1" x14ac:dyDescent="0.2"/>
    <row r="1698" s="3" customFormat="1" x14ac:dyDescent="0.2"/>
    <row r="1699" s="3" customFormat="1" x14ac:dyDescent="0.2"/>
    <row r="1700" s="3" customFormat="1" x14ac:dyDescent="0.2"/>
    <row r="1701" s="3" customFormat="1" x14ac:dyDescent="0.2"/>
    <row r="1702" s="3" customFormat="1" x14ac:dyDescent="0.2"/>
    <row r="1703" s="3" customFormat="1" x14ac:dyDescent="0.2"/>
    <row r="1704" s="3" customFormat="1" x14ac:dyDescent="0.2"/>
    <row r="1705" s="3" customFormat="1" x14ac:dyDescent="0.2"/>
    <row r="1706" s="3" customFormat="1" x14ac:dyDescent="0.2"/>
    <row r="1707" s="3" customFormat="1" x14ac:dyDescent="0.2"/>
    <row r="1708" s="3" customFormat="1" x14ac:dyDescent="0.2"/>
    <row r="1709" s="3" customFormat="1" x14ac:dyDescent="0.2"/>
    <row r="1710" s="3" customFormat="1" x14ac:dyDescent="0.2"/>
    <row r="1711" s="3" customFormat="1" x14ac:dyDescent="0.2"/>
    <row r="1712" s="3" customFormat="1" x14ac:dyDescent="0.2"/>
    <row r="1713" s="3" customFormat="1" x14ac:dyDescent="0.2"/>
    <row r="1714" s="3" customFormat="1" x14ac:dyDescent="0.2"/>
    <row r="1715" s="3" customFormat="1" x14ac:dyDescent="0.2"/>
    <row r="1716" s="3" customFormat="1" x14ac:dyDescent="0.2"/>
    <row r="1717" s="3" customFormat="1" x14ac:dyDescent="0.2"/>
    <row r="1718" s="3" customFormat="1" x14ac:dyDescent="0.2"/>
    <row r="1719" s="3" customFormat="1" x14ac:dyDescent="0.2"/>
    <row r="1720" s="3" customFormat="1" x14ac:dyDescent="0.2"/>
    <row r="1721" s="3" customFormat="1" x14ac:dyDescent="0.2"/>
    <row r="1722" s="3" customFormat="1" x14ac:dyDescent="0.2"/>
    <row r="1723" s="3" customFormat="1" x14ac:dyDescent="0.2"/>
    <row r="1724" s="3" customFormat="1" x14ac:dyDescent="0.2"/>
    <row r="1725" s="3" customFormat="1" x14ac:dyDescent="0.2"/>
    <row r="1726" s="3" customFormat="1" x14ac:dyDescent="0.2"/>
    <row r="1727" s="3" customFormat="1" x14ac:dyDescent="0.2"/>
    <row r="1728" s="3" customFormat="1" x14ac:dyDescent="0.2"/>
    <row r="1729" s="3" customFormat="1" x14ac:dyDescent="0.2"/>
    <row r="1730" s="3" customFormat="1" x14ac:dyDescent="0.2"/>
    <row r="1731" s="3" customFormat="1" x14ac:dyDescent="0.2"/>
    <row r="1732" s="3" customFormat="1" x14ac:dyDescent="0.2"/>
    <row r="1733" s="3" customFormat="1" x14ac:dyDescent="0.2"/>
    <row r="1734" s="3" customFormat="1" x14ac:dyDescent="0.2"/>
    <row r="1735" s="3" customFormat="1" x14ac:dyDescent="0.2"/>
    <row r="1736" s="3" customFormat="1" x14ac:dyDescent="0.2"/>
    <row r="1737" s="3" customFormat="1" x14ac:dyDescent="0.2"/>
    <row r="1738" s="3" customFormat="1" x14ac:dyDescent="0.2"/>
    <row r="1739" s="3" customFormat="1" x14ac:dyDescent="0.2"/>
    <row r="1740" s="3" customFormat="1" x14ac:dyDescent="0.2"/>
    <row r="1741" s="3" customFormat="1" x14ac:dyDescent="0.2"/>
    <row r="1742" s="3" customFormat="1" x14ac:dyDescent="0.2"/>
    <row r="1743" s="3" customFormat="1" x14ac:dyDescent="0.2"/>
    <row r="1744" s="3" customFormat="1" x14ac:dyDescent="0.2"/>
    <row r="1745" s="3" customFormat="1" x14ac:dyDescent="0.2"/>
    <row r="1746" s="3" customFormat="1" x14ac:dyDescent="0.2"/>
    <row r="1747" s="3" customFormat="1" x14ac:dyDescent="0.2"/>
    <row r="1748" s="3" customFormat="1" x14ac:dyDescent="0.2"/>
    <row r="1749" s="3" customFormat="1" x14ac:dyDescent="0.2"/>
    <row r="1750" s="3" customFormat="1" x14ac:dyDescent="0.2"/>
    <row r="1751" s="3" customFormat="1" x14ac:dyDescent="0.2"/>
    <row r="1752" s="3" customFormat="1" x14ac:dyDescent="0.2"/>
    <row r="1753" s="3" customFormat="1" x14ac:dyDescent="0.2"/>
    <row r="1754" s="3" customFormat="1" x14ac:dyDescent="0.2"/>
    <row r="1755" s="3" customFormat="1" x14ac:dyDescent="0.2"/>
    <row r="1756" s="3" customFormat="1" x14ac:dyDescent="0.2"/>
    <row r="1757" s="3" customFormat="1" x14ac:dyDescent="0.2"/>
    <row r="1758" s="3" customFormat="1" x14ac:dyDescent="0.2"/>
    <row r="1759" s="3" customFormat="1" x14ac:dyDescent="0.2"/>
    <row r="1760" s="3" customFormat="1" x14ac:dyDescent="0.2"/>
    <row r="1761" s="3" customFormat="1" x14ac:dyDescent="0.2"/>
    <row r="1762" s="3" customFormat="1" x14ac:dyDescent="0.2"/>
    <row r="1763" s="3" customFormat="1" x14ac:dyDescent="0.2"/>
    <row r="1764" s="3" customFormat="1" x14ac:dyDescent="0.2"/>
    <row r="1765" s="3" customFormat="1" x14ac:dyDescent="0.2"/>
    <row r="1766" s="3" customFormat="1" x14ac:dyDescent="0.2"/>
    <row r="1767" s="3" customFormat="1" x14ac:dyDescent="0.2"/>
    <row r="1768" s="3" customFormat="1" x14ac:dyDescent="0.2"/>
    <row r="1769" s="3" customFormat="1" x14ac:dyDescent="0.2"/>
    <row r="1770" s="3" customFormat="1" x14ac:dyDescent="0.2"/>
    <row r="1771" s="3" customFormat="1" x14ac:dyDescent="0.2"/>
    <row r="1772" s="3" customFormat="1" x14ac:dyDescent="0.2"/>
    <row r="1773" s="3" customFormat="1" x14ac:dyDescent="0.2"/>
    <row r="1774" s="3" customFormat="1" x14ac:dyDescent="0.2"/>
    <row r="1775" s="3" customFormat="1" x14ac:dyDescent="0.2"/>
    <row r="1776" s="3" customFormat="1" x14ac:dyDescent="0.2"/>
    <row r="1777" s="3" customFormat="1" x14ac:dyDescent="0.2"/>
    <row r="1778" s="3" customFormat="1" x14ac:dyDescent="0.2"/>
    <row r="1779" s="3" customFormat="1" x14ac:dyDescent="0.2"/>
    <row r="1780" s="3" customFormat="1" x14ac:dyDescent="0.2"/>
    <row r="1781" s="3" customFormat="1" x14ac:dyDescent="0.2"/>
    <row r="1782" s="3" customFormat="1" x14ac:dyDescent="0.2"/>
    <row r="1783" s="3" customFormat="1" x14ac:dyDescent="0.2"/>
    <row r="1784" s="3" customFormat="1" x14ac:dyDescent="0.2"/>
    <row r="1785" s="3" customFormat="1" x14ac:dyDescent="0.2"/>
    <row r="1786" s="3" customFormat="1" x14ac:dyDescent="0.2"/>
    <row r="1787" s="3" customFormat="1" x14ac:dyDescent="0.2"/>
    <row r="1788" s="3" customFormat="1" x14ac:dyDescent="0.2"/>
    <row r="1789" s="3" customFormat="1" x14ac:dyDescent="0.2"/>
    <row r="1790" s="3" customFormat="1" x14ac:dyDescent="0.2"/>
    <row r="1791" s="3" customFormat="1" x14ac:dyDescent="0.2"/>
    <row r="1792" s="3" customFormat="1" x14ac:dyDescent="0.2"/>
    <row r="1793" s="3" customFormat="1" x14ac:dyDescent="0.2"/>
    <row r="1794" s="3" customFormat="1" x14ac:dyDescent="0.2"/>
    <row r="1795" s="3" customFormat="1" x14ac:dyDescent="0.2"/>
    <row r="1796" s="3" customFormat="1" x14ac:dyDescent="0.2"/>
    <row r="1797" s="3" customFormat="1" x14ac:dyDescent="0.2"/>
    <row r="1798" s="3" customFormat="1" x14ac:dyDescent="0.2"/>
    <row r="1799" s="3" customFormat="1" x14ac:dyDescent="0.2"/>
    <row r="1800" s="3" customFormat="1" x14ac:dyDescent="0.2"/>
    <row r="1801" s="3" customFormat="1" x14ac:dyDescent="0.2"/>
    <row r="1802" s="3" customFormat="1" x14ac:dyDescent="0.2"/>
    <row r="1803" s="3" customFormat="1" x14ac:dyDescent="0.2"/>
    <row r="1804" s="3" customFormat="1" x14ac:dyDescent="0.2"/>
    <row r="1805" s="3" customFormat="1" x14ac:dyDescent="0.2"/>
    <row r="1806" s="3" customFormat="1" x14ac:dyDescent="0.2"/>
    <row r="1807" s="3" customFormat="1" x14ac:dyDescent="0.2"/>
    <row r="1808" s="3" customFormat="1" x14ac:dyDescent="0.2"/>
    <row r="1809" s="3" customFormat="1" x14ac:dyDescent="0.2"/>
    <row r="1810" s="3" customFormat="1" x14ac:dyDescent="0.2"/>
    <row r="1811" s="3" customFormat="1" x14ac:dyDescent="0.2"/>
    <row r="1812" s="3" customFormat="1" x14ac:dyDescent="0.2"/>
    <row r="1813" s="3" customFormat="1" x14ac:dyDescent="0.2"/>
    <row r="1814" s="3" customFormat="1" x14ac:dyDescent="0.2"/>
    <row r="1815" s="3" customFormat="1" x14ac:dyDescent="0.2"/>
    <row r="1816" s="3" customFormat="1" x14ac:dyDescent="0.2"/>
    <row r="1817" s="3" customFormat="1" x14ac:dyDescent="0.2"/>
    <row r="1818" s="3" customFormat="1" x14ac:dyDescent="0.2"/>
    <row r="1819" s="3" customFormat="1" x14ac:dyDescent="0.2"/>
    <row r="1820" s="3" customFormat="1" x14ac:dyDescent="0.2"/>
    <row r="1821" s="3" customFormat="1" x14ac:dyDescent="0.2"/>
    <row r="1822" s="3" customFormat="1" x14ac:dyDescent="0.2"/>
    <row r="1823" s="3" customFormat="1" x14ac:dyDescent="0.2"/>
    <row r="1824" s="3" customFormat="1" x14ac:dyDescent="0.2"/>
    <row r="1825" s="3" customFormat="1" x14ac:dyDescent="0.2"/>
    <row r="1826" s="3" customFormat="1" x14ac:dyDescent="0.2"/>
    <row r="1827" s="3" customFormat="1" x14ac:dyDescent="0.2"/>
    <row r="1828" s="3" customFormat="1" x14ac:dyDescent="0.2"/>
    <row r="1829" s="3" customFormat="1" x14ac:dyDescent="0.2"/>
    <row r="1830" s="3" customFormat="1" x14ac:dyDescent="0.2"/>
    <row r="1831" s="3" customFormat="1" x14ac:dyDescent="0.2"/>
    <row r="1832" s="3" customFormat="1" x14ac:dyDescent="0.2"/>
    <row r="1833" s="3" customFormat="1" x14ac:dyDescent="0.2"/>
    <row r="1834" s="3" customFormat="1" x14ac:dyDescent="0.2"/>
    <row r="1835" s="3" customFormat="1" x14ac:dyDescent="0.2"/>
    <row r="1836" s="3" customFormat="1" x14ac:dyDescent="0.2"/>
    <row r="1837" s="3" customFormat="1" x14ac:dyDescent="0.2"/>
    <row r="1838" s="3" customFormat="1" x14ac:dyDescent="0.2"/>
    <row r="1839" s="3" customFormat="1" x14ac:dyDescent="0.2"/>
    <row r="1840" s="3" customFormat="1" x14ac:dyDescent="0.2"/>
    <row r="1841" s="3" customFormat="1" x14ac:dyDescent="0.2"/>
    <row r="1842" s="3" customFormat="1" x14ac:dyDescent="0.2"/>
    <row r="1843" s="3" customFormat="1" x14ac:dyDescent="0.2"/>
    <row r="1844" s="3" customFormat="1" x14ac:dyDescent="0.2"/>
    <row r="1845" s="3" customFormat="1" x14ac:dyDescent="0.2"/>
    <row r="1846" s="3" customFormat="1" x14ac:dyDescent="0.2"/>
    <row r="1847" s="3" customFormat="1" x14ac:dyDescent="0.2"/>
    <row r="1848" s="3" customFormat="1" x14ac:dyDescent="0.2"/>
    <row r="1849" s="3" customFormat="1" x14ac:dyDescent="0.2"/>
    <row r="1850" s="3" customFormat="1" x14ac:dyDescent="0.2"/>
    <row r="1851" s="3" customFormat="1" x14ac:dyDescent="0.2"/>
    <row r="1852" s="3" customFormat="1" x14ac:dyDescent="0.2"/>
    <row r="1853" s="3" customFormat="1" x14ac:dyDescent="0.2"/>
    <row r="1854" s="3" customFormat="1" x14ac:dyDescent="0.2"/>
    <row r="1855" s="3" customFormat="1" x14ac:dyDescent="0.2"/>
    <row r="1856" s="3" customFormat="1" x14ac:dyDescent="0.2"/>
    <row r="1857" s="3" customFormat="1" x14ac:dyDescent="0.2"/>
    <row r="1858" s="3" customFormat="1" x14ac:dyDescent="0.2"/>
    <row r="1859" s="3" customFormat="1" x14ac:dyDescent="0.2"/>
    <row r="1860" s="3" customFormat="1" x14ac:dyDescent="0.2"/>
    <row r="1861" s="3" customFormat="1" x14ac:dyDescent="0.2"/>
    <row r="1862" s="3" customFormat="1" x14ac:dyDescent="0.2"/>
    <row r="1863" s="3" customFormat="1" x14ac:dyDescent="0.2"/>
    <row r="1864" s="3" customFormat="1" x14ac:dyDescent="0.2"/>
    <row r="1865" s="3" customFormat="1" x14ac:dyDescent="0.2"/>
    <row r="1866" s="3" customFormat="1" x14ac:dyDescent="0.2"/>
    <row r="1867" s="3" customFormat="1" x14ac:dyDescent="0.2"/>
    <row r="1868" s="3" customFormat="1" x14ac:dyDescent="0.2"/>
    <row r="1869" s="3" customFormat="1" x14ac:dyDescent="0.2"/>
    <row r="1870" s="3" customFormat="1" x14ac:dyDescent="0.2"/>
    <row r="1871" s="3" customFormat="1" x14ac:dyDescent="0.2"/>
    <row r="1872" s="3" customFormat="1" x14ac:dyDescent="0.2"/>
    <row r="1873" s="3" customFormat="1" x14ac:dyDescent="0.2"/>
    <row r="1874" s="3" customFormat="1" x14ac:dyDescent="0.2"/>
    <row r="1875" s="3" customFormat="1" x14ac:dyDescent="0.2"/>
    <row r="1876" s="3" customFormat="1" x14ac:dyDescent="0.2"/>
    <row r="1877" s="3" customFormat="1" x14ac:dyDescent="0.2"/>
    <row r="1878" s="3" customFormat="1" x14ac:dyDescent="0.2"/>
    <row r="1879" s="3" customFormat="1" x14ac:dyDescent="0.2"/>
    <row r="1880" s="3" customFormat="1" x14ac:dyDescent="0.2"/>
    <row r="1881" s="3" customFormat="1" x14ac:dyDescent="0.2"/>
    <row r="1882" s="3" customFormat="1" x14ac:dyDescent="0.2"/>
    <row r="1883" s="3" customFormat="1" x14ac:dyDescent="0.2"/>
    <row r="1884" s="3" customFormat="1" x14ac:dyDescent="0.2"/>
    <row r="1885" s="3" customFormat="1" x14ac:dyDescent="0.2"/>
    <row r="1886" s="3" customFormat="1" x14ac:dyDescent="0.2"/>
    <row r="1887" s="3" customFormat="1" x14ac:dyDescent="0.2"/>
    <row r="1888" s="3" customFormat="1" x14ac:dyDescent="0.2"/>
    <row r="1889" s="3" customFormat="1" x14ac:dyDescent="0.2"/>
    <row r="1890" s="3" customFormat="1" x14ac:dyDescent="0.2"/>
    <row r="1891" s="3" customFormat="1" x14ac:dyDescent="0.2"/>
    <row r="1892" s="3" customFormat="1" x14ac:dyDescent="0.2"/>
    <row r="1893" s="3" customFormat="1" x14ac:dyDescent="0.2"/>
    <row r="1894" s="3" customFormat="1" x14ac:dyDescent="0.2"/>
    <row r="1895" s="3" customFormat="1" x14ac:dyDescent="0.2"/>
    <row r="1896" s="3" customFormat="1" x14ac:dyDescent="0.2"/>
    <row r="1897" s="3" customFormat="1" x14ac:dyDescent="0.2"/>
    <row r="1898" s="3" customFormat="1" x14ac:dyDescent="0.2"/>
    <row r="1899" s="3" customFormat="1" x14ac:dyDescent="0.2"/>
    <row r="1900" s="3" customFormat="1" x14ac:dyDescent="0.2"/>
    <row r="1901" s="3" customFormat="1" x14ac:dyDescent="0.2"/>
    <row r="1902" s="3" customFormat="1" x14ac:dyDescent="0.2"/>
    <row r="1903" s="3" customFormat="1" x14ac:dyDescent="0.2"/>
    <row r="1904" s="3" customFormat="1" x14ac:dyDescent="0.2"/>
    <row r="1905" s="3" customFormat="1" x14ac:dyDescent="0.2"/>
    <row r="1906" s="3" customFormat="1" x14ac:dyDescent="0.2"/>
    <row r="1907" s="3" customFormat="1" x14ac:dyDescent="0.2"/>
    <row r="1908" s="3" customFormat="1" x14ac:dyDescent="0.2"/>
    <row r="1909" s="3" customFormat="1" x14ac:dyDescent="0.2"/>
    <row r="1910" s="3" customFormat="1" x14ac:dyDescent="0.2"/>
    <row r="1911" s="3" customFormat="1" x14ac:dyDescent="0.2"/>
    <row r="1912" s="3" customFormat="1" x14ac:dyDescent="0.2"/>
    <row r="1913" s="3" customFormat="1" x14ac:dyDescent="0.2"/>
    <row r="1914" s="3" customFormat="1" x14ac:dyDescent="0.2"/>
    <row r="1915" s="3" customFormat="1" x14ac:dyDescent="0.2"/>
    <row r="1916" s="3" customFormat="1" x14ac:dyDescent="0.2"/>
    <row r="1917" s="3" customFormat="1" x14ac:dyDescent="0.2"/>
    <row r="1918" s="3" customFormat="1" x14ac:dyDescent="0.2"/>
    <row r="1919" s="3" customFormat="1" x14ac:dyDescent="0.2"/>
    <row r="1920" s="3" customFormat="1" x14ac:dyDescent="0.2"/>
    <row r="1921" s="3" customFormat="1" x14ac:dyDescent="0.2"/>
    <row r="1922" s="3" customFormat="1" x14ac:dyDescent="0.2"/>
    <row r="1923" s="3" customFormat="1" x14ac:dyDescent="0.2"/>
    <row r="1924" s="3" customFormat="1" x14ac:dyDescent="0.2"/>
    <row r="1925" s="3" customFormat="1" x14ac:dyDescent="0.2"/>
    <row r="1926" s="3" customFormat="1" x14ac:dyDescent="0.2"/>
    <row r="1927" s="3" customFormat="1" x14ac:dyDescent="0.2"/>
    <row r="1928" s="3" customFormat="1" x14ac:dyDescent="0.2"/>
    <row r="1929" s="3" customFormat="1" x14ac:dyDescent="0.2"/>
    <row r="1930" s="3" customFormat="1" x14ac:dyDescent="0.2"/>
    <row r="1931" s="3" customFormat="1" x14ac:dyDescent="0.2"/>
    <row r="1932" s="3" customFormat="1" x14ac:dyDescent="0.2"/>
    <row r="1933" s="3" customFormat="1" x14ac:dyDescent="0.2"/>
    <row r="1934" s="3" customFormat="1" x14ac:dyDescent="0.2"/>
    <row r="1935" s="3" customFormat="1" x14ac:dyDescent="0.2"/>
    <row r="1936" s="3" customFormat="1" x14ac:dyDescent="0.2"/>
    <row r="1937" s="3" customFormat="1" x14ac:dyDescent="0.2"/>
    <row r="1938" s="3" customFormat="1" x14ac:dyDescent="0.2"/>
    <row r="1939" s="3" customFormat="1" x14ac:dyDescent="0.2"/>
    <row r="1940" s="3" customFormat="1" x14ac:dyDescent="0.2"/>
    <row r="1941" s="3" customFormat="1" x14ac:dyDescent="0.2"/>
    <row r="1942" s="3" customFormat="1" x14ac:dyDescent="0.2"/>
    <row r="1943" s="3" customFormat="1" x14ac:dyDescent="0.2"/>
    <row r="1944" s="3" customFormat="1" x14ac:dyDescent="0.2"/>
    <row r="1945" s="3" customFormat="1" x14ac:dyDescent="0.2"/>
    <row r="1946" s="3" customFormat="1" x14ac:dyDescent="0.2"/>
    <row r="1947" s="3" customFormat="1" x14ac:dyDescent="0.2"/>
    <row r="1948" s="3" customFormat="1" x14ac:dyDescent="0.2"/>
    <row r="1949" s="3" customFormat="1" x14ac:dyDescent="0.2"/>
    <row r="1950" s="3" customFormat="1" x14ac:dyDescent="0.2"/>
    <row r="1951" s="3" customFormat="1" x14ac:dyDescent="0.2"/>
    <row r="1952" s="3" customFormat="1" x14ac:dyDescent="0.2"/>
    <row r="1953" s="3" customFormat="1" x14ac:dyDescent="0.2"/>
    <row r="1954" s="3" customFormat="1" x14ac:dyDescent="0.2"/>
    <row r="1955" s="3" customFormat="1" x14ac:dyDescent="0.2"/>
    <row r="1956" s="3" customFormat="1" x14ac:dyDescent="0.2"/>
    <row r="1957" s="3" customFormat="1" x14ac:dyDescent="0.2"/>
    <row r="1958" s="3" customFormat="1" x14ac:dyDescent="0.2"/>
    <row r="1959" s="3" customFormat="1" x14ac:dyDescent="0.2"/>
    <row r="1960" s="3" customFormat="1" x14ac:dyDescent="0.2"/>
    <row r="1961" s="3" customFormat="1" x14ac:dyDescent="0.2"/>
    <row r="1962" s="3" customFormat="1" x14ac:dyDescent="0.2"/>
    <row r="1963" s="3" customFormat="1" x14ac:dyDescent="0.2"/>
    <row r="1964" s="3" customFormat="1" x14ac:dyDescent="0.2"/>
    <row r="1965" s="3" customFormat="1" x14ac:dyDescent="0.2"/>
    <row r="1966" s="3" customFormat="1" x14ac:dyDescent="0.2"/>
    <row r="1967" s="3" customFormat="1" x14ac:dyDescent="0.2"/>
    <row r="1968" s="3" customFormat="1" x14ac:dyDescent="0.2"/>
    <row r="1969" s="3" customFormat="1" x14ac:dyDescent="0.2"/>
    <row r="1970" s="3" customFormat="1" x14ac:dyDescent="0.2"/>
    <row r="1971" s="3" customFormat="1" x14ac:dyDescent="0.2"/>
    <row r="1972" s="3" customFormat="1" x14ac:dyDescent="0.2"/>
    <row r="1973" s="3" customFormat="1" x14ac:dyDescent="0.2"/>
    <row r="1974" s="3" customFormat="1" x14ac:dyDescent="0.2"/>
    <row r="1975" s="3" customFormat="1" x14ac:dyDescent="0.2"/>
    <row r="1976" s="3" customFormat="1" x14ac:dyDescent="0.2"/>
    <row r="1977" s="3" customFormat="1" x14ac:dyDescent="0.2"/>
    <row r="1978" s="3" customFormat="1" x14ac:dyDescent="0.2"/>
    <row r="1979" s="3" customFormat="1" x14ac:dyDescent="0.2"/>
    <row r="1980" s="3" customFormat="1" x14ac:dyDescent="0.2"/>
    <row r="1981" s="3" customFormat="1" x14ac:dyDescent="0.2"/>
    <row r="1982" s="3" customFormat="1" x14ac:dyDescent="0.2"/>
    <row r="1983" s="3" customFormat="1" x14ac:dyDescent="0.2"/>
    <row r="1984" s="3" customFormat="1" x14ac:dyDescent="0.2"/>
    <row r="1985" s="3" customFormat="1" x14ac:dyDescent="0.2"/>
    <row r="1986" s="3" customFormat="1" x14ac:dyDescent="0.2"/>
    <row r="1987" s="3" customFormat="1" x14ac:dyDescent="0.2"/>
    <row r="1988" s="3" customFormat="1" x14ac:dyDescent="0.2"/>
    <row r="1989" s="3" customFormat="1" x14ac:dyDescent="0.2"/>
    <row r="1990" s="3" customFormat="1" x14ac:dyDescent="0.2"/>
    <row r="1991" s="3" customFormat="1" x14ac:dyDescent="0.2"/>
    <row r="1992" s="3" customFormat="1" x14ac:dyDescent="0.2"/>
    <row r="1993" s="3" customFormat="1" x14ac:dyDescent="0.2"/>
    <row r="1994" s="3" customFormat="1" x14ac:dyDescent="0.2"/>
    <row r="1995" s="3" customFormat="1" x14ac:dyDescent="0.2"/>
    <row r="1996" s="3" customFormat="1" x14ac:dyDescent="0.2"/>
    <row r="1997" s="3" customFormat="1" x14ac:dyDescent="0.2"/>
    <row r="1998" s="3" customFormat="1" x14ac:dyDescent="0.2"/>
    <row r="1999" s="3" customFormat="1" x14ac:dyDescent="0.2"/>
    <row r="2000" s="3" customFormat="1" x14ac:dyDescent="0.2"/>
    <row r="2001" s="3" customFormat="1" x14ac:dyDescent="0.2"/>
    <row r="2002" s="3" customFormat="1" x14ac:dyDescent="0.2"/>
    <row r="2003" s="3" customFormat="1" x14ac:dyDescent="0.2"/>
    <row r="2004" s="3" customFormat="1" x14ac:dyDescent="0.2"/>
    <row r="2005" s="3" customFormat="1" x14ac:dyDescent="0.2"/>
    <row r="2006" s="3" customFormat="1" x14ac:dyDescent="0.2"/>
    <row r="2007" s="3" customFormat="1" x14ac:dyDescent="0.2"/>
    <row r="2008" s="3" customFormat="1" x14ac:dyDescent="0.2"/>
    <row r="2009" s="3" customFormat="1" x14ac:dyDescent="0.2"/>
    <row r="2010" s="3" customFormat="1" x14ac:dyDescent="0.2"/>
    <row r="2011" s="3" customFormat="1" x14ac:dyDescent="0.2"/>
    <row r="2012" s="3" customFormat="1" x14ac:dyDescent="0.2"/>
    <row r="2013" s="3" customFormat="1" x14ac:dyDescent="0.2"/>
    <row r="2014" s="3" customFormat="1" x14ac:dyDescent="0.2"/>
    <row r="2015" s="3" customFormat="1" x14ac:dyDescent="0.2"/>
    <row r="2016" s="3" customFormat="1" x14ac:dyDescent="0.2"/>
    <row r="2017" s="3" customFormat="1" x14ac:dyDescent="0.2"/>
    <row r="2018" s="3" customFormat="1" x14ac:dyDescent="0.2"/>
    <row r="2019" s="3" customFormat="1" x14ac:dyDescent="0.2"/>
    <row r="2020" s="3" customFormat="1" x14ac:dyDescent="0.2"/>
    <row r="2021" s="3" customFormat="1" x14ac:dyDescent="0.2"/>
    <row r="2022" s="3" customFormat="1" x14ac:dyDescent="0.2"/>
    <row r="2023" s="3" customFormat="1" x14ac:dyDescent="0.2"/>
    <row r="2024" s="3" customFormat="1" x14ac:dyDescent="0.2"/>
    <row r="2025" s="3" customFormat="1" x14ac:dyDescent="0.2"/>
    <row r="2026" s="3" customFormat="1" x14ac:dyDescent="0.2"/>
    <row r="2027" s="3" customFormat="1" x14ac:dyDescent="0.2"/>
    <row r="2028" s="3" customFormat="1" x14ac:dyDescent="0.2"/>
    <row r="2029" s="3" customFormat="1" x14ac:dyDescent="0.2"/>
    <row r="2030" s="3" customFormat="1" x14ac:dyDescent="0.2"/>
    <row r="2031" s="3" customFormat="1" x14ac:dyDescent="0.2"/>
    <row r="2032" s="3" customFormat="1" x14ac:dyDescent="0.2"/>
    <row r="2033" s="3" customFormat="1" x14ac:dyDescent="0.2"/>
    <row r="2034" s="3" customFormat="1" x14ac:dyDescent="0.2"/>
    <row r="2035" s="3" customFormat="1" x14ac:dyDescent="0.2"/>
    <row r="2036" s="3" customFormat="1" x14ac:dyDescent="0.2"/>
    <row r="2037" s="3" customFormat="1" x14ac:dyDescent="0.2"/>
    <row r="2038" s="3" customFormat="1" x14ac:dyDescent="0.2"/>
    <row r="2039" s="3" customFormat="1" x14ac:dyDescent="0.2"/>
    <row r="2040" s="3" customFormat="1" x14ac:dyDescent="0.2"/>
    <row r="2041" s="3" customFormat="1" x14ac:dyDescent="0.2"/>
    <row r="2042" s="3" customFormat="1" x14ac:dyDescent="0.2"/>
    <row r="2043" s="3" customFormat="1" x14ac:dyDescent="0.2"/>
    <row r="2044" s="3" customFormat="1" x14ac:dyDescent="0.2"/>
    <row r="2045" s="3" customFormat="1" x14ac:dyDescent="0.2"/>
    <row r="2046" s="3" customFormat="1" x14ac:dyDescent="0.2"/>
    <row r="2047" s="3" customFormat="1" x14ac:dyDescent="0.2"/>
    <row r="2048" s="3" customFormat="1" x14ac:dyDescent="0.2"/>
    <row r="2049" s="3" customFormat="1" x14ac:dyDescent="0.2"/>
    <row r="2050" s="3" customFormat="1" x14ac:dyDescent="0.2"/>
    <row r="2051" s="3" customFormat="1" x14ac:dyDescent="0.2"/>
    <row r="2052" s="3" customFormat="1" x14ac:dyDescent="0.2"/>
    <row r="2053" s="3" customFormat="1" x14ac:dyDescent="0.2"/>
    <row r="2054" s="3" customFormat="1" x14ac:dyDescent="0.2"/>
    <row r="2055" s="3" customFormat="1" x14ac:dyDescent="0.2"/>
    <row r="2056" s="3" customFormat="1" x14ac:dyDescent="0.2"/>
    <row r="2057" s="3" customFormat="1" x14ac:dyDescent="0.2"/>
    <row r="2058" s="3" customFormat="1" x14ac:dyDescent="0.2"/>
    <row r="2059" s="3" customFormat="1" x14ac:dyDescent="0.2"/>
    <row r="2060" s="3" customFormat="1" x14ac:dyDescent="0.2"/>
    <row r="2061" s="3" customFormat="1" x14ac:dyDescent="0.2"/>
    <row r="2062" s="3" customFormat="1" x14ac:dyDescent="0.2"/>
    <row r="2063" s="3" customFormat="1" x14ac:dyDescent="0.2"/>
    <row r="2064" s="3" customFormat="1" x14ac:dyDescent="0.2"/>
    <row r="2065" s="3" customFormat="1" x14ac:dyDescent="0.2"/>
    <row r="2066" s="3" customFormat="1" x14ac:dyDescent="0.2"/>
    <row r="2067" s="3" customFormat="1" x14ac:dyDescent="0.2"/>
    <row r="2068" s="3" customFormat="1" x14ac:dyDescent="0.2"/>
    <row r="2069" s="3" customFormat="1" x14ac:dyDescent="0.2"/>
    <row r="2070" s="3" customFormat="1" x14ac:dyDescent="0.2"/>
    <row r="2071" s="3" customFormat="1" x14ac:dyDescent="0.2"/>
    <row r="2072" s="3" customFormat="1" x14ac:dyDescent="0.2"/>
    <row r="2073" s="3" customFormat="1" x14ac:dyDescent="0.2"/>
    <row r="2074" s="3" customFormat="1" x14ac:dyDescent="0.2"/>
    <row r="2075" s="3" customFormat="1" x14ac:dyDescent="0.2"/>
    <row r="2076" s="3" customFormat="1" x14ac:dyDescent="0.2"/>
    <row r="2077" s="3" customFormat="1" x14ac:dyDescent="0.2"/>
    <row r="2078" s="3" customFormat="1" x14ac:dyDescent="0.2"/>
    <row r="2079" s="3" customFormat="1" x14ac:dyDescent="0.2"/>
    <row r="2080" s="3" customFormat="1" x14ac:dyDescent="0.2"/>
    <row r="2081" s="3" customFormat="1" x14ac:dyDescent="0.2"/>
    <row r="2082" s="3" customFormat="1" x14ac:dyDescent="0.2"/>
    <row r="2083" s="3" customFormat="1" x14ac:dyDescent="0.2"/>
    <row r="2084" s="3" customFormat="1" x14ac:dyDescent="0.2"/>
    <row r="2085" s="3" customFormat="1" x14ac:dyDescent="0.2"/>
    <row r="2086" s="3" customFormat="1" x14ac:dyDescent="0.2"/>
    <row r="2087" s="3" customFormat="1" x14ac:dyDescent="0.2"/>
    <row r="2088" s="3" customFormat="1" x14ac:dyDescent="0.2"/>
    <row r="2089" s="3" customFormat="1" x14ac:dyDescent="0.2"/>
    <row r="2090" s="3" customFormat="1" x14ac:dyDescent="0.2"/>
    <row r="2091" s="3" customFormat="1" x14ac:dyDescent="0.2"/>
    <row r="2092" s="3" customFormat="1" x14ac:dyDescent="0.2"/>
    <row r="2093" s="3" customFormat="1" x14ac:dyDescent="0.2"/>
    <row r="2094" s="3" customFormat="1" x14ac:dyDescent="0.2"/>
    <row r="2095" s="3" customFormat="1" x14ac:dyDescent="0.2"/>
    <row r="2096" s="3" customFormat="1" x14ac:dyDescent="0.2"/>
    <row r="2097" s="3" customFormat="1" x14ac:dyDescent="0.2"/>
    <row r="2098" s="3" customFormat="1" x14ac:dyDescent="0.2"/>
    <row r="2099" s="3" customFormat="1" x14ac:dyDescent="0.2"/>
    <row r="2100" s="3" customFormat="1" x14ac:dyDescent="0.2"/>
    <row r="2101" s="3" customFormat="1" x14ac:dyDescent="0.2"/>
    <row r="2102" s="3" customFormat="1" x14ac:dyDescent="0.2"/>
    <row r="2103" s="3" customFormat="1" x14ac:dyDescent="0.2"/>
    <row r="2104" s="3" customFormat="1" x14ac:dyDescent="0.2"/>
    <row r="2105" s="3" customFormat="1" x14ac:dyDescent="0.2"/>
    <row r="2106" s="3" customFormat="1" x14ac:dyDescent="0.2"/>
    <row r="2107" s="3" customFormat="1" x14ac:dyDescent="0.2"/>
    <row r="2108" s="3" customFormat="1" x14ac:dyDescent="0.2"/>
    <row r="2109" s="3" customFormat="1" x14ac:dyDescent="0.2"/>
    <row r="2110" s="3" customFormat="1" x14ac:dyDescent="0.2"/>
    <row r="2111" s="3" customFormat="1" x14ac:dyDescent="0.2"/>
    <row r="2112" s="3" customFormat="1" x14ac:dyDescent="0.2"/>
    <row r="2113" s="3" customFormat="1" x14ac:dyDescent="0.2"/>
    <row r="2114" s="3" customFormat="1" x14ac:dyDescent="0.2"/>
  </sheetData>
  <sortState xmlns:xlrd2="http://schemas.microsoft.com/office/spreadsheetml/2017/richdata2" ref="A2:AH2113">
    <sortCondition ref="A1:A2113"/>
  </sortState>
  <dataConsolidate/>
  <phoneticPr fontId="2" type="noConversion"/>
  <pageMargins left="0.7" right="0.7" top="0.75" bottom="0.75" header="0.3" footer="0.3"/>
  <pageSetup paperSize="17" scale="5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#REF!</xm:f>
          </x14:formula1>
          <xm:sqref>S675:S723 S351 S360:S362 S436 S445 S439:S441 S378:S387 S460 S451:S458 S396:S409 S233:S345 S737:S739 S752 S659:S672 S1:S28 S31:S37 S40:S41 S51:S55 S57:S59 S61:S66 S69:S71 S73:S79 S83:S84 S86 S88 S90:S92 S95 S98:S101 S106:S109 S111:S115 S118 S122:S128 S131:S136 S142:S150 S153:S174 S176:S181 S184:S194 S196:S198 S201:S202 S204:S231 S462:S504 S507:S543 S545:S657 S760:S787 S802:S1048576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J675:J723 J411:J415 J367:J380 J424:J460 J382:J409 J233:J345 J737:J739 J752 J659:J672 J1:J28 J31:J37 J40:J41 J51:J55 J57:J59 J61:J66 J69:J71 J73:J79 J83:J84 J86 J88 J90:J92 J95 J98:J101 J106:J109 J111:J115 J118 J122:J128 J131:J136 J142:J150 J153:J174 J176:J181 J184:J194 J196:J198 J201:J202 J204:J231 J462:J504 J507:J543 J545:J657 J760:J787 J802:J1048576</xm:sqref>
        </x14:dataValidation>
        <x14:dataValidation type="list" allowBlank="1" showInputMessage="1" showErrorMessage="1" xr:uid="{00000000-0002-0000-0000-000004000000}">
          <x14:formula1>
            <xm:f>#REF!</xm:f>
          </x14:formula1>
          <xm:sqref>I675:I723 I367:I441 I233:I365 I525:I543 I737:I739 I752 I659:I672 I1:I28 I31:I37 I40:I41 I51:I55 I57:I59 I61:I66 I69:I71 I73:I79 I83:I84 I86 I88 I90:I92 I95 I98:I101 I106:I109 I111:I115 I118 I122:I128 I131:I136 I142:I150 I153:I174 I176:I181 I184:I194 I196:I198 I201:I202 I204:I231 I445:I504 I507:I512 I545:I657 I760:I787 I802:I1048576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T375:T376 T416:T423 U424:U445 U448 T459 U451:U458 U377:U415 U233:U374 U737:U752 U659:U672 U675:U723 U1:U28 U31:U37 U40:U41 U51:U55 U57:U59 U61:U66 U69:U71 U73:U79 U83:U84 U86 U88 U90:U92 U95 U98:U101 U106:U109 U111:U115 U118 U122:U128 U131:U136 U142:U150 U153:U174 U176:U181 U184:U194 U196:U198 U201:U202 U204:U231 U460:U504 U507:U657 U760:U787 U728:U734 U802:U1048576</xm:sqref>
        </x14:dataValidation>
        <x14:dataValidation type="list" allowBlank="1" showInputMessage="1" showErrorMessage="1" xr:uid="{00000000-0002-0000-0000-000006000000}">
          <x14:formula1>
            <xm:f>#REF!</xm:f>
          </x14:formula1>
          <xm:sqref>V449:V450 AC451:AC458 AC233:AC448 AC737:AC752 AC659:AC672 AC675:AC723 AC2:AC28 AC31:AC37 AC40:AC41 AC51:AC55 AC57:AC59 AC61:AC66 AC69:AC71 AC73:AC79 AC83:AC84 AC86 AC88 AC90:AC92 AC95 AC98:AC101 AC106:AC109 AC111:AC115 AC118 AC122:AC128 AC131:AC136 AC142:AC150 AC153:AC174 AC176:AC181 AC184:AC194 AC196:AC198 AC201:AC202 AC204:AC231 AC460:AC504 AC507:AC657 AC760:AC787 AC728:AC734 AC802:AC1048576</xm:sqref>
        </x14:dataValidation>
        <x14:dataValidation type="list" allowBlank="1" showInputMessage="1" showErrorMessage="1" xr:uid="{00000000-0002-0000-0000-000005000000}">
          <x14:formula1>
            <xm:f>#REF!</xm:f>
          </x14:formula1>
          <xm:sqref>F460 F675:F723 F233:F458 F737:F739 F752 F659:F672 F1:F28 F31:F37 F40:F41 F51:F55 F57:F59 F61:F66 F69:F71 F73:F79 F83:F84 F86 F88 F90:F92 F95 F98:F101 F106:F109 F111:F115 F118 F122:F128 F131:F136 F142:F150 F153:F174 F176:F181 F184:F194 F196:F198 F201:F202 F204:F231 F462:F504 F507:F543 F545:F657 F760:F787 F802:F1048576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D737:D752 D659:D672 D675:D723 D1:D28 D31:D37 D40:D41 D51:D55 D57:D59 D61:D66 D69:D71 D73:D79 D83:D84 D86 D88 D90:D92 D95 D98:D101 D106:D109 D111:D115 D118 D122:D128 D131:D136 D142:D150 D153:D174 D176:D181 D184:D194 D196:D198 D201:D202 D204:D231 D233:D504 D507:D657 D760:D787 D728:D734 D802:D1048576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Ledger</vt:lpstr>
      <vt:lpstr>Ledger!Print_Area</vt:lpstr>
    </vt:vector>
  </TitlesOfParts>
  <Company>Ducks Unlimited,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pwyckoff</dc:creator>
  <cp:lastModifiedBy>Lentz, Kylie</cp:lastModifiedBy>
  <cp:lastPrinted>2022-04-28T12:43:17Z</cp:lastPrinted>
  <dcterms:created xsi:type="dcterms:W3CDTF">2013-03-21T15:30:02Z</dcterms:created>
  <dcterms:modified xsi:type="dcterms:W3CDTF">2025-06-12T18:07:49Z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490d7709165548d29a1e0014cd0df378</vt:lpwstr>
  </property>
  <property fmtid="{D5CDD505-2E9C-101B-9397-08002B2CF9AE}" pid="3" name="_MarkAsFinal">
    <vt:bool>true</vt:bool>
  </property>
</Properties>
</file>