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nty_EMS_Data\EMS_Keep\"/>
    </mc:Choice>
  </mc:AlternateContent>
  <xr:revisionPtr revIDLastSave="0" documentId="13_ncr:1_{1EBCE40A-BA4B-47CF-8350-42C6F5D9C2C2}" xr6:coauthVersionLast="45" xr6:coauthVersionMax="45" xr10:uidLastSave="{00000000-0000-0000-0000-000000000000}"/>
  <bookViews>
    <workbookView xWindow="-120" yWindow="-120" windowWidth="20730" windowHeight="11160" xr2:uid="{73D82827-711A-477F-9FC8-1886E519FD9F}"/>
  </bookViews>
  <sheets>
    <sheet name="2nd_Summary_CAD_Data" sheetId="3" r:id="rId1"/>
    <sheet name="3rd_Summary_CAD_Data" sheetId="2" r:id="rId2"/>
    <sheet name="4th_Summary_CAD_Data" sheetId="1" r:id="rId3"/>
  </sheets>
  <definedNames>
    <definedName name="_xlnm.Print_Area" localSheetId="0">'2nd_Summary_CAD_Data'!$68:$88</definedName>
    <definedName name="_xlnm.Print_Area" localSheetId="1">'3rd_Summary_CAD_Data'!$72:$97</definedName>
    <definedName name="_xlnm.Print_Area" localSheetId="2">'4th_Summary_CAD_Data'!$A$71:$K$95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2" i="3" l="1"/>
  <c r="K79" i="3" s="1"/>
  <c r="F87" i="3"/>
  <c r="G86" i="3" s="1"/>
  <c r="C85" i="3"/>
  <c r="D83" i="3" s="1"/>
  <c r="J95" i="2"/>
  <c r="K87" i="2" s="1"/>
  <c r="C92" i="2"/>
  <c r="K72" i="3" l="1"/>
  <c r="K77" i="3"/>
  <c r="K73" i="3"/>
  <c r="K78" i="3"/>
  <c r="K74" i="3"/>
  <c r="K80" i="3"/>
  <c r="K76" i="3"/>
  <c r="K81" i="3"/>
  <c r="K75" i="3"/>
  <c r="G72" i="3"/>
  <c r="D80" i="3"/>
  <c r="G79" i="3"/>
  <c r="G80" i="3"/>
  <c r="G71" i="3"/>
  <c r="G75" i="3"/>
  <c r="G83" i="3"/>
  <c r="G76" i="3"/>
  <c r="G84" i="3"/>
  <c r="G73" i="3"/>
  <c r="G77" i="3"/>
  <c r="G81" i="3"/>
  <c r="G85" i="3"/>
  <c r="G74" i="3"/>
  <c r="G78" i="3"/>
  <c r="G82" i="3"/>
  <c r="D78" i="3"/>
  <c r="D73" i="3"/>
  <c r="D84" i="3"/>
  <c r="D74" i="3"/>
  <c r="D76" i="3"/>
  <c r="D81" i="3"/>
  <c r="D72" i="3"/>
  <c r="D77" i="3"/>
  <c r="D82" i="3"/>
  <c r="D71" i="3"/>
  <c r="D75" i="3"/>
  <c r="D79" i="3"/>
  <c r="K76" i="2"/>
  <c r="K81" i="2"/>
  <c r="K89" i="2"/>
  <c r="K79" i="2"/>
  <c r="K83" i="2"/>
  <c r="K91" i="2"/>
  <c r="K77" i="2"/>
  <c r="K85" i="2"/>
  <c r="K93" i="2"/>
  <c r="K80" i="2"/>
  <c r="K84" i="2"/>
  <c r="K88" i="2"/>
  <c r="K92" i="2"/>
  <c r="K78" i="2"/>
  <c r="K82" i="2"/>
  <c r="K86" i="2"/>
  <c r="K90" i="2"/>
  <c r="K94" i="2"/>
  <c r="G87" i="3" l="1"/>
  <c r="D85" i="3"/>
  <c r="K95" i="2"/>
  <c r="D92" i="2" l="1"/>
  <c r="G92" i="2"/>
  <c r="F92" i="2"/>
  <c r="J90" i="1" l="1"/>
  <c r="C88" i="1"/>
  <c r="F92" i="1"/>
  <c r="G68" i="1" l="1"/>
  <c r="E22" i="1"/>
  <c r="E24" i="1" s="1"/>
  <c r="L42" i="3" l="1"/>
  <c r="N42" i="3" s="1"/>
  <c r="L41" i="3"/>
  <c r="M41" i="3" s="1"/>
  <c r="L40" i="3"/>
  <c r="M40" i="3" s="1"/>
  <c r="L39" i="3"/>
  <c r="M39" i="3" s="1"/>
  <c r="L38" i="3"/>
  <c r="N38" i="3" s="1"/>
  <c r="L37" i="3"/>
  <c r="M37" i="3" s="1"/>
  <c r="K43" i="3"/>
  <c r="J43" i="3"/>
  <c r="E42" i="3"/>
  <c r="G42" i="3" s="1"/>
  <c r="E41" i="3"/>
  <c r="G41" i="3" s="1"/>
  <c r="E40" i="3"/>
  <c r="G40" i="3" s="1"/>
  <c r="E39" i="3"/>
  <c r="G39" i="3" s="1"/>
  <c r="E38" i="3"/>
  <c r="G38" i="3" s="1"/>
  <c r="E37" i="3"/>
  <c r="F37" i="3" s="1"/>
  <c r="D43" i="3"/>
  <c r="C43" i="3"/>
  <c r="N53" i="3"/>
  <c r="N52" i="3"/>
  <c r="N51" i="3"/>
  <c r="N50" i="3"/>
  <c r="N49" i="3"/>
  <c r="N48" i="3"/>
  <c r="N47" i="3"/>
  <c r="M53" i="3"/>
  <c r="M52" i="3"/>
  <c r="M51" i="3"/>
  <c r="M50" i="3"/>
  <c r="M49" i="3"/>
  <c r="M48" i="3"/>
  <c r="M47" i="3"/>
  <c r="L54" i="3"/>
  <c r="K54" i="3"/>
  <c r="J54" i="3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D54" i="3"/>
  <c r="C54" i="3"/>
  <c r="E65" i="3"/>
  <c r="G65" i="3" s="1"/>
  <c r="E64" i="3"/>
  <c r="F64" i="3" s="1"/>
  <c r="E63" i="3"/>
  <c r="G63" i="3" s="1"/>
  <c r="E62" i="3"/>
  <c r="F62" i="3" s="1"/>
  <c r="E61" i="3"/>
  <c r="G61" i="3" s="1"/>
  <c r="E60" i="3"/>
  <c r="G60" i="3" s="1"/>
  <c r="E59" i="3"/>
  <c r="G59" i="3" s="1"/>
  <c r="E58" i="3"/>
  <c r="F58" i="3" s="1"/>
  <c r="L65" i="3"/>
  <c r="N65" i="3" s="1"/>
  <c r="L64" i="3"/>
  <c r="N64" i="3" s="1"/>
  <c r="L63" i="3"/>
  <c r="M63" i="3" s="1"/>
  <c r="L62" i="3"/>
  <c r="N62" i="3" s="1"/>
  <c r="L61" i="3"/>
  <c r="N61" i="3" s="1"/>
  <c r="L60" i="3"/>
  <c r="N60" i="3" s="1"/>
  <c r="L59" i="3"/>
  <c r="M59" i="3" s="1"/>
  <c r="L58" i="3"/>
  <c r="N58" i="3" s="1"/>
  <c r="D66" i="3"/>
  <c r="C66" i="3"/>
  <c r="K66" i="3"/>
  <c r="J66" i="3"/>
  <c r="K71" i="3" s="1"/>
  <c r="K82" i="3" s="1"/>
  <c r="K22" i="3"/>
  <c r="J22" i="3"/>
  <c r="I22" i="3"/>
  <c r="K14" i="3"/>
  <c r="J14" i="3"/>
  <c r="I14" i="3"/>
  <c r="K7" i="3"/>
  <c r="J7" i="3"/>
  <c r="I7" i="3"/>
  <c r="C22" i="3"/>
  <c r="E66" i="3" l="1"/>
  <c r="F66" i="3" s="1"/>
  <c r="E43" i="3"/>
  <c r="G43" i="3" s="1"/>
  <c r="N40" i="3"/>
  <c r="G37" i="3"/>
  <c r="N39" i="3"/>
  <c r="M60" i="3"/>
  <c r="N54" i="3"/>
  <c r="F38" i="3"/>
  <c r="N37" i="3"/>
  <c r="N41" i="3"/>
  <c r="M38" i="3"/>
  <c r="M42" i="3"/>
  <c r="L43" i="3"/>
  <c r="N43" i="3" s="1"/>
  <c r="N59" i="3"/>
  <c r="F39" i="3"/>
  <c r="G58" i="3"/>
  <c r="G49" i="3"/>
  <c r="G53" i="3"/>
  <c r="M54" i="3"/>
  <c r="F59" i="3"/>
  <c r="E54" i="3"/>
  <c r="G54" i="3" s="1"/>
  <c r="G50" i="3"/>
  <c r="G62" i="3"/>
  <c r="N63" i="3"/>
  <c r="G47" i="3"/>
  <c r="G51" i="3"/>
  <c r="L66" i="3"/>
  <c r="N66" i="3" s="1"/>
  <c r="F63" i="3"/>
  <c r="M64" i="3"/>
  <c r="G48" i="3"/>
  <c r="G52" i="3"/>
  <c r="G64" i="3"/>
  <c r="F61" i="3"/>
  <c r="F65" i="3"/>
  <c r="M58" i="3"/>
  <c r="M62" i="3"/>
  <c r="F60" i="3"/>
  <c r="M61" i="3"/>
  <c r="M65" i="3"/>
  <c r="G66" i="3" l="1"/>
  <c r="M66" i="3"/>
  <c r="M43" i="3"/>
  <c r="F40" i="3"/>
  <c r="F54" i="3"/>
  <c r="F41" i="3" l="1"/>
  <c r="F42" i="3" l="1"/>
  <c r="F43" i="3" l="1"/>
  <c r="N57" i="2" l="1"/>
  <c r="N56" i="2"/>
  <c r="N55" i="2"/>
  <c r="N54" i="2"/>
  <c r="N53" i="2"/>
  <c r="N52" i="2"/>
  <c r="N51" i="2"/>
  <c r="N50" i="2"/>
  <c r="M57" i="2"/>
  <c r="M56" i="2"/>
  <c r="M55" i="2"/>
  <c r="M54" i="2"/>
  <c r="M53" i="2"/>
  <c r="M52" i="2"/>
  <c r="M51" i="2"/>
  <c r="M50" i="2"/>
  <c r="G57" i="2"/>
  <c r="G56" i="2"/>
  <c r="G55" i="2"/>
  <c r="G54" i="2"/>
  <c r="G53" i="2"/>
  <c r="G52" i="2"/>
  <c r="G51" i="2"/>
  <c r="G50" i="2"/>
  <c r="F57" i="2"/>
  <c r="F56" i="2"/>
  <c r="F55" i="2"/>
  <c r="F54" i="2"/>
  <c r="F53" i="2"/>
  <c r="F52" i="2"/>
  <c r="F51" i="2"/>
  <c r="F50" i="2"/>
  <c r="L70" i="2"/>
  <c r="K70" i="2"/>
  <c r="J70" i="2"/>
  <c r="E70" i="2"/>
  <c r="D70" i="2"/>
  <c r="C70" i="2"/>
  <c r="N69" i="2"/>
  <c r="M69" i="2"/>
  <c r="G69" i="2"/>
  <c r="F69" i="2"/>
  <c r="N68" i="2"/>
  <c r="M68" i="2"/>
  <c r="G68" i="2"/>
  <c r="F68" i="2"/>
  <c r="N67" i="2"/>
  <c r="M67" i="2"/>
  <c r="G67" i="2"/>
  <c r="F67" i="2"/>
  <c r="N66" i="2"/>
  <c r="M66" i="2"/>
  <c r="G66" i="2"/>
  <c r="F66" i="2"/>
  <c r="N65" i="2"/>
  <c r="M65" i="2"/>
  <c r="G65" i="2"/>
  <c r="F65" i="2"/>
  <c r="N64" i="2"/>
  <c r="M64" i="2"/>
  <c r="G64" i="2"/>
  <c r="F64" i="2"/>
  <c r="N63" i="2"/>
  <c r="M63" i="2"/>
  <c r="G63" i="2"/>
  <c r="F63" i="2"/>
  <c r="N62" i="2"/>
  <c r="M62" i="2"/>
  <c r="G62" i="2"/>
  <c r="F62" i="2"/>
  <c r="K58" i="2"/>
  <c r="J58" i="2"/>
  <c r="K22" i="2"/>
  <c r="M70" i="2" l="1"/>
  <c r="N70" i="2"/>
  <c r="G70" i="2"/>
  <c r="F70" i="2"/>
  <c r="L58" i="2"/>
  <c r="N58" i="2" s="1"/>
  <c r="D58" i="2"/>
  <c r="C58" i="2"/>
  <c r="L45" i="2"/>
  <c r="L44" i="2"/>
  <c r="L43" i="2"/>
  <c r="L42" i="2"/>
  <c r="L41" i="2"/>
  <c r="L40" i="2"/>
  <c r="L39" i="2"/>
  <c r="L38" i="2"/>
  <c r="E45" i="2"/>
  <c r="E44" i="2"/>
  <c r="E43" i="2"/>
  <c r="E42" i="2"/>
  <c r="E41" i="2"/>
  <c r="E40" i="2"/>
  <c r="E39" i="2"/>
  <c r="E38" i="2"/>
  <c r="E37" i="2"/>
  <c r="L37" i="2"/>
  <c r="K46" i="2"/>
  <c r="J46" i="2"/>
  <c r="C46" i="2"/>
  <c r="D46" i="2"/>
  <c r="K7" i="2"/>
  <c r="J7" i="2"/>
  <c r="I7" i="2"/>
  <c r="C22" i="2"/>
  <c r="M58" i="2" l="1"/>
  <c r="E58" i="2"/>
  <c r="G58" i="2" s="1"/>
  <c r="E46" i="2"/>
  <c r="G46" i="2" s="1"/>
  <c r="L46" i="2"/>
  <c r="M46" i="2" s="1"/>
  <c r="F46" i="2" l="1"/>
  <c r="N46" i="2"/>
  <c r="F58" i="2"/>
  <c r="M44" i="1" l="1"/>
  <c r="M43" i="1"/>
  <c r="M42" i="1"/>
  <c r="M41" i="1"/>
  <c r="M40" i="1"/>
  <c r="M39" i="1"/>
  <c r="M38" i="1"/>
  <c r="M37" i="1"/>
  <c r="F44" i="1"/>
  <c r="F43" i="1"/>
  <c r="F42" i="1"/>
  <c r="F41" i="1"/>
  <c r="F40" i="1"/>
  <c r="F39" i="1"/>
  <c r="F38" i="1"/>
  <c r="F37" i="1"/>
  <c r="C69" i="1"/>
  <c r="C57" i="1"/>
  <c r="L69" i="1"/>
  <c r="K69" i="1"/>
  <c r="J69" i="1"/>
  <c r="E69" i="1"/>
  <c r="D69" i="1"/>
  <c r="J57" i="1"/>
  <c r="K57" i="1"/>
  <c r="L57" i="1"/>
  <c r="L45" i="1"/>
  <c r="K45" i="1"/>
  <c r="J45" i="1"/>
  <c r="E45" i="1"/>
  <c r="D45" i="1"/>
  <c r="C45" i="1"/>
  <c r="G44" i="1"/>
  <c r="G43" i="1"/>
  <c r="G42" i="1"/>
  <c r="G41" i="1"/>
  <c r="G40" i="1"/>
  <c r="G39" i="1"/>
  <c r="G38" i="1"/>
  <c r="G37" i="1"/>
  <c r="E57" i="1"/>
  <c r="D57" i="1"/>
  <c r="G56" i="1"/>
  <c r="G55" i="1"/>
  <c r="G54" i="1"/>
  <c r="G53" i="1"/>
  <c r="G52" i="1"/>
  <c r="G51" i="1"/>
  <c r="G50" i="1"/>
  <c r="G49" i="1"/>
  <c r="G48" i="1"/>
  <c r="F23" i="3"/>
  <c r="E22" i="3"/>
  <c r="E24" i="3" s="1"/>
  <c r="D22" i="3"/>
  <c r="D24" i="3" s="1"/>
  <c r="C24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3" i="2"/>
  <c r="J22" i="2"/>
  <c r="I22" i="2"/>
  <c r="E22" i="2"/>
  <c r="E24" i="2" s="1"/>
  <c r="D22" i="2"/>
  <c r="D24" i="2" s="1"/>
  <c r="F21" i="2"/>
  <c r="F20" i="2"/>
  <c r="F19" i="2"/>
  <c r="F18" i="2"/>
  <c r="F17" i="2"/>
  <c r="F16" i="2"/>
  <c r="F15" i="2"/>
  <c r="K14" i="2"/>
  <c r="J14" i="2"/>
  <c r="I14" i="2"/>
  <c r="F14" i="2"/>
  <c r="F13" i="2"/>
  <c r="F12" i="2"/>
  <c r="F11" i="2"/>
  <c r="F10" i="2"/>
  <c r="F9" i="2"/>
  <c r="F8" i="2"/>
  <c r="F7" i="2"/>
  <c r="F6" i="2"/>
  <c r="F5" i="2"/>
  <c r="F4" i="2"/>
  <c r="G57" i="1" l="1"/>
  <c r="F45" i="1"/>
  <c r="G69" i="1"/>
  <c r="N57" i="1"/>
  <c r="N69" i="1"/>
  <c r="M57" i="1"/>
  <c r="K24" i="2"/>
  <c r="I24" i="2"/>
  <c r="F22" i="2"/>
  <c r="J24" i="2"/>
  <c r="M69" i="1"/>
  <c r="N45" i="1"/>
  <c r="M45" i="1"/>
  <c r="G45" i="1"/>
  <c r="J24" i="3"/>
  <c r="K24" i="3"/>
  <c r="F22" i="3"/>
  <c r="F24" i="3"/>
  <c r="I24" i="3"/>
  <c r="C24" i="2"/>
  <c r="F24" i="2" s="1"/>
  <c r="D22" i="1" l="1"/>
  <c r="K7" i="1"/>
  <c r="J7" i="1"/>
  <c r="I7" i="1"/>
  <c r="K14" i="1"/>
  <c r="J14" i="1"/>
  <c r="I14" i="1"/>
  <c r="F23" i="1" l="1"/>
  <c r="K22" i="1"/>
  <c r="K24" i="1" s="1"/>
  <c r="J22" i="1"/>
  <c r="J24" i="1" s="1"/>
  <c r="I22" i="1"/>
  <c r="I24" i="1" s="1"/>
  <c r="D24" i="1"/>
  <c r="C22" i="1"/>
  <c r="C24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2" i="1" l="1"/>
  <c r="F24" i="1"/>
</calcChain>
</file>

<file path=xl/sharedStrings.xml><?xml version="1.0" encoding="utf-8"?>
<sst xmlns="http://schemas.openxmlformats.org/spreadsheetml/2006/main" count="576" uniqueCount="122">
  <si>
    <t xml:space="preserve"> </t>
  </si>
  <si>
    <t>July</t>
  </si>
  <si>
    <t>August</t>
  </si>
  <si>
    <t>Sept</t>
  </si>
  <si>
    <t>Destination</t>
  </si>
  <si>
    <t>Tone Outs</t>
  </si>
  <si>
    <t>Totals</t>
  </si>
  <si>
    <t>Emergency</t>
  </si>
  <si>
    <t>Adubon</t>
  </si>
  <si>
    <t>ALL</t>
  </si>
  <si>
    <t>Ambulance</t>
  </si>
  <si>
    <t>Fire</t>
  </si>
  <si>
    <t>AMR</t>
  </si>
  <si>
    <t>Count</t>
  </si>
  <si>
    <t>248</t>
  </si>
  <si>
    <t>Baptist East</t>
  </si>
  <si>
    <t>Total Response Time</t>
  </si>
  <si>
    <t>BHF</t>
  </si>
  <si>
    <t>Average</t>
  </si>
  <si>
    <t>CMF</t>
  </si>
  <si>
    <t>Cncl</t>
  </si>
  <si>
    <t>F Home</t>
  </si>
  <si>
    <t>False Alarm</t>
  </si>
  <si>
    <t>Harrison</t>
  </si>
  <si>
    <t>222</t>
  </si>
  <si>
    <t>Jewish</t>
  </si>
  <si>
    <t>Nrtn</t>
  </si>
  <si>
    <t>On Site</t>
  </si>
  <si>
    <t>PD</t>
  </si>
  <si>
    <t>POV</t>
  </si>
  <si>
    <t>SOR</t>
  </si>
  <si>
    <t>UL</t>
  </si>
  <si>
    <t>Unkown</t>
  </si>
  <si>
    <t>228</t>
  </si>
  <si>
    <t>VA</t>
  </si>
  <si>
    <t>2427.52</t>
  </si>
  <si>
    <t>Grand Total</t>
  </si>
  <si>
    <t>Not Counted</t>
  </si>
  <si>
    <t>Counted</t>
  </si>
  <si>
    <t>Notes:</t>
  </si>
  <si>
    <t>Data was pulled from daily Floyd County Dispatch CAD reports emailed to the Floyd County EMS Advisory Board</t>
  </si>
  <si>
    <t>Grand total includes ALL runs</t>
  </si>
  <si>
    <t>Not Counted are runs  with No On Scene or No Tone Out or False Alarm or if Canceled before unit arrives the scene</t>
  </si>
  <si>
    <t>Counted is the difference between the Grand Total and Not Counted</t>
  </si>
  <si>
    <t>Emergency Fire is Georgetown, Greenville and Lafayette units responding to their specific districts including NCEMS responding to New Albany district.</t>
  </si>
  <si>
    <t>Emergency Ambulance is NCEMS units only responding across all districts</t>
  </si>
  <si>
    <t>Oct</t>
  </si>
  <si>
    <t>Nov</t>
  </si>
  <si>
    <t>November</t>
  </si>
  <si>
    <t>October</t>
  </si>
  <si>
    <t>December</t>
  </si>
  <si>
    <t>249</t>
  </si>
  <si>
    <t>2367.15</t>
  </si>
  <si>
    <t>Total</t>
  </si>
  <si>
    <t>April</t>
  </si>
  <si>
    <t>May</t>
  </si>
  <si>
    <t>June</t>
  </si>
  <si>
    <t xml:space="preserve">May </t>
  </si>
  <si>
    <t>Borden</t>
  </si>
  <si>
    <t>Elizabeth</t>
  </si>
  <si>
    <t>Floyds Knobs</t>
  </si>
  <si>
    <t>Georgetown</t>
  </si>
  <si>
    <t>Greenville</t>
  </si>
  <si>
    <t>Lanesville</t>
  </si>
  <si>
    <t>New Albany</t>
  </si>
  <si>
    <t>Pekin</t>
  </si>
  <si>
    <t>Sellersburg</t>
  </si>
  <si>
    <t># Runs less than 10 Min</t>
  </si>
  <si>
    <t># Runs More than 10 Min</t>
  </si>
  <si>
    <t>% of Runs Under 10 Minutes</t>
  </si>
  <si>
    <t>% of Runs OVER 10 Minutes</t>
  </si>
  <si>
    <t>APRIL</t>
  </si>
  <si>
    <t>NOVEMBER</t>
  </si>
  <si>
    <t>OCTOBER</t>
  </si>
  <si>
    <t>DECEMBER</t>
  </si>
  <si>
    <t>Overall</t>
  </si>
  <si>
    <t>EMERGENCY AMBULANCE</t>
  </si>
  <si>
    <t>EMERGENCY FIRE DEPT</t>
  </si>
  <si>
    <t>JULY</t>
  </si>
  <si>
    <t>AUGUST</t>
  </si>
  <si>
    <t>SEPTEMBER</t>
  </si>
  <si>
    <t>Dec</t>
  </si>
  <si>
    <t>181</t>
  </si>
  <si>
    <t>212</t>
  </si>
  <si>
    <t>202</t>
  </si>
  <si>
    <t>JUNE</t>
  </si>
  <si>
    <t>MAY</t>
  </si>
  <si>
    <t>Emergency Fire is Georgetown, Greenville and Lafayette units responding to their specific districts  including NCEMS responding to New Albany district.</t>
  </si>
  <si>
    <t>u</t>
  </si>
  <si>
    <t>% Used</t>
  </si>
  <si>
    <t>234</t>
  </si>
  <si>
    <t>2662.85</t>
  </si>
  <si>
    <t>1835.18</t>
  </si>
  <si>
    <t>EMS</t>
  </si>
  <si>
    <t>Squads Used</t>
  </si>
  <si>
    <t>Squad #s</t>
  </si>
  <si>
    <t>Squad 10</t>
  </si>
  <si>
    <t>Squad 16</t>
  </si>
  <si>
    <t>Squad 17</t>
  </si>
  <si>
    <t>Squad 50</t>
  </si>
  <si>
    <t>Squad 52</t>
  </si>
  <si>
    <t>Squad 53</t>
  </si>
  <si>
    <t>Squad 56</t>
  </si>
  <si>
    <t>Squad 57</t>
  </si>
  <si>
    <t>Squad 58</t>
  </si>
  <si>
    <t>Squad 63</t>
  </si>
  <si>
    <t>Squad 65</t>
  </si>
  <si>
    <t>Squad 67</t>
  </si>
  <si>
    <t>Squad 69</t>
  </si>
  <si>
    <t>Squad 11</t>
  </si>
  <si>
    <t>Squad 15</t>
  </si>
  <si>
    <t>Squad 18</t>
  </si>
  <si>
    <t>Squad 55</t>
  </si>
  <si>
    <t>Squad 60</t>
  </si>
  <si>
    <t>Squad 62</t>
  </si>
  <si>
    <t>Run #s</t>
  </si>
  <si>
    <t>September</t>
  </si>
  <si>
    <t>Amb Unit</t>
  </si>
  <si>
    <t># of Runs</t>
  </si>
  <si>
    <t>CAR 6</t>
  </si>
  <si>
    <t>Car 6</t>
  </si>
  <si>
    <t>AMULANCE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</si>
</sst>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theme="4" tint="0.39997558519241921"/>
      </top>
      <bottom style="thick">
        <color auto="1"/>
      </bottom>
      <diagonal/>
    </border>
    <border>
      <left/>
      <right style="thick">
        <color auto="1"/>
      </right>
      <top style="thin">
        <color theme="4" tint="0.39997558519241921"/>
      </top>
      <bottom style="thick">
        <color auto="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/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5" xfId="0" applyBorder="1"/>
    <xf numFmtId="0" fontId="2" fillId="0" borderId="7" xfId="0" applyFont="1" applyBorder="1"/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2" fillId="0" borderId="3" xfId="0" applyNumberFormat="1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0" fillId="0" borderId="4" xfId="0" applyBorder="1" applyAlignment="1">
      <alignment horizontal="left"/>
    </xf>
    <xf numFmtId="10" fontId="0" fillId="0" borderId="2" xfId="0" applyNumberFormat="1" applyBorder="1"/>
    <xf numFmtId="10" fontId="0" fillId="0" borderId="3" xfId="0" applyNumberFormat="1" applyBorder="1"/>
    <xf numFmtId="10" fontId="0" fillId="0" borderId="0" xfId="0" applyNumberFormat="1" applyBorder="1"/>
    <xf numFmtId="10" fontId="0" fillId="0" borderId="6" xfId="0" applyNumberFormat="1" applyBorder="1"/>
    <xf numFmtId="10" fontId="0" fillId="0" borderId="8" xfId="0" applyNumberFormat="1" applyBorder="1"/>
    <xf numFmtId="10" fontId="0" fillId="0" borderId="9" xfId="0" applyNumberFormat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0" fontId="0" fillId="0" borderId="3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9" xfId="0" applyNumberFormat="1" applyBorder="1" applyAlignment="1">
      <alignment horizontal="right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/>
    <xf numFmtId="0" fontId="0" fillId="0" borderId="0" xfId="0" applyBorder="1" applyAlignment="1"/>
    <xf numFmtId="0" fontId="0" fillId="0" borderId="8" xfId="0" applyBorder="1" applyAlignment="1"/>
    <xf numFmtId="10" fontId="0" fillId="0" borderId="8" xfId="0" applyNumberFormat="1" applyBorder="1" applyAlignment="1"/>
    <xf numFmtId="10" fontId="0" fillId="0" borderId="9" xfId="0" applyNumberFormat="1" applyBorder="1" applyAlignment="1"/>
    <xf numFmtId="0" fontId="0" fillId="0" borderId="0" xfId="0" applyFill="1" applyBorder="1" applyAlignment="1"/>
    <xf numFmtId="0" fontId="0" fillId="0" borderId="3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10" fontId="0" fillId="0" borderId="4" xfId="0" applyNumberFormat="1" applyBorder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1" fillId="0" borderId="4" xfId="0" applyFont="1" applyBorder="1" applyAlignment="1">
      <alignment horizontal="center"/>
    </xf>
    <xf numFmtId="0" fontId="0" fillId="0" borderId="0" xfId="0" pivotButton="1"/>
    <xf numFmtId="0" fontId="0" fillId="0" borderId="3" xfId="0" pivotButton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5A21-9382-43B9-BBE1-1D60BC1154CA}">
  <sheetPr>
    <pageSetUpPr fitToPage="1"/>
  </sheetPr>
  <dimension ref="B1:N88"/>
  <sheetViews>
    <sheetView tabSelected="1" topLeftCell="B31" workbookViewId="0">
      <selection activeCell="B68" sqref="A68:XFD88"/>
    </sheetView>
  </sheetViews>
  <sheetFormatPr defaultRowHeight="15" x14ac:dyDescent="0.25"/>
  <cols>
    <col min="2" max="2" width="13.7109375" bestFit="1" customWidth="1"/>
    <col min="3" max="3" width="10.85546875" style="1" customWidth="1"/>
    <col min="4" max="4" width="9.140625" style="1"/>
    <col min="5" max="5" width="10" style="1" bestFit="1" customWidth="1"/>
    <col min="6" max="7" width="10" style="1" customWidth="1"/>
    <col min="8" max="8" width="21.42578125" bestFit="1" customWidth="1"/>
    <col min="9" max="9" width="12.5703125" bestFit="1" customWidth="1"/>
    <col min="10" max="10" width="12" bestFit="1" customWidth="1"/>
    <col min="11" max="11" width="11.7109375" bestFit="1" customWidth="1"/>
    <col min="13" max="13" width="12.5703125" bestFit="1" customWidth="1"/>
  </cols>
  <sheetData>
    <row r="1" spans="2:11" x14ac:dyDescent="0.25">
      <c r="B1" t="s">
        <v>0</v>
      </c>
    </row>
    <row r="2" spans="2:11" ht="16.5" thickBot="1" x14ac:dyDescent="0.3">
      <c r="C2" s="2" t="s">
        <v>54</v>
      </c>
      <c r="D2" s="2" t="s">
        <v>57</v>
      </c>
      <c r="E2" s="2" t="s">
        <v>56</v>
      </c>
      <c r="F2" s="2"/>
      <c r="G2" s="2"/>
      <c r="I2" s="2" t="s">
        <v>54</v>
      </c>
    </row>
    <row r="3" spans="2:11" ht="16.5" thickTop="1" x14ac:dyDescent="0.25">
      <c r="B3" s="3" t="s">
        <v>4</v>
      </c>
      <c r="C3" s="4" t="s">
        <v>5</v>
      </c>
      <c r="D3" s="4" t="s">
        <v>5</v>
      </c>
      <c r="E3" s="5" t="s">
        <v>5</v>
      </c>
      <c r="F3" s="5" t="s">
        <v>6</v>
      </c>
      <c r="H3" s="6"/>
      <c r="I3" s="7"/>
      <c r="J3" s="7" t="s">
        <v>7</v>
      </c>
      <c r="K3" s="24" t="s">
        <v>7</v>
      </c>
    </row>
    <row r="4" spans="2:11" ht="15.75" x14ac:dyDescent="0.25">
      <c r="B4" s="10" t="s">
        <v>8</v>
      </c>
      <c r="C4" s="11">
        <v>0</v>
      </c>
      <c r="D4" s="11">
        <v>0</v>
      </c>
      <c r="E4" s="11">
        <v>0</v>
      </c>
      <c r="F4" s="12">
        <f t="shared" ref="F4:F24" si="0">SUM(C4:E4)</f>
        <v>0</v>
      </c>
      <c r="H4" s="13"/>
      <c r="I4" s="14" t="s">
        <v>9</v>
      </c>
      <c r="J4" s="14" t="s">
        <v>10</v>
      </c>
      <c r="K4" s="15" t="s">
        <v>11</v>
      </c>
    </row>
    <row r="5" spans="2:11" ht="15.75" x14ac:dyDescent="0.25">
      <c r="B5" s="10" t="s">
        <v>12</v>
      </c>
      <c r="C5" s="11">
        <v>0</v>
      </c>
      <c r="D5" s="11">
        <v>0</v>
      </c>
      <c r="E5" s="11">
        <v>0</v>
      </c>
      <c r="F5" s="12">
        <f t="shared" si="0"/>
        <v>0</v>
      </c>
      <c r="H5" s="13" t="s">
        <v>13</v>
      </c>
      <c r="I5" s="2">
        <v>207</v>
      </c>
      <c r="J5" s="14" t="s">
        <v>82</v>
      </c>
      <c r="K5" s="15" t="s">
        <v>82</v>
      </c>
    </row>
    <row r="6" spans="2:11" ht="15.75" x14ac:dyDescent="0.25">
      <c r="B6" s="10" t="s">
        <v>15</v>
      </c>
      <c r="C6" s="11">
        <v>0</v>
      </c>
      <c r="D6" s="11">
        <v>0</v>
      </c>
      <c r="E6" s="11">
        <v>1</v>
      </c>
      <c r="F6" s="12">
        <f t="shared" si="0"/>
        <v>1</v>
      </c>
      <c r="H6" s="13" t="s">
        <v>16</v>
      </c>
      <c r="I6" s="17">
        <v>2066.8833333333328</v>
      </c>
      <c r="J6" s="14">
        <v>1866.8499999999997</v>
      </c>
      <c r="K6" s="18">
        <v>1480.9166666666663</v>
      </c>
    </row>
    <row r="7" spans="2:11" ht="16.5" thickBot="1" x14ac:dyDescent="0.3">
      <c r="B7" s="19" t="s">
        <v>17</v>
      </c>
      <c r="C7" s="1">
        <v>104</v>
      </c>
      <c r="D7" s="1">
        <v>136</v>
      </c>
      <c r="E7" s="11">
        <v>118</v>
      </c>
      <c r="F7" s="12">
        <f t="shared" si="0"/>
        <v>358</v>
      </c>
      <c r="H7" s="20" t="s">
        <v>18</v>
      </c>
      <c r="I7" s="21">
        <f>I6/I5</f>
        <v>9.9849436392914619</v>
      </c>
      <c r="J7" s="21">
        <f>J6/J5</f>
        <v>10.314088397790053</v>
      </c>
      <c r="K7" s="22">
        <f>K6/K5</f>
        <v>8.1818600368324113</v>
      </c>
    </row>
    <row r="8" spans="2:11" ht="16.5" thickTop="1" x14ac:dyDescent="0.25">
      <c r="B8" s="19" t="s">
        <v>19</v>
      </c>
      <c r="C8" s="1">
        <v>10</v>
      </c>
      <c r="D8" s="1">
        <v>13</v>
      </c>
      <c r="E8" s="11">
        <v>12</v>
      </c>
      <c r="F8" s="12">
        <f t="shared" si="0"/>
        <v>35</v>
      </c>
    </row>
    <row r="9" spans="2:11" ht="16.5" thickBot="1" x14ac:dyDescent="0.3">
      <c r="B9" s="19"/>
      <c r="C9" s="1">
        <v>11</v>
      </c>
      <c r="D9" s="1">
        <v>11</v>
      </c>
      <c r="E9" s="11">
        <v>17</v>
      </c>
      <c r="F9" s="12">
        <f t="shared" si="0"/>
        <v>39</v>
      </c>
      <c r="I9" s="2" t="s">
        <v>55</v>
      </c>
    </row>
    <row r="10" spans="2:11" ht="16.5" thickTop="1" x14ac:dyDescent="0.25">
      <c r="B10" s="10" t="s">
        <v>21</v>
      </c>
      <c r="C10" s="11">
        <v>0</v>
      </c>
      <c r="D10" s="11">
        <v>0</v>
      </c>
      <c r="E10" s="11">
        <v>0</v>
      </c>
      <c r="F10" s="12">
        <f t="shared" si="0"/>
        <v>0</v>
      </c>
      <c r="H10" s="6"/>
      <c r="I10" s="7"/>
      <c r="J10" s="8" t="s">
        <v>7</v>
      </c>
      <c r="K10" s="9" t="s">
        <v>7</v>
      </c>
    </row>
    <row r="11" spans="2:11" ht="15.75" x14ac:dyDescent="0.25">
      <c r="B11" s="10" t="s">
        <v>88</v>
      </c>
      <c r="C11" s="11">
        <v>0</v>
      </c>
      <c r="D11" s="11">
        <v>0</v>
      </c>
      <c r="E11" s="11">
        <v>0</v>
      </c>
      <c r="F11" s="12">
        <f t="shared" si="0"/>
        <v>0</v>
      </c>
      <c r="H11" s="13"/>
      <c r="I11" s="14" t="s">
        <v>9</v>
      </c>
      <c r="J11" s="14" t="s">
        <v>10</v>
      </c>
      <c r="K11" s="15" t="s">
        <v>11</v>
      </c>
    </row>
    <row r="12" spans="2:11" ht="15.75" x14ac:dyDescent="0.25">
      <c r="B12" s="19" t="s">
        <v>23</v>
      </c>
      <c r="C12" s="11">
        <v>0</v>
      </c>
      <c r="D12" s="1">
        <v>1</v>
      </c>
      <c r="E12" s="11">
        <v>0</v>
      </c>
      <c r="F12" s="12">
        <f t="shared" si="0"/>
        <v>1</v>
      </c>
      <c r="G12" s="1" t="s">
        <v>0</v>
      </c>
      <c r="H12" s="13" t="s">
        <v>13</v>
      </c>
      <c r="I12" s="2">
        <v>247</v>
      </c>
      <c r="J12" s="14" t="s">
        <v>83</v>
      </c>
      <c r="K12" s="15" t="s">
        <v>83</v>
      </c>
    </row>
    <row r="13" spans="2:11" ht="15.75" x14ac:dyDescent="0.25">
      <c r="B13" s="19" t="s">
        <v>25</v>
      </c>
      <c r="C13" s="11">
        <v>0</v>
      </c>
      <c r="D13" s="11">
        <v>0</v>
      </c>
      <c r="E13" s="11">
        <v>1</v>
      </c>
      <c r="F13" s="12">
        <f t="shared" si="0"/>
        <v>1</v>
      </c>
      <c r="H13" s="13" t="s">
        <v>16</v>
      </c>
      <c r="I13" s="16">
        <v>2480.35</v>
      </c>
      <c r="J13" s="17">
        <v>2172.7000000000003</v>
      </c>
      <c r="K13" s="18">
        <v>1660.1</v>
      </c>
    </row>
    <row r="14" spans="2:11" ht="16.5" thickBot="1" x14ac:dyDescent="0.3">
      <c r="B14" s="19" t="s">
        <v>26</v>
      </c>
      <c r="C14" s="1">
        <v>10</v>
      </c>
      <c r="D14" s="1">
        <v>11</v>
      </c>
      <c r="E14" s="11">
        <v>11</v>
      </c>
      <c r="F14" s="12">
        <f t="shared" si="0"/>
        <v>32</v>
      </c>
      <c r="H14" s="20" t="s">
        <v>18</v>
      </c>
      <c r="I14" s="21">
        <f>I13/I12</f>
        <v>10.041902834008097</v>
      </c>
      <c r="J14" s="21">
        <f>J13/J12</f>
        <v>10.248584905660378</v>
      </c>
      <c r="K14" s="22">
        <f>K13/K12</f>
        <v>7.8306603773584902</v>
      </c>
    </row>
    <row r="15" spans="2:11" ht="16.5" thickTop="1" x14ac:dyDescent="0.25">
      <c r="B15" s="19" t="s">
        <v>27</v>
      </c>
      <c r="C15" s="1">
        <v>21</v>
      </c>
      <c r="D15" s="1">
        <v>25</v>
      </c>
      <c r="E15" s="11">
        <v>24</v>
      </c>
      <c r="F15" s="12">
        <f t="shared" si="0"/>
        <v>70</v>
      </c>
    </row>
    <row r="16" spans="2:11" ht="15.75" x14ac:dyDescent="0.25">
      <c r="B16" s="19" t="s">
        <v>28</v>
      </c>
      <c r="C16" s="1">
        <v>2</v>
      </c>
      <c r="D16" s="11">
        <v>0</v>
      </c>
      <c r="E16" s="11">
        <v>1</v>
      </c>
      <c r="F16" s="12">
        <f t="shared" si="0"/>
        <v>3</v>
      </c>
    </row>
    <row r="17" spans="2:11" ht="16.5" thickBot="1" x14ac:dyDescent="0.3">
      <c r="B17" s="10" t="s">
        <v>29</v>
      </c>
      <c r="C17" s="11">
        <v>0</v>
      </c>
      <c r="D17" s="11">
        <v>0</v>
      </c>
      <c r="E17" s="11">
        <v>0</v>
      </c>
      <c r="F17" s="12">
        <f t="shared" si="0"/>
        <v>0</v>
      </c>
      <c r="I17" s="2" t="s">
        <v>56</v>
      </c>
    </row>
    <row r="18" spans="2:11" ht="16.5" thickTop="1" x14ac:dyDescent="0.25">
      <c r="B18" s="19" t="s">
        <v>30</v>
      </c>
      <c r="C18" s="1">
        <v>29</v>
      </c>
      <c r="D18" s="1">
        <v>34</v>
      </c>
      <c r="E18" s="11">
        <v>27</v>
      </c>
      <c r="F18" s="12">
        <f t="shared" si="0"/>
        <v>90</v>
      </c>
      <c r="H18" s="6"/>
      <c r="I18" s="7"/>
      <c r="J18" s="8" t="s">
        <v>7</v>
      </c>
      <c r="K18" s="9" t="s">
        <v>7</v>
      </c>
    </row>
    <row r="19" spans="2:11" ht="15.75" x14ac:dyDescent="0.25">
      <c r="B19" s="19" t="s">
        <v>31</v>
      </c>
      <c r="C19" s="1">
        <v>17</v>
      </c>
      <c r="D19" s="1">
        <v>14</v>
      </c>
      <c r="E19" s="11">
        <v>11</v>
      </c>
      <c r="F19" s="12">
        <f t="shared" si="0"/>
        <v>42</v>
      </c>
      <c r="H19" s="13"/>
      <c r="I19" s="14" t="s">
        <v>9</v>
      </c>
      <c r="J19" s="14" t="s">
        <v>10</v>
      </c>
      <c r="K19" s="15" t="s">
        <v>11</v>
      </c>
    </row>
    <row r="20" spans="2:11" ht="15.75" x14ac:dyDescent="0.25">
      <c r="B20" s="10" t="s">
        <v>32</v>
      </c>
      <c r="C20" s="11">
        <v>0</v>
      </c>
      <c r="D20" s="11">
        <v>0</v>
      </c>
      <c r="E20" s="11">
        <v>0</v>
      </c>
      <c r="F20" s="12">
        <f t="shared" si="0"/>
        <v>0</v>
      </c>
      <c r="H20" s="13" t="s">
        <v>13</v>
      </c>
      <c r="I20" s="2">
        <v>226</v>
      </c>
      <c r="J20" s="14" t="s">
        <v>84</v>
      </c>
      <c r="K20" s="15" t="s">
        <v>84</v>
      </c>
    </row>
    <row r="21" spans="2:11" ht="16.5" thickBot="1" x14ac:dyDescent="0.3">
      <c r="B21" s="25" t="s">
        <v>34</v>
      </c>
      <c r="C21" s="26">
        <v>3</v>
      </c>
      <c r="D21" s="26">
        <v>2</v>
      </c>
      <c r="E21" s="11">
        <v>3</v>
      </c>
      <c r="F21" s="12">
        <f t="shared" si="0"/>
        <v>8</v>
      </c>
      <c r="H21" s="13" t="s">
        <v>16</v>
      </c>
      <c r="I21" s="16">
        <v>2235.2833333333338</v>
      </c>
      <c r="J21" s="17">
        <v>2080.6833333333338</v>
      </c>
      <c r="K21" s="18">
        <v>1476.2</v>
      </c>
    </row>
    <row r="22" spans="2:11" ht="17.25" thickTop="1" thickBot="1" x14ac:dyDescent="0.3">
      <c r="B22" s="28" t="s">
        <v>36</v>
      </c>
      <c r="C22" s="29">
        <f>SUM(C4:C21)</f>
        <v>207</v>
      </c>
      <c r="D22" s="29">
        <f>SUM(D4:D21)</f>
        <v>247</v>
      </c>
      <c r="E22" s="30">
        <f>SUM(E4:E21)</f>
        <v>226</v>
      </c>
      <c r="F22" s="30">
        <f t="shared" si="0"/>
        <v>680</v>
      </c>
      <c r="H22" s="20" t="s">
        <v>18</v>
      </c>
      <c r="I22" s="21">
        <f>I21/I20</f>
        <v>9.8906342182890867</v>
      </c>
      <c r="J22" s="21">
        <f>J21/J20</f>
        <v>10.300412541254127</v>
      </c>
      <c r="K22" s="22">
        <f>K21/K20</f>
        <v>7.3079207920792078</v>
      </c>
    </row>
    <row r="23" spans="2:11" ht="17.25" thickTop="1" thickBot="1" x14ac:dyDescent="0.3">
      <c r="B23" s="31" t="s">
        <v>37</v>
      </c>
      <c r="C23" s="32">
        <v>26</v>
      </c>
      <c r="D23" s="32">
        <v>35</v>
      </c>
      <c r="E23" s="33">
        <v>24</v>
      </c>
      <c r="F23" s="30">
        <f t="shared" si="0"/>
        <v>85</v>
      </c>
    </row>
    <row r="24" spans="2:11" ht="17.25" thickTop="1" thickBot="1" x14ac:dyDescent="0.3">
      <c r="B24" s="31" t="s">
        <v>38</v>
      </c>
      <c r="C24" s="32">
        <f>C22-C23</f>
        <v>181</v>
      </c>
      <c r="D24" s="32">
        <f>D22-D23</f>
        <v>212</v>
      </c>
      <c r="E24" s="33">
        <f>E22-E23</f>
        <v>202</v>
      </c>
      <c r="F24" s="30">
        <f t="shared" si="0"/>
        <v>595</v>
      </c>
      <c r="H24" s="34" t="s">
        <v>18</v>
      </c>
      <c r="I24" s="35">
        <f>(I22+I14+I7)/3</f>
        <v>9.9724935638628818</v>
      </c>
      <c r="J24" s="35">
        <f>(J22+J14+J7)/3</f>
        <v>10.287695281568185</v>
      </c>
      <c r="K24" s="35">
        <f>(K22+K14+K7)/3</f>
        <v>7.773480402090037</v>
      </c>
    </row>
    <row r="25" spans="2:11" ht="15.75" thickTop="1" x14ac:dyDescent="0.25">
      <c r="G25" s="1" t="s">
        <v>0</v>
      </c>
    </row>
    <row r="26" spans="2:11" ht="15.75" x14ac:dyDescent="0.25">
      <c r="B26" s="36" t="s">
        <v>39</v>
      </c>
    </row>
    <row r="27" spans="2:11" ht="15.75" x14ac:dyDescent="0.25">
      <c r="B27" s="36" t="s">
        <v>40</v>
      </c>
    </row>
    <row r="28" spans="2:11" ht="15.75" x14ac:dyDescent="0.25">
      <c r="B28" s="36" t="s">
        <v>41</v>
      </c>
    </row>
    <row r="29" spans="2:11" ht="15.75" x14ac:dyDescent="0.25">
      <c r="B29" s="36" t="s">
        <v>42</v>
      </c>
    </row>
    <row r="30" spans="2:11" ht="15.75" x14ac:dyDescent="0.25">
      <c r="B30" s="36" t="s">
        <v>43</v>
      </c>
    </row>
    <row r="31" spans="2:11" ht="15.75" x14ac:dyDescent="0.25">
      <c r="B31" s="36" t="s">
        <v>45</v>
      </c>
    </row>
    <row r="32" spans="2:11" ht="15.75" x14ac:dyDescent="0.25">
      <c r="B32" s="36" t="s">
        <v>87</v>
      </c>
    </row>
    <row r="34" spans="2:14" ht="21" x14ac:dyDescent="0.35">
      <c r="B34" s="36"/>
      <c r="D34" s="70" t="s">
        <v>76</v>
      </c>
      <c r="J34" s="71" t="s">
        <v>77</v>
      </c>
    </row>
    <row r="35" spans="2:14" ht="21.75" thickBot="1" x14ac:dyDescent="0.4">
      <c r="B35" s="36"/>
      <c r="D35" s="70"/>
      <c r="J35" s="71"/>
    </row>
    <row r="36" spans="2:14" ht="61.5" thickTop="1" thickBot="1" x14ac:dyDescent="0.3">
      <c r="B36" s="47" t="s">
        <v>71</v>
      </c>
      <c r="C36" s="79" t="s">
        <v>67</v>
      </c>
      <c r="D36" s="79" t="s">
        <v>68</v>
      </c>
      <c r="E36" s="79" t="s">
        <v>53</v>
      </c>
      <c r="F36" s="79" t="s">
        <v>69</v>
      </c>
      <c r="G36" s="80" t="s">
        <v>70</v>
      </c>
      <c r="I36" s="47" t="s">
        <v>71</v>
      </c>
      <c r="J36" s="79" t="s">
        <v>67</v>
      </c>
      <c r="K36" s="79" t="s">
        <v>68</v>
      </c>
      <c r="L36" s="79" t="s">
        <v>53</v>
      </c>
      <c r="M36" s="79" t="s">
        <v>69</v>
      </c>
      <c r="N36" s="80" t="s">
        <v>70</v>
      </c>
    </row>
    <row r="37" spans="2:14" ht="15.75" thickTop="1" x14ac:dyDescent="0.25">
      <c r="B37" s="78" t="s">
        <v>60</v>
      </c>
      <c r="C37" s="48">
        <v>18</v>
      </c>
      <c r="D37" s="48">
        <v>17</v>
      </c>
      <c r="E37" s="48">
        <f>SUM(C37:D37)</f>
        <v>35</v>
      </c>
      <c r="F37" s="53">
        <f>C37/E37</f>
        <v>0.51428571428571423</v>
      </c>
      <c r="G37" s="74">
        <f>D37/E37</f>
        <v>0.48571428571428571</v>
      </c>
      <c r="I37" s="78" t="s">
        <v>60</v>
      </c>
      <c r="J37" s="48">
        <v>32</v>
      </c>
      <c r="K37" s="48">
        <v>3</v>
      </c>
      <c r="L37" s="48">
        <f>SUM(J37:K37)</f>
        <v>35</v>
      </c>
      <c r="M37" s="53">
        <f>J37/L37</f>
        <v>0.91428571428571426</v>
      </c>
      <c r="N37" s="74">
        <f>K37/L37</f>
        <v>8.5714285714285715E-2</v>
      </c>
    </row>
    <row r="38" spans="2:14" x14ac:dyDescent="0.25">
      <c r="B38" s="72" t="s">
        <v>61</v>
      </c>
      <c r="C38" s="49">
        <v>6</v>
      </c>
      <c r="D38" s="49">
        <v>38</v>
      </c>
      <c r="E38" s="49">
        <f>SUM(C38:D38)</f>
        <v>44</v>
      </c>
      <c r="F38" s="55">
        <f>C38/E38</f>
        <v>0.13636363636363635</v>
      </c>
      <c r="G38" s="75">
        <f t="shared" ref="G38:G43" si="1">D38/E38</f>
        <v>0.86363636363636365</v>
      </c>
      <c r="I38" s="72" t="s">
        <v>61</v>
      </c>
      <c r="J38" s="49">
        <v>24</v>
      </c>
      <c r="K38" s="49">
        <v>20</v>
      </c>
      <c r="L38" s="49">
        <f t="shared" ref="L38:L42" si="2">SUM(J38:K38)</f>
        <v>44</v>
      </c>
      <c r="M38" s="55">
        <f t="shared" ref="M38:M43" si="3">J38/L38</f>
        <v>0.54545454545454541</v>
      </c>
      <c r="N38" s="75">
        <f t="shared" ref="N38:N43" si="4">K38/L38</f>
        <v>0.45454545454545453</v>
      </c>
    </row>
    <row r="39" spans="2:14" x14ac:dyDescent="0.25">
      <c r="B39" s="72" t="s">
        <v>62</v>
      </c>
      <c r="C39" s="49">
        <v>5</v>
      </c>
      <c r="D39" s="49">
        <v>15</v>
      </c>
      <c r="E39" s="49">
        <f t="shared" ref="E39:E43" si="5">SUM(C39:D39)</f>
        <v>20</v>
      </c>
      <c r="F39" s="55">
        <f t="shared" ref="F39:F42" si="6">C39/E39</f>
        <v>0.25</v>
      </c>
      <c r="G39" s="75">
        <f t="shared" si="1"/>
        <v>0.75</v>
      </c>
      <c r="I39" s="72" t="s">
        <v>62</v>
      </c>
      <c r="J39" s="49">
        <v>18</v>
      </c>
      <c r="K39" s="49">
        <v>2</v>
      </c>
      <c r="L39" s="49">
        <f t="shared" si="2"/>
        <v>20</v>
      </c>
      <c r="M39" s="55">
        <f t="shared" si="3"/>
        <v>0.9</v>
      </c>
      <c r="N39" s="75">
        <f t="shared" si="4"/>
        <v>0.1</v>
      </c>
    </row>
    <row r="40" spans="2:14" x14ac:dyDescent="0.25">
      <c r="B40" s="72" t="s">
        <v>63</v>
      </c>
      <c r="C40" s="49">
        <v>0</v>
      </c>
      <c r="D40" s="49">
        <v>3</v>
      </c>
      <c r="E40" s="49">
        <f t="shared" si="5"/>
        <v>3</v>
      </c>
      <c r="F40" s="55">
        <f t="shared" si="6"/>
        <v>0</v>
      </c>
      <c r="G40" s="75">
        <f t="shared" si="1"/>
        <v>1</v>
      </c>
      <c r="I40" s="72" t="s">
        <v>63</v>
      </c>
      <c r="J40" s="49">
        <v>0</v>
      </c>
      <c r="K40" s="49">
        <v>3</v>
      </c>
      <c r="L40" s="49">
        <f t="shared" si="2"/>
        <v>3</v>
      </c>
      <c r="M40" s="55">
        <f t="shared" si="3"/>
        <v>0</v>
      </c>
      <c r="N40" s="75">
        <f t="shared" si="4"/>
        <v>1</v>
      </c>
    </row>
    <row r="41" spans="2:14" x14ac:dyDescent="0.25">
      <c r="B41" s="72" t="s">
        <v>64</v>
      </c>
      <c r="C41" s="49">
        <v>56</v>
      </c>
      <c r="D41" s="49">
        <v>20</v>
      </c>
      <c r="E41" s="49">
        <f t="shared" si="5"/>
        <v>76</v>
      </c>
      <c r="F41" s="55">
        <f t="shared" si="6"/>
        <v>0.73684210526315785</v>
      </c>
      <c r="G41" s="75">
        <f t="shared" si="1"/>
        <v>0.26315789473684209</v>
      </c>
      <c r="I41" s="72" t="s">
        <v>64</v>
      </c>
      <c r="J41" s="49">
        <v>58</v>
      </c>
      <c r="K41" s="49">
        <v>18</v>
      </c>
      <c r="L41" s="49">
        <f t="shared" si="2"/>
        <v>76</v>
      </c>
      <c r="M41" s="55">
        <f t="shared" si="3"/>
        <v>0.76315789473684215</v>
      </c>
      <c r="N41" s="75">
        <f t="shared" si="4"/>
        <v>0.23684210526315788</v>
      </c>
    </row>
    <row r="42" spans="2:14" x14ac:dyDescent="0.25">
      <c r="B42" s="72" t="s">
        <v>66</v>
      </c>
      <c r="C42" s="49">
        <v>2</v>
      </c>
      <c r="D42" s="49">
        <v>1</v>
      </c>
      <c r="E42" s="49">
        <f t="shared" si="5"/>
        <v>3</v>
      </c>
      <c r="F42" s="55">
        <f t="shared" si="6"/>
        <v>0.66666666666666663</v>
      </c>
      <c r="G42" s="75">
        <f t="shared" si="1"/>
        <v>0.33333333333333331</v>
      </c>
      <c r="I42" s="72" t="s">
        <v>66</v>
      </c>
      <c r="J42" s="49">
        <v>2</v>
      </c>
      <c r="K42" s="49">
        <v>1</v>
      </c>
      <c r="L42" s="49">
        <f t="shared" si="2"/>
        <v>3</v>
      </c>
      <c r="M42" s="55">
        <f t="shared" si="3"/>
        <v>0.66666666666666663</v>
      </c>
      <c r="N42" s="75">
        <f t="shared" si="4"/>
        <v>0.33333333333333331</v>
      </c>
    </row>
    <row r="43" spans="2:14" ht="15.75" thickBot="1" x14ac:dyDescent="0.3">
      <c r="B43" s="77" t="s">
        <v>75</v>
      </c>
      <c r="C43" s="65">
        <f>SUM(C37:C42)</f>
        <v>87</v>
      </c>
      <c r="D43" s="65">
        <f>SUM(D37:D42)</f>
        <v>94</v>
      </c>
      <c r="E43" s="26">
        <f t="shared" si="5"/>
        <v>181</v>
      </c>
      <c r="F43" s="57">
        <f>C43/E43</f>
        <v>0.48066298342541436</v>
      </c>
      <c r="G43" s="76">
        <f t="shared" si="1"/>
        <v>0.51933701657458564</v>
      </c>
      <c r="I43" s="77" t="s">
        <v>75</v>
      </c>
      <c r="J43" s="65">
        <f>SUM(J37:J42)</f>
        <v>134</v>
      </c>
      <c r="K43" s="65">
        <f>SUM(K37:K42)</f>
        <v>47</v>
      </c>
      <c r="L43" s="26">
        <f>SUM(J43:K43)</f>
        <v>181</v>
      </c>
      <c r="M43" s="66">
        <f t="shared" si="3"/>
        <v>0.74033149171270718</v>
      </c>
      <c r="N43" s="76">
        <f t="shared" si="4"/>
        <v>0.25966850828729282</v>
      </c>
    </row>
    <row r="44" spans="2:14" ht="21.75" thickTop="1" x14ac:dyDescent="0.35">
      <c r="B44" s="36"/>
      <c r="D44" s="70"/>
      <c r="J44" s="71"/>
    </row>
    <row r="45" spans="2:14" ht="15.75" thickBot="1" x14ac:dyDescent="0.3"/>
    <row r="46" spans="2:14" ht="61.5" thickTop="1" thickBot="1" x14ac:dyDescent="0.3">
      <c r="B46" s="47" t="s">
        <v>86</v>
      </c>
      <c r="C46" s="79" t="s">
        <v>67</v>
      </c>
      <c r="D46" s="79" t="s">
        <v>68</v>
      </c>
      <c r="E46" s="79" t="s">
        <v>53</v>
      </c>
      <c r="F46" s="79" t="s">
        <v>69</v>
      </c>
      <c r="G46" s="80" t="s">
        <v>70</v>
      </c>
      <c r="I46" s="47" t="s">
        <v>86</v>
      </c>
      <c r="J46" s="79" t="s">
        <v>67</v>
      </c>
      <c r="K46" s="79" t="s">
        <v>68</v>
      </c>
      <c r="L46" s="79" t="s">
        <v>53</v>
      </c>
      <c r="M46" s="79" t="s">
        <v>69</v>
      </c>
      <c r="N46" s="80" t="s">
        <v>70</v>
      </c>
    </row>
    <row r="47" spans="2:14" ht="15.75" thickTop="1" x14ac:dyDescent="0.25">
      <c r="B47" s="81" t="s">
        <v>59</v>
      </c>
      <c r="C47" s="48">
        <v>0</v>
      </c>
      <c r="D47" s="48">
        <v>3</v>
      </c>
      <c r="E47" s="48">
        <f>SUM(C47:D47)</f>
        <v>3</v>
      </c>
      <c r="F47" s="53">
        <f>C47/E47</f>
        <v>0</v>
      </c>
      <c r="G47" s="74">
        <f>D47/E47</f>
        <v>1</v>
      </c>
      <c r="I47" s="81" t="s">
        <v>59</v>
      </c>
      <c r="J47" s="48">
        <v>0</v>
      </c>
      <c r="K47" s="48">
        <v>3</v>
      </c>
      <c r="L47" s="48">
        <v>3</v>
      </c>
      <c r="M47" s="53">
        <f t="shared" ref="M47:M54" si="7">J47/L47</f>
        <v>0</v>
      </c>
      <c r="N47" s="74">
        <f t="shared" ref="N47:N54" si="8">K47/L47</f>
        <v>1</v>
      </c>
    </row>
    <row r="48" spans="2:14" x14ac:dyDescent="0.25">
      <c r="B48" s="19" t="s">
        <v>60</v>
      </c>
      <c r="C48" s="49">
        <v>32</v>
      </c>
      <c r="D48" s="49">
        <v>13</v>
      </c>
      <c r="E48" s="49">
        <f t="shared" ref="E48:E54" si="9">SUM(C48:D48)</f>
        <v>45</v>
      </c>
      <c r="F48" s="55">
        <f t="shared" ref="F48:F54" si="10">C48/E48</f>
        <v>0.71111111111111114</v>
      </c>
      <c r="G48" s="75">
        <f t="shared" ref="G48:G54" si="11">D48/E48</f>
        <v>0.28888888888888886</v>
      </c>
      <c r="I48" s="19" t="s">
        <v>60</v>
      </c>
      <c r="J48" s="49">
        <v>40</v>
      </c>
      <c r="K48" s="49">
        <v>5</v>
      </c>
      <c r="L48" s="49">
        <v>45</v>
      </c>
      <c r="M48" s="55">
        <f t="shared" si="7"/>
        <v>0.88888888888888884</v>
      </c>
      <c r="N48" s="75">
        <f t="shared" si="8"/>
        <v>0.1111111111111111</v>
      </c>
    </row>
    <row r="49" spans="2:14" x14ac:dyDescent="0.25">
      <c r="B49" s="19" t="s">
        <v>61</v>
      </c>
      <c r="C49" s="49">
        <v>14</v>
      </c>
      <c r="D49" s="49">
        <v>41</v>
      </c>
      <c r="E49" s="49">
        <f t="shared" si="9"/>
        <v>55</v>
      </c>
      <c r="F49" s="55">
        <f t="shared" si="10"/>
        <v>0.25454545454545452</v>
      </c>
      <c r="G49" s="75">
        <f t="shared" si="11"/>
        <v>0.74545454545454548</v>
      </c>
      <c r="I49" s="19" t="s">
        <v>61</v>
      </c>
      <c r="J49" s="49">
        <v>43</v>
      </c>
      <c r="K49" s="49">
        <v>12</v>
      </c>
      <c r="L49" s="49">
        <v>55</v>
      </c>
      <c r="M49" s="55">
        <f t="shared" si="7"/>
        <v>0.78181818181818186</v>
      </c>
      <c r="N49" s="75">
        <f t="shared" si="8"/>
        <v>0.21818181818181817</v>
      </c>
    </row>
    <row r="50" spans="2:14" x14ac:dyDescent="0.25">
      <c r="B50" s="19" t="s">
        <v>62</v>
      </c>
      <c r="C50" s="49">
        <v>3</v>
      </c>
      <c r="D50" s="49">
        <v>9</v>
      </c>
      <c r="E50" s="49">
        <f t="shared" si="9"/>
        <v>12</v>
      </c>
      <c r="F50" s="55">
        <f t="shared" si="10"/>
        <v>0.25</v>
      </c>
      <c r="G50" s="75">
        <f t="shared" si="11"/>
        <v>0.75</v>
      </c>
      <c r="I50" s="19" t="s">
        <v>62</v>
      </c>
      <c r="J50" s="49">
        <v>10</v>
      </c>
      <c r="K50" s="49">
        <v>2</v>
      </c>
      <c r="L50" s="49">
        <v>12</v>
      </c>
      <c r="M50" s="55">
        <f t="shared" si="7"/>
        <v>0.83333333333333337</v>
      </c>
      <c r="N50" s="75">
        <f t="shared" si="8"/>
        <v>0.16666666666666666</v>
      </c>
    </row>
    <row r="51" spans="2:14" x14ac:dyDescent="0.25">
      <c r="B51" s="19" t="s">
        <v>63</v>
      </c>
      <c r="C51" s="49">
        <v>0</v>
      </c>
      <c r="D51" s="49">
        <v>4</v>
      </c>
      <c r="E51" s="49">
        <f t="shared" si="9"/>
        <v>4</v>
      </c>
      <c r="F51" s="55">
        <f t="shared" si="10"/>
        <v>0</v>
      </c>
      <c r="G51" s="75">
        <f t="shared" si="11"/>
        <v>1</v>
      </c>
      <c r="I51" s="19" t="s">
        <v>63</v>
      </c>
      <c r="J51" s="49">
        <v>0</v>
      </c>
      <c r="K51" s="49">
        <v>4</v>
      </c>
      <c r="L51" s="49">
        <v>4</v>
      </c>
      <c r="M51" s="55">
        <f t="shared" si="7"/>
        <v>0</v>
      </c>
      <c r="N51" s="75">
        <f t="shared" si="8"/>
        <v>1</v>
      </c>
    </row>
    <row r="52" spans="2:14" x14ac:dyDescent="0.25">
      <c r="B52" s="19" t="s">
        <v>64</v>
      </c>
      <c r="C52" s="49">
        <v>63</v>
      </c>
      <c r="D52" s="49">
        <v>26</v>
      </c>
      <c r="E52" s="49">
        <f t="shared" si="9"/>
        <v>89</v>
      </c>
      <c r="F52" s="55">
        <f t="shared" si="10"/>
        <v>0.7078651685393258</v>
      </c>
      <c r="G52" s="75">
        <f t="shared" si="11"/>
        <v>0.29213483146067415</v>
      </c>
      <c r="I52" s="19" t="s">
        <v>64</v>
      </c>
      <c r="J52" s="49">
        <v>64</v>
      </c>
      <c r="K52" s="49">
        <v>25</v>
      </c>
      <c r="L52" s="49">
        <v>89</v>
      </c>
      <c r="M52" s="55">
        <f t="shared" si="7"/>
        <v>0.7191011235955056</v>
      </c>
      <c r="N52" s="75">
        <f t="shared" si="8"/>
        <v>0.2808988764044944</v>
      </c>
    </row>
    <row r="53" spans="2:14" x14ac:dyDescent="0.25">
      <c r="B53" s="19" t="s">
        <v>66</v>
      </c>
      <c r="C53" s="49">
        <v>3</v>
      </c>
      <c r="D53" s="49">
        <v>1</v>
      </c>
      <c r="E53" s="49">
        <f t="shared" si="9"/>
        <v>4</v>
      </c>
      <c r="F53" s="55">
        <f t="shared" si="10"/>
        <v>0.75</v>
      </c>
      <c r="G53" s="75">
        <f t="shared" si="11"/>
        <v>0.25</v>
      </c>
      <c r="I53" s="19" t="s">
        <v>66</v>
      </c>
      <c r="J53" s="49">
        <v>3</v>
      </c>
      <c r="K53" s="49">
        <v>1</v>
      </c>
      <c r="L53" s="49">
        <v>4</v>
      </c>
      <c r="M53" s="55">
        <f t="shared" si="7"/>
        <v>0.75</v>
      </c>
      <c r="N53" s="75">
        <f t="shared" si="8"/>
        <v>0.25</v>
      </c>
    </row>
    <row r="54" spans="2:14" ht="15.75" thickBot="1" x14ac:dyDescent="0.3">
      <c r="B54" s="77" t="s">
        <v>75</v>
      </c>
      <c r="C54" s="65">
        <f>SUM(C47:C53)</f>
        <v>115</v>
      </c>
      <c r="D54" s="65">
        <f>SUM(D47:D53)</f>
        <v>97</v>
      </c>
      <c r="E54" s="65">
        <f t="shared" si="9"/>
        <v>212</v>
      </c>
      <c r="F54" s="66">
        <f t="shared" si="10"/>
        <v>0.54245283018867929</v>
      </c>
      <c r="G54" s="76">
        <f t="shared" si="11"/>
        <v>0.45754716981132076</v>
      </c>
      <c r="I54" s="77" t="s">
        <v>75</v>
      </c>
      <c r="J54" s="65">
        <f>SUM(J47:J53)</f>
        <v>160</v>
      </c>
      <c r="K54" s="65">
        <f>SUM(K47:K53)</f>
        <v>52</v>
      </c>
      <c r="L54" s="65">
        <f>SUM(L47:L53)</f>
        <v>212</v>
      </c>
      <c r="M54" s="57">
        <f t="shared" si="7"/>
        <v>0.75471698113207553</v>
      </c>
      <c r="N54" s="76">
        <f t="shared" si="8"/>
        <v>0.24528301886792453</v>
      </c>
    </row>
    <row r="55" spans="2:14" ht="15.75" thickTop="1" x14ac:dyDescent="0.25"/>
    <row r="56" spans="2:14" ht="15.75" thickBot="1" x14ac:dyDescent="0.3"/>
    <row r="57" spans="2:14" ht="61.5" thickTop="1" thickBot="1" x14ac:dyDescent="0.3">
      <c r="B57" s="47" t="s">
        <v>85</v>
      </c>
      <c r="C57" s="79" t="s">
        <v>67</v>
      </c>
      <c r="D57" s="79" t="s">
        <v>68</v>
      </c>
      <c r="E57" s="79" t="s">
        <v>53</v>
      </c>
      <c r="F57" s="79" t="s">
        <v>69</v>
      </c>
      <c r="G57" s="80" t="s">
        <v>70</v>
      </c>
      <c r="I57" s="47" t="s">
        <v>85</v>
      </c>
      <c r="J57" s="79" t="s">
        <v>67</v>
      </c>
      <c r="K57" s="79" t="s">
        <v>68</v>
      </c>
      <c r="L57" s="79" t="s">
        <v>53</v>
      </c>
      <c r="M57" s="79" t="s">
        <v>69</v>
      </c>
      <c r="N57" s="80" t="s">
        <v>70</v>
      </c>
    </row>
    <row r="58" spans="2:14" ht="15.75" thickTop="1" x14ac:dyDescent="0.25">
      <c r="B58" s="78" t="s">
        <v>58</v>
      </c>
      <c r="C58" s="48">
        <v>0</v>
      </c>
      <c r="D58" s="48">
        <v>1</v>
      </c>
      <c r="E58" s="48">
        <f t="shared" ref="E58:E66" si="12">SUM(C58:D58)</f>
        <v>1</v>
      </c>
      <c r="F58" s="53">
        <f>C58/E58</f>
        <v>0</v>
      </c>
      <c r="G58" s="74">
        <f>D58/E58</f>
        <v>1</v>
      </c>
      <c r="I58" s="78" t="s">
        <v>58</v>
      </c>
      <c r="J58" s="48">
        <v>1</v>
      </c>
      <c r="K58" s="48">
        <v>0</v>
      </c>
      <c r="L58" s="48">
        <f>SUM(J58:K58)</f>
        <v>1</v>
      </c>
      <c r="M58" s="55">
        <f t="shared" ref="M58:M66" si="13">J58/L58</f>
        <v>1</v>
      </c>
      <c r="N58" s="75">
        <f t="shared" ref="N58:N66" si="14">K58/L58</f>
        <v>0</v>
      </c>
    </row>
    <row r="59" spans="2:14" x14ac:dyDescent="0.25">
      <c r="B59" s="72" t="s">
        <v>59</v>
      </c>
      <c r="C59" s="49">
        <v>0</v>
      </c>
      <c r="D59" s="49">
        <v>1</v>
      </c>
      <c r="E59" s="49">
        <f t="shared" si="12"/>
        <v>1</v>
      </c>
      <c r="F59" s="55">
        <f t="shared" ref="F59:F66" si="15">C59/E59</f>
        <v>0</v>
      </c>
      <c r="G59" s="75">
        <f t="shared" ref="G59:G66" si="16">D59/E59</f>
        <v>1</v>
      </c>
      <c r="I59" s="72" t="s">
        <v>59</v>
      </c>
      <c r="J59" s="49">
        <v>0</v>
      </c>
      <c r="K59" s="49">
        <v>1</v>
      </c>
      <c r="L59" s="49">
        <f t="shared" ref="L59:L66" si="17">SUM(J59:K59)</f>
        <v>1</v>
      </c>
      <c r="M59" s="55">
        <f t="shared" si="13"/>
        <v>0</v>
      </c>
      <c r="N59" s="75">
        <f t="shared" si="14"/>
        <v>1</v>
      </c>
    </row>
    <row r="60" spans="2:14" x14ac:dyDescent="0.25">
      <c r="B60" s="72" t="s">
        <v>60</v>
      </c>
      <c r="C60" s="49">
        <v>37</v>
      </c>
      <c r="D60" s="49">
        <v>23</v>
      </c>
      <c r="E60" s="49">
        <f t="shared" si="12"/>
        <v>60</v>
      </c>
      <c r="F60" s="55">
        <f t="shared" si="15"/>
        <v>0.6166666666666667</v>
      </c>
      <c r="G60" s="75">
        <f t="shared" si="16"/>
        <v>0.38333333333333336</v>
      </c>
      <c r="I60" s="72" t="s">
        <v>60</v>
      </c>
      <c r="J60" s="49">
        <v>53</v>
      </c>
      <c r="K60" s="49">
        <v>7</v>
      </c>
      <c r="L60" s="49">
        <f t="shared" si="17"/>
        <v>60</v>
      </c>
      <c r="M60" s="55">
        <f t="shared" si="13"/>
        <v>0.8833333333333333</v>
      </c>
      <c r="N60" s="75">
        <f t="shared" si="14"/>
        <v>0.11666666666666667</v>
      </c>
    </row>
    <row r="61" spans="2:14" x14ac:dyDescent="0.25">
      <c r="B61" s="72" t="s">
        <v>61</v>
      </c>
      <c r="C61" s="49">
        <v>10</v>
      </c>
      <c r="D61" s="49">
        <v>36</v>
      </c>
      <c r="E61" s="49">
        <f t="shared" si="12"/>
        <v>46</v>
      </c>
      <c r="F61" s="55">
        <f t="shared" si="15"/>
        <v>0.21739130434782608</v>
      </c>
      <c r="G61" s="75">
        <f t="shared" si="16"/>
        <v>0.78260869565217395</v>
      </c>
      <c r="I61" s="72" t="s">
        <v>61</v>
      </c>
      <c r="J61" s="49">
        <v>35</v>
      </c>
      <c r="K61" s="49">
        <v>11</v>
      </c>
      <c r="L61" s="49">
        <f t="shared" si="17"/>
        <v>46</v>
      </c>
      <c r="M61" s="55">
        <f t="shared" si="13"/>
        <v>0.76086956521739135</v>
      </c>
      <c r="N61" s="75">
        <f t="shared" si="14"/>
        <v>0.2391304347826087</v>
      </c>
    </row>
    <row r="62" spans="2:14" x14ac:dyDescent="0.25">
      <c r="B62" s="72" t="s">
        <v>62</v>
      </c>
      <c r="C62" s="49">
        <v>8</v>
      </c>
      <c r="D62" s="49">
        <v>5</v>
      </c>
      <c r="E62" s="49">
        <f t="shared" si="12"/>
        <v>13</v>
      </c>
      <c r="F62" s="55">
        <f t="shared" si="15"/>
        <v>0.61538461538461542</v>
      </c>
      <c r="G62" s="75">
        <f t="shared" si="16"/>
        <v>0.38461538461538464</v>
      </c>
      <c r="I62" s="72" t="s">
        <v>62</v>
      </c>
      <c r="J62" s="49">
        <v>12</v>
      </c>
      <c r="K62" s="49">
        <v>1</v>
      </c>
      <c r="L62" s="49">
        <f t="shared" si="17"/>
        <v>13</v>
      </c>
      <c r="M62" s="55">
        <f t="shared" si="13"/>
        <v>0.92307692307692313</v>
      </c>
      <c r="N62" s="75">
        <f t="shared" si="14"/>
        <v>7.6923076923076927E-2</v>
      </c>
    </row>
    <row r="63" spans="2:14" x14ac:dyDescent="0.25">
      <c r="B63" s="72" t="s">
        <v>63</v>
      </c>
      <c r="C63" s="49">
        <v>0</v>
      </c>
      <c r="D63" s="49">
        <v>4</v>
      </c>
      <c r="E63" s="49">
        <f t="shared" si="12"/>
        <v>4</v>
      </c>
      <c r="F63" s="55">
        <f t="shared" si="15"/>
        <v>0</v>
      </c>
      <c r="G63" s="75">
        <f t="shared" si="16"/>
        <v>1</v>
      </c>
      <c r="I63" s="72" t="s">
        <v>63</v>
      </c>
      <c r="J63" s="49">
        <v>2</v>
      </c>
      <c r="K63" s="49">
        <v>2</v>
      </c>
      <c r="L63" s="49">
        <f t="shared" si="17"/>
        <v>4</v>
      </c>
      <c r="M63" s="55">
        <f t="shared" si="13"/>
        <v>0.5</v>
      </c>
      <c r="N63" s="75">
        <f t="shared" si="14"/>
        <v>0.5</v>
      </c>
    </row>
    <row r="64" spans="2:14" x14ac:dyDescent="0.25">
      <c r="B64" s="72" t="s">
        <v>64</v>
      </c>
      <c r="C64" s="49">
        <v>52</v>
      </c>
      <c r="D64" s="49">
        <v>19</v>
      </c>
      <c r="E64" s="49">
        <f t="shared" si="12"/>
        <v>71</v>
      </c>
      <c r="F64" s="55">
        <f t="shared" si="15"/>
        <v>0.73239436619718312</v>
      </c>
      <c r="G64" s="75">
        <f t="shared" si="16"/>
        <v>0.26760563380281688</v>
      </c>
      <c r="I64" s="72" t="s">
        <v>64</v>
      </c>
      <c r="J64" s="49">
        <v>52</v>
      </c>
      <c r="K64" s="49">
        <v>19</v>
      </c>
      <c r="L64" s="49">
        <f t="shared" si="17"/>
        <v>71</v>
      </c>
      <c r="M64" s="55">
        <f t="shared" si="13"/>
        <v>0.73239436619718312</v>
      </c>
      <c r="N64" s="75">
        <f t="shared" si="14"/>
        <v>0.26760563380281688</v>
      </c>
    </row>
    <row r="65" spans="2:14" x14ac:dyDescent="0.25">
      <c r="B65" s="72" t="s">
        <v>66</v>
      </c>
      <c r="C65" s="49">
        <v>4</v>
      </c>
      <c r="D65" s="49">
        <v>2</v>
      </c>
      <c r="E65" s="49">
        <f t="shared" si="12"/>
        <v>6</v>
      </c>
      <c r="F65" s="55">
        <f t="shared" si="15"/>
        <v>0.66666666666666663</v>
      </c>
      <c r="G65" s="75">
        <f t="shared" si="16"/>
        <v>0.33333333333333331</v>
      </c>
      <c r="I65" s="72" t="s">
        <v>66</v>
      </c>
      <c r="J65" s="49">
        <v>4</v>
      </c>
      <c r="K65" s="49">
        <v>2</v>
      </c>
      <c r="L65" s="49">
        <f t="shared" si="17"/>
        <v>6</v>
      </c>
      <c r="M65" s="55">
        <f t="shared" si="13"/>
        <v>0.66666666666666663</v>
      </c>
      <c r="N65" s="75">
        <f t="shared" si="14"/>
        <v>0.33333333333333331</v>
      </c>
    </row>
    <row r="66" spans="2:14" ht="15.75" thickBot="1" x14ac:dyDescent="0.3">
      <c r="B66" s="77" t="s">
        <v>75</v>
      </c>
      <c r="C66" s="65">
        <f>SUM(C58:C65)</f>
        <v>111</v>
      </c>
      <c r="D66" s="65">
        <f>SUM(D58:D65)</f>
        <v>91</v>
      </c>
      <c r="E66" s="65">
        <f t="shared" si="12"/>
        <v>202</v>
      </c>
      <c r="F66" s="66">
        <f t="shared" si="15"/>
        <v>0.54950495049504955</v>
      </c>
      <c r="G66" s="76">
        <f t="shared" si="16"/>
        <v>0.45049504950495051</v>
      </c>
      <c r="I66" s="77" t="s">
        <v>75</v>
      </c>
      <c r="J66" s="65">
        <f>SUM(J58:J65)</f>
        <v>159</v>
      </c>
      <c r="K66" s="65">
        <f>SUM(K58:K65)</f>
        <v>43</v>
      </c>
      <c r="L66" s="65">
        <f t="shared" si="17"/>
        <v>202</v>
      </c>
      <c r="M66" s="66">
        <f t="shared" si="13"/>
        <v>0.78712871287128716</v>
      </c>
      <c r="N66" s="76">
        <f t="shared" si="14"/>
        <v>0.21287128712871287</v>
      </c>
    </row>
    <row r="67" spans="2:14" ht="15.75" thickTop="1" x14ac:dyDescent="0.25"/>
    <row r="68" spans="2:14" ht="15.75" x14ac:dyDescent="0.25">
      <c r="F68" s="2" t="s">
        <v>121</v>
      </c>
    </row>
    <row r="69" spans="2:14" ht="15.75" thickBot="1" x14ac:dyDescent="0.3"/>
    <row r="70" spans="2:14" ht="15.75" thickTop="1" x14ac:dyDescent="0.25">
      <c r="B70" s="100" t="s">
        <v>54</v>
      </c>
      <c r="C70" s="93" t="s">
        <v>93</v>
      </c>
      <c r="D70" s="90"/>
      <c r="E70" s="100" t="s">
        <v>55</v>
      </c>
      <c r="F70" s="93" t="s">
        <v>93</v>
      </c>
      <c r="G70" s="90"/>
      <c r="I70" s="100" t="s">
        <v>56</v>
      </c>
      <c r="J70" s="93" t="s">
        <v>93</v>
      </c>
      <c r="K70" s="90"/>
    </row>
    <row r="71" spans="2:14" x14ac:dyDescent="0.25">
      <c r="B71" s="96">
        <v>10</v>
      </c>
      <c r="C71" s="1">
        <v>32</v>
      </c>
      <c r="D71" s="44">
        <f>C71/$C$85</f>
        <v>0.15458937198067632</v>
      </c>
      <c r="E71" s="96">
        <v>10</v>
      </c>
      <c r="F71" s="49">
        <v>32</v>
      </c>
      <c r="G71" s="44">
        <f>F71/$F$87</f>
        <v>0.12955465587044535</v>
      </c>
      <c r="I71" s="96">
        <v>10</v>
      </c>
      <c r="J71" s="49">
        <v>27</v>
      </c>
      <c r="K71" s="44">
        <f>J71/$J$82</f>
        <v>0.11946902654867257</v>
      </c>
    </row>
    <row r="72" spans="2:14" x14ac:dyDescent="0.25">
      <c r="B72" s="96">
        <v>11</v>
      </c>
      <c r="C72" s="1">
        <v>3</v>
      </c>
      <c r="D72" s="44">
        <f t="shared" ref="D72:D84" si="18">C72/$C$85</f>
        <v>1.4492753623188406E-2</v>
      </c>
      <c r="E72" s="96">
        <v>12</v>
      </c>
      <c r="F72" s="49">
        <v>1</v>
      </c>
      <c r="G72" s="44">
        <f>F72/$F$87</f>
        <v>4.048582995951417E-3</v>
      </c>
      <c r="I72" s="96">
        <v>12</v>
      </c>
      <c r="J72" s="49">
        <v>1</v>
      </c>
      <c r="K72" s="44">
        <f t="shared" ref="K72:K81" si="19">J72/$J$82</f>
        <v>4.4247787610619468E-3</v>
      </c>
    </row>
    <row r="73" spans="2:14" x14ac:dyDescent="0.25">
      <c r="B73" s="96">
        <v>16</v>
      </c>
      <c r="C73" s="1">
        <v>12</v>
      </c>
      <c r="D73" s="44">
        <f t="shared" si="18"/>
        <v>5.7971014492753624E-2</v>
      </c>
      <c r="E73" s="96">
        <v>16</v>
      </c>
      <c r="F73" s="49">
        <v>6</v>
      </c>
      <c r="G73" s="44">
        <f>F73/$F$87</f>
        <v>2.4291497975708502E-2</v>
      </c>
      <c r="I73" s="96">
        <v>16</v>
      </c>
      <c r="J73" s="49">
        <v>2</v>
      </c>
      <c r="K73" s="44">
        <f t="shared" si="19"/>
        <v>8.8495575221238937E-3</v>
      </c>
    </row>
    <row r="74" spans="2:14" x14ac:dyDescent="0.25">
      <c r="B74" s="96">
        <v>50</v>
      </c>
      <c r="C74" s="1">
        <v>20</v>
      </c>
      <c r="D74" s="44">
        <f t="shared" si="18"/>
        <v>9.6618357487922704E-2</v>
      </c>
      <c r="E74" s="96">
        <v>17</v>
      </c>
      <c r="F74" s="49">
        <v>1</v>
      </c>
      <c r="G74" s="44">
        <f>F74/$F$87</f>
        <v>4.048582995951417E-3</v>
      </c>
      <c r="I74" s="96">
        <v>52</v>
      </c>
      <c r="J74" s="49">
        <v>40</v>
      </c>
      <c r="K74" s="44">
        <f t="shared" si="19"/>
        <v>0.17699115044247787</v>
      </c>
    </row>
    <row r="75" spans="2:14" x14ac:dyDescent="0.25">
      <c r="B75" s="96">
        <v>52</v>
      </c>
      <c r="C75" s="1">
        <v>39</v>
      </c>
      <c r="D75" s="44">
        <f t="shared" si="18"/>
        <v>0.18840579710144928</v>
      </c>
      <c r="E75" s="96">
        <v>19</v>
      </c>
      <c r="F75" s="49">
        <v>1</v>
      </c>
      <c r="G75" s="44">
        <f>F75/$F$87</f>
        <v>4.048582995951417E-3</v>
      </c>
      <c r="I75" s="96">
        <v>53</v>
      </c>
      <c r="J75" s="49">
        <v>17</v>
      </c>
      <c r="K75" s="44">
        <f t="shared" si="19"/>
        <v>7.5221238938053103E-2</v>
      </c>
    </row>
    <row r="76" spans="2:14" x14ac:dyDescent="0.25">
      <c r="B76" s="96">
        <v>53</v>
      </c>
      <c r="C76" s="1">
        <v>6</v>
      </c>
      <c r="D76" s="44">
        <f t="shared" si="18"/>
        <v>2.8985507246376812E-2</v>
      </c>
      <c r="E76" s="96">
        <v>50</v>
      </c>
      <c r="F76" s="49">
        <v>21</v>
      </c>
      <c r="G76" s="44">
        <f>F76/$F$87</f>
        <v>8.5020242914979755E-2</v>
      </c>
      <c r="I76" s="96">
        <v>55</v>
      </c>
      <c r="J76" s="49">
        <v>117</v>
      </c>
      <c r="K76" s="44">
        <f t="shared" si="19"/>
        <v>0.51769911504424782</v>
      </c>
    </row>
    <row r="77" spans="2:14" x14ac:dyDescent="0.25">
      <c r="B77" s="96">
        <v>55</v>
      </c>
      <c r="C77" s="1">
        <v>73</v>
      </c>
      <c r="D77" s="44">
        <f t="shared" si="18"/>
        <v>0.35265700483091789</v>
      </c>
      <c r="E77" s="96">
        <v>52</v>
      </c>
      <c r="F77" s="49">
        <v>39</v>
      </c>
      <c r="G77" s="44">
        <f>F77/$F$87</f>
        <v>0.15789473684210525</v>
      </c>
      <c r="I77" s="96">
        <v>57</v>
      </c>
      <c r="J77" s="49">
        <v>2</v>
      </c>
      <c r="K77" s="44">
        <f t="shared" si="19"/>
        <v>8.8495575221238937E-3</v>
      </c>
    </row>
    <row r="78" spans="2:14" x14ac:dyDescent="0.25">
      <c r="B78" s="96">
        <v>56</v>
      </c>
      <c r="C78" s="1">
        <v>2</v>
      </c>
      <c r="D78" s="44">
        <f t="shared" si="18"/>
        <v>9.6618357487922701E-3</v>
      </c>
      <c r="E78" s="96">
        <v>53</v>
      </c>
      <c r="F78" s="49">
        <v>9</v>
      </c>
      <c r="G78" s="44">
        <f>F78/$F$87</f>
        <v>3.643724696356275E-2</v>
      </c>
      <c r="I78" s="96">
        <v>63</v>
      </c>
      <c r="J78" s="49">
        <v>5</v>
      </c>
      <c r="K78" s="44">
        <f t="shared" si="19"/>
        <v>2.2123893805309734E-2</v>
      </c>
    </row>
    <row r="79" spans="2:14" x14ac:dyDescent="0.25">
      <c r="B79" s="96">
        <v>58</v>
      </c>
      <c r="C79" s="1">
        <v>4</v>
      </c>
      <c r="D79" s="44">
        <f t="shared" si="18"/>
        <v>1.932367149758454E-2</v>
      </c>
      <c r="E79" s="96">
        <v>55</v>
      </c>
      <c r="F79" s="49">
        <v>107</v>
      </c>
      <c r="G79" s="44">
        <f>F79/$F$87</f>
        <v>0.4331983805668016</v>
      </c>
      <c r="I79" s="96">
        <v>66</v>
      </c>
      <c r="J79" s="49">
        <v>5</v>
      </c>
      <c r="K79" s="44">
        <f t="shared" si="19"/>
        <v>2.2123893805309734E-2</v>
      </c>
    </row>
    <row r="80" spans="2:14" x14ac:dyDescent="0.25">
      <c r="B80" s="96">
        <v>60</v>
      </c>
      <c r="C80" s="1">
        <v>1</v>
      </c>
      <c r="D80" s="44">
        <f t="shared" si="18"/>
        <v>4.830917874396135E-3</v>
      </c>
      <c r="E80" s="96">
        <v>56</v>
      </c>
      <c r="F80" s="49">
        <v>3</v>
      </c>
      <c r="G80" s="44">
        <f>F80/$F$87</f>
        <v>1.2145748987854251E-2</v>
      </c>
      <c r="I80" s="96">
        <v>69</v>
      </c>
      <c r="J80" s="49">
        <v>9</v>
      </c>
      <c r="K80" s="44">
        <f t="shared" si="19"/>
        <v>3.9823008849557522E-2</v>
      </c>
    </row>
    <row r="81" spans="2:11" x14ac:dyDescent="0.25">
      <c r="B81" s="96">
        <v>61</v>
      </c>
      <c r="C81" s="1">
        <v>2</v>
      </c>
      <c r="D81" s="44">
        <f t="shared" si="18"/>
        <v>9.6618357487922701E-3</v>
      </c>
      <c r="E81" s="96">
        <v>57</v>
      </c>
      <c r="F81" s="49">
        <v>3</v>
      </c>
      <c r="G81" s="44">
        <f>F81/$F$87</f>
        <v>1.2145748987854251E-2</v>
      </c>
      <c r="I81" s="96" t="s">
        <v>120</v>
      </c>
      <c r="J81" s="49">
        <v>1</v>
      </c>
      <c r="K81" s="44">
        <f t="shared" si="19"/>
        <v>4.4247787610619468E-3</v>
      </c>
    </row>
    <row r="82" spans="2:11" ht="15.75" thickBot="1" x14ac:dyDescent="0.3">
      <c r="B82" s="96">
        <v>62</v>
      </c>
      <c r="C82" s="1">
        <v>1</v>
      </c>
      <c r="D82" s="44">
        <f t="shared" si="18"/>
        <v>4.830917874396135E-3</v>
      </c>
      <c r="E82" s="96">
        <v>58</v>
      </c>
      <c r="F82" s="49">
        <v>3</v>
      </c>
      <c r="G82" s="44">
        <f>F82/$F$87</f>
        <v>1.2145748987854251E-2</v>
      </c>
      <c r="I82" s="97" t="s">
        <v>53</v>
      </c>
      <c r="J82" s="26">
        <f>SUM(J71:J81)</f>
        <v>226</v>
      </c>
      <c r="K82" s="46">
        <f>SUM(K71:K81)</f>
        <v>1</v>
      </c>
    </row>
    <row r="83" spans="2:11" ht="15.75" thickTop="1" x14ac:dyDescent="0.25">
      <c r="B83" s="96">
        <v>63</v>
      </c>
      <c r="C83" s="1">
        <v>1</v>
      </c>
      <c r="D83" s="44">
        <f t="shared" si="18"/>
        <v>4.830917874396135E-3</v>
      </c>
      <c r="E83" s="96">
        <v>61</v>
      </c>
      <c r="F83" s="49">
        <v>2</v>
      </c>
      <c r="G83" s="44">
        <f>F83/$F$87</f>
        <v>8.0971659919028341E-3</v>
      </c>
    </row>
    <row r="84" spans="2:11" x14ac:dyDescent="0.25">
      <c r="B84" s="96">
        <v>69</v>
      </c>
      <c r="C84" s="1">
        <v>11</v>
      </c>
      <c r="D84" s="44">
        <f t="shared" si="18"/>
        <v>5.3140096618357488E-2</v>
      </c>
      <c r="E84" s="96">
        <v>63</v>
      </c>
      <c r="F84" s="49">
        <v>8</v>
      </c>
      <c r="G84" s="44">
        <f>F84/$F$87</f>
        <v>3.2388663967611336E-2</v>
      </c>
    </row>
    <row r="85" spans="2:11" ht="15.75" thickBot="1" x14ac:dyDescent="0.3">
      <c r="B85" s="97" t="s">
        <v>53</v>
      </c>
      <c r="C85" s="26">
        <f>SUM(C71:C84)</f>
        <v>207</v>
      </c>
      <c r="D85" s="57">
        <f>SUM(D71:D84)</f>
        <v>1.0000000000000002</v>
      </c>
      <c r="E85" s="96">
        <v>65</v>
      </c>
      <c r="F85" s="49">
        <v>2</v>
      </c>
      <c r="G85" s="44">
        <f>F85/$F$87</f>
        <v>8.0971659919028341E-3</v>
      </c>
    </row>
    <row r="86" spans="2:11" ht="15.75" thickTop="1" x14ac:dyDescent="0.25">
      <c r="E86" s="96">
        <v>69</v>
      </c>
      <c r="F86" s="49">
        <v>9</v>
      </c>
      <c r="G86" s="44">
        <f>F86/$F$87</f>
        <v>3.643724696356275E-2</v>
      </c>
    </row>
    <row r="87" spans="2:11" ht="15.75" thickBot="1" x14ac:dyDescent="0.3">
      <c r="E87" s="97" t="s">
        <v>53</v>
      </c>
      <c r="F87" s="26">
        <f>SUM(F71:F86)</f>
        <v>247</v>
      </c>
      <c r="G87" s="46">
        <f>SUM(G71:G86)</f>
        <v>0.99999999999999989</v>
      </c>
    </row>
    <row r="88" spans="2:11" ht="15.75" thickTop="1" x14ac:dyDescent="0.25"/>
  </sheetData>
  <printOptions gridLines="1"/>
  <pageMargins left="0.7" right="0.7" top="0.75" bottom="0.75" header="0.3" footer="0.3"/>
  <pageSetup scale="93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80C7-33CC-4A3B-819E-F23C4351D2BC}">
  <sheetPr>
    <pageSetUpPr fitToPage="1"/>
  </sheetPr>
  <dimension ref="B1:N96"/>
  <sheetViews>
    <sheetView topLeftCell="B62" workbookViewId="0">
      <selection activeCell="B72" sqref="A72:XFD72"/>
    </sheetView>
  </sheetViews>
  <sheetFormatPr defaultRowHeight="15" x14ac:dyDescent="0.25"/>
  <cols>
    <col min="2" max="2" width="13.7109375" bestFit="1" customWidth="1"/>
    <col min="3" max="3" width="10.85546875" style="1" customWidth="1"/>
    <col min="4" max="4" width="9.140625" style="1"/>
    <col min="5" max="5" width="10" style="1" bestFit="1" customWidth="1"/>
    <col min="6" max="7" width="10" style="1" customWidth="1"/>
    <col min="8" max="8" width="19.7109375" customWidth="1"/>
    <col min="9" max="9" width="11.85546875" customWidth="1"/>
    <col min="10" max="10" width="12" bestFit="1" customWidth="1"/>
    <col min="11" max="11" width="11.7109375" bestFit="1" customWidth="1"/>
  </cols>
  <sheetData>
    <row r="1" spans="2:11" x14ac:dyDescent="0.25">
      <c r="B1" t="s">
        <v>0</v>
      </c>
    </row>
    <row r="2" spans="2:11" ht="16.5" thickBot="1" x14ac:dyDescent="0.3">
      <c r="C2" s="2" t="s">
        <v>1</v>
      </c>
      <c r="D2" s="2" t="s">
        <v>2</v>
      </c>
      <c r="E2" s="2" t="s">
        <v>3</v>
      </c>
      <c r="F2" s="2"/>
      <c r="G2" s="2"/>
      <c r="I2" s="2" t="s">
        <v>1</v>
      </c>
    </row>
    <row r="3" spans="2:11" ht="16.5" thickTop="1" x14ac:dyDescent="0.25">
      <c r="B3" s="3" t="s">
        <v>4</v>
      </c>
      <c r="C3" s="4" t="s">
        <v>5</v>
      </c>
      <c r="D3" s="4" t="s">
        <v>5</v>
      </c>
      <c r="E3" s="5" t="s">
        <v>5</v>
      </c>
      <c r="F3" s="5" t="s">
        <v>6</v>
      </c>
      <c r="H3" s="6"/>
      <c r="I3" s="7"/>
      <c r="J3" s="8" t="s">
        <v>7</v>
      </c>
      <c r="K3" s="9" t="s">
        <v>7</v>
      </c>
    </row>
    <row r="4" spans="2:11" ht="15.75" x14ac:dyDescent="0.25">
      <c r="B4" s="10" t="s">
        <v>8</v>
      </c>
      <c r="C4" s="11">
        <v>0</v>
      </c>
      <c r="D4" s="11">
        <v>0</v>
      </c>
      <c r="E4" s="12">
        <v>1</v>
      </c>
      <c r="F4" s="12">
        <f t="shared" ref="F4:F24" si="0">SUM(C4:E4)</f>
        <v>1</v>
      </c>
      <c r="H4" s="13"/>
      <c r="I4" s="14" t="s">
        <v>9</v>
      </c>
      <c r="J4" s="14" t="s">
        <v>10</v>
      </c>
      <c r="K4" s="15" t="s">
        <v>11</v>
      </c>
    </row>
    <row r="5" spans="2:11" ht="15.75" x14ac:dyDescent="0.25">
      <c r="B5" s="10" t="s">
        <v>12</v>
      </c>
      <c r="C5" s="11">
        <v>0</v>
      </c>
      <c r="D5" s="11">
        <v>0</v>
      </c>
      <c r="E5" s="12">
        <v>1</v>
      </c>
      <c r="F5" s="12">
        <f t="shared" si="0"/>
        <v>1</v>
      </c>
      <c r="H5" s="13" t="s">
        <v>13</v>
      </c>
      <c r="I5" s="2">
        <v>272</v>
      </c>
      <c r="J5" s="14" t="s">
        <v>14</v>
      </c>
      <c r="K5" s="15" t="s">
        <v>14</v>
      </c>
    </row>
    <row r="6" spans="2:11" ht="15.75" x14ac:dyDescent="0.25">
      <c r="B6" s="10" t="s">
        <v>15</v>
      </c>
      <c r="C6" s="11">
        <v>0</v>
      </c>
      <c r="D6" s="1">
        <v>1</v>
      </c>
      <c r="E6" s="12">
        <v>0</v>
      </c>
      <c r="F6" s="12">
        <f t="shared" si="0"/>
        <v>1</v>
      </c>
      <c r="H6" s="13" t="s">
        <v>16</v>
      </c>
      <c r="I6" s="16">
        <v>2868.7666666666637</v>
      </c>
      <c r="J6" s="17">
        <v>2683.8833333333309</v>
      </c>
      <c r="K6" s="18">
        <v>1963.4166666666599</v>
      </c>
    </row>
    <row r="7" spans="2:11" ht="16.5" thickBot="1" x14ac:dyDescent="0.3">
      <c r="B7" s="19" t="s">
        <v>17</v>
      </c>
      <c r="C7" s="1">
        <v>148</v>
      </c>
      <c r="D7" s="1">
        <v>141</v>
      </c>
      <c r="E7" s="12">
        <v>116</v>
      </c>
      <c r="F7" s="12">
        <f t="shared" si="0"/>
        <v>405</v>
      </c>
      <c r="H7" s="20" t="s">
        <v>18</v>
      </c>
      <c r="I7" s="21">
        <f>I6/I5</f>
        <v>10.546936274509793</v>
      </c>
      <c r="J7" s="21">
        <f>J6/J5</f>
        <v>10.822110215053753</v>
      </c>
      <c r="K7" s="22">
        <f>K6/K5</f>
        <v>7.9170026881720155</v>
      </c>
    </row>
    <row r="8" spans="2:11" ht="15.75" thickTop="1" x14ac:dyDescent="0.25">
      <c r="B8" s="19" t="s">
        <v>19</v>
      </c>
      <c r="C8" s="1">
        <v>16</v>
      </c>
      <c r="D8" s="1">
        <v>16</v>
      </c>
      <c r="E8" s="12">
        <v>19</v>
      </c>
      <c r="F8" s="12">
        <f t="shared" si="0"/>
        <v>51</v>
      </c>
    </row>
    <row r="9" spans="2:11" ht="16.5" thickBot="1" x14ac:dyDescent="0.3">
      <c r="B9" s="19" t="s">
        <v>20</v>
      </c>
      <c r="C9" s="1">
        <v>10</v>
      </c>
      <c r="D9" s="1">
        <v>16</v>
      </c>
      <c r="E9" s="12">
        <v>8</v>
      </c>
      <c r="F9" s="12">
        <f t="shared" si="0"/>
        <v>34</v>
      </c>
      <c r="I9" s="2" t="s">
        <v>2</v>
      </c>
    </row>
    <row r="10" spans="2:11" ht="16.5" thickTop="1" x14ac:dyDescent="0.25">
      <c r="B10" s="10" t="s">
        <v>21</v>
      </c>
      <c r="C10" s="11">
        <v>0</v>
      </c>
      <c r="D10" s="1">
        <v>0</v>
      </c>
      <c r="E10" s="12">
        <v>2</v>
      </c>
      <c r="F10" s="12">
        <f t="shared" si="0"/>
        <v>2</v>
      </c>
      <c r="H10" s="6"/>
      <c r="I10" s="7"/>
      <c r="J10" s="8" t="s">
        <v>7</v>
      </c>
      <c r="K10" s="9" t="s">
        <v>7</v>
      </c>
    </row>
    <row r="11" spans="2:11" ht="15.75" x14ac:dyDescent="0.25">
      <c r="B11" s="10" t="s">
        <v>22</v>
      </c>
      <c r="C11" s="11">
        <v>0</v>
      </c>
      <c r="D11" s="1">
        <v>1</v>
      </c>
      <c r="E11" s="12">
        <v>0</v>
      </c>
      <c r="F11" s="12">
        <f t="shared" si="0"/>
        <v>1</v>
      </c>
      <c r="H11" s="13"/>
      <c r="I11" s="14" t="s">
        <v>9</v>
      </c>
      <c r="J11" s="14" t="s">
        <v>10</v>
      </c>
      <c r="K11" s="15" t="s">
        <v>11</v>
      </c>
    </row>
    <row r="12" spans="2:11" ht="15.75" x14ac:dyDescent="0.25">
      <c r="B12" s="19" t="s">
        <v>23</v>
      </c>
      <c r="C12" s="1">
        <v>2</v>
      </c>
      <c r="D12" s="1">
        <v>0</v>
      </c>
      <c r="E12" s="12">
        <v>1</v>
      </c>
      <c r="F12" s="12">
        <f t="shared" si="0"/>
        <v>3</v>
      </c>
      <c r="G12" s="1" t="s">
        <v>0</v>
      </c>
      <c r="H12" s="13" t="s">
        <v>13</v>
      </c>
      <c r="I12" s="2">
        <v>246</v>
      </c>
      <c r="J12" s="14" t="s">
        <v>24</v>
      </c>
      <c r="K12" s="15" t="s">
        <v>24</v>
      </c>
    </row>
    <row r="13" spans="2:11" ht="15.75" x14ac:dyDescent="0.25">
      <c r="B13" s="19" t="s">
        <v>25</v>
      </c>
      <c r="C13" s="1">
        <v>1</v>
      </c>
      <c r="D13" s="1">
        <v>0</v>
      </c>
      <c r="E13" s="12">
        <v>0</v>
      </c>
      <c r="F13" s="12">
        <f t="shared" si="0"/>
        <v>1</v>
      </c>
      <c r="H13" s="13" t="s">
        <v>16</v>
      </c>
      <c r="I13" s="17">
        <v>2598.3166666666662</v>
      </c>
      <c r="J13" s="17">
        <v>2374.2999999999997</v>
      </c>
      <c r="K13" s="18">
        <v>1649.9499999999991</v>
      </c>
    </row>
    <row r="14" spans="2:11" ht="16.5" thickBot="1" x14ac:dyDescent="0.3">
      <c r="B14" s="19" t="s">
        <v>26</v>
      </c>
      <c r="C14" s="1">
        <v>11</v>
      </c>
      <c r="D14" s="1">
        <v>11</v>
      </c>
      <c r="E14" s="12">
        <v>19</v>
      </c>
      <c r="F14" s="12">
        <f t="shared" si="0"/>
        <v>41</v>
      </c>
      <c r="H14" s="20" t="s">
        <v>18</v>
      </c>
      <c r="I14" s="21">
        <f>I13/I12</f>
        <v>10.562262872628724</v>
      </c>
      <c r="J14" s="21">
        <f>J13/J12</f>
        <v>10.695045045045044</v>
      </c>
      <c r="K14" s="22">
        <f>K13/K12</f>
        <v>7.4322072072072034</v>
      </c>
    </row>
    <row r="15" spans="2:11" ht="15.75" thickTop="1" x14ac:dyDescent="0.25">
      <c r="B15" s="19" t="s">
        <v>27</v>
      </c>
      <c r="C15" s="1">
        <v>18</v>
      </c>
      <c r="D15" s="1">
        <v>11</v>
      </c>
      <c r="E15" s="12">
        <v>27</v>
      </c>
      <c r="F15" s="12">
        <f t="shared" si="0"/>
        <v>56</v>
      </c>
    </row>
    <row r="16" spans="2:11" x14ac:dyDescent="0.25">
      <c r="B16" s="19" t="s">
        <v>28</v>
      </c>
      <c r="C16" s="1">
        <v>5</v>
      </c>
      <c r="D16" s="1">
        <v>1</v>
      </c>
      <c r="E16" s="12">
        <v>6</v>
      </c>
      <c r="F16" s="12">
        <f t="shared" si="0"/>
        <v>12</v>
      </c>
    </row>
    <row r="17" spans="2:11" ht="16.5" thickBot="1" x14ac:dyDescent="0.3">
      <c r="B17" s="10" t="s">
        <v>29</v>
      </c>
      <c r="C17" s="11">
        <v>0</v>
      </c>
      <c r="D17" s="1">
        <v>1</v>
      </c>
      <c r="E17" s="23">
        <v>0</v>
      </c>
      <c r="F17" s="12">
        <f t="shared" si="0"/>
        <v>1</v>
      </c>
      <c r="I17" s="2" t="s">
        <v>3</v>
      </c>
    </row>
    <row r="18" spans="2:11" ht="16.5" thickTop="1" x14ac:dyDescent="0.25">
      <c r="B18" s="19" t="s">
        <v>30</v>
      </c>
      <c r="C18" s="1">
        <v>48</v>
      </c>
      <c r="D18" s="1">
        <v>31</v>
      </c>
      <c r="E18" s="12">
        <v>46</v>
      </c>
      <c r="F18" s="12">
        <f t="shared" si="0"/>
        <v>125</v>
      </c>
      <c r="H18" s="6"/>
      <c r="I18" s="7"/>
      <c r="J18" s="7" t="s">
        <v>7</v>
      </c>
      <c r="K18" s="24" t="s">
        <v>7</v>
      </c>
    </row>
    <row r="19" spans="2:11" ht="15.75" x14ac:dyDescent="0.25">
      <c r="B19" s="19" t="s">
        <v>31</v>
      </c>
      <c r="C19" s="1">
        <v>11</v>
      </c>
      <c r="D19" s="1">
        <v>13</v>
      </c>
      <c r="E19" s="12">
        <v>13</v>
      </c>
      <c r="F19" s="12">
        <f t="shared" si="0"/>
        <v>37</v>
      </c>
      <c r="H19" s="13"/>
      <c r="I19" s="14" t="s">
        <v>9</v>
      </c>
      <c r="J19" s="14" t="s">
        <v>10</v>
      </c>
      <c r="K19" s="15" t="s">
        <v>11</v>
      </c>
    </row>
    <row r="20" spans="2:11" ht="15.75" x14ac:dyDescent="0.25">
      <c r="B20" s="10" t="s">
        <v>32</v>
      </c>
      <c r="C20" s="11">
        <v>0</v>
      </c>
      <c r="D20" s="1">
        <v>0</v>
      </c>
      <c r="E20" s="12">
        <v>1</v>
      </c>
      <c r="F20" s="12">
        <f t="shared" si="0"/>
        <v>1</v>
      </c>
      <c r="H20" s="13" t="s">
        <v>13</v>
      </c>
      <c r="I20" s="2">
        <v>264</v>
      </c>
      <c r="J20" s="14" t="s">
        <v>33</v>
      </c>
      <c r="K20" s="15" t="s">
        <v>33</v>
      </c>
    </row>
    <row r="21" spans="2:11" ht="16.5" thickBot="1" x14ac:dyDescent="0.3">
      <c r="B21" s="25" t="s">
        <v>34</v>
      </c>
      <c r="C21" s="26">
        <v>2</v>
      </c>
      <c r="D21" s="26">
        <v>3</v>
      </c>
      <c r="E21" s="27">
        <v>4</v>
      </c>
      <c r="F21" s="12">
        <f t="shared" si="0"/>
        <v>9</v>
      </c>
      <c r="H21" s="13" t="s">
        <v>16</v>
      </c>
      <c r="I21" s="17">
        <v>2736.52</v>
      </c>
      <c r="J21" s="14" t="s">
        <v>35</v>
      </c>
      <c r="K21" s="18">
        <v>1756.48</v>
      </c>
    </row>
    <row r="22" spans="2:11" ht="17.25" thickTop="1" thickBot="1" x14ac:dyDescent="0.3">
      <c r="B22" s="28" t="s">
        <v>36</v>
      </c>
      <c r="C22" s="29">
        <f>SUM(C4:C21)</f>
        <v>272</v>
      </c>
      <c r="D22" s="29">
        <f>SUM(D4:D21)</f>
        <v>246</v>
      </c>
      <c r="E22" s="30">
        <f>SUM(E4:E21)</f>
        <v>264</v>
      </c>
      <c r="F22" s="30">
        <f t="shared" si="0"/>
        <v>782</v>
      </c>
      <c r="H22" s="20" t="s">
        <v>18</v>
      </c>
      <c r="I22" s="21">
        <f>I21/I20</f>
        <v>10.36560606060606</v>
      </c>
      <c r="J22" s="21">
        <f>J21/J20</f>
        <v>10.647017543859649</v>
      </c>
      <c r="K22" s="22">
        <f>K21/K20</f>
        <v>7.7038596491228075</v>
      </c>
    </row>
    <row r="23" spans="2:11" ht="17.25" thickTop="1" thickBot="1" x14ac:dyDescent="0.3">
      <c r="B23" s="31" t="s">
        <v>37</v>
      </c>
      <c r="C23" s="32">
        <v>24</v>
      </c>
      <c r="D23" s="32">
        <v>24</v>
      </c>
      <c r="E23" s="33">
        <v>36</v>
      </c>
      <c r="F23" s="30">
        <f t="shared" si="0"/>
        <v>84</v>
      </c>
    </row>
    <row r="24" spans="2:11" ht="17.25" thickTop="1" thickBot="1" x14ac:dyDescent="0.3">
      <c r="B24" s="31" t="s">
        <v>38</v>
      </c>
      <c r="C24" s="32">
        <f>C22-C23</f>
        <v>248</v>
      </c>
      <c r="D24" s="32">
        <f>D22-D23</f>
        <v>222</v>
      </c>
      <c r="E24" s="33">
        <f>E22-E23</f>
        <v>228</v>
      </c>
      <c r="F24" s="30">
        <f t="shared" si="0"/>
        <v>698</v>
      </c>
      <c r="H24" s="34" t="s">
        <v>18</v>
      </c>
      <c r="I24" s="35">
        <f>(I22+I14+I7)/3</f>
        <v>10.491601735914859</v>
      </c>
      <c r="J24" s="35">
        <f>(J22+J14+J7)/3</f>
        <v>10.721390934652815</v>
      </c>
      <c r="K24" s="35">
        <f>(K22+K14+K7)/3</f>
        <v>7.6843565148340085</v>
      </c>
    </row>
    <row r="25" spans="2:11" ht="15.75" thickTop="1" x14ac:dyDescent="0.25">
      <c r="G25" s="1" t="s">
        <v>0</v>
      </c>
    </row>
    <row r="26" spans="2:11" ht="15.75" x14ac:dyDescent="0.25">
      <c r="B26" s="36" t="s">
        <v>39</v>
      </c>
    </row>
    <row r="27" spans="2:11" ht="15.75" x14ac:dyDescent="0.25">
      <c r="B27" s="36" t="s">
        <v>40</v>
      </c>
    </row>
    <row r="28" spans="2:11" ht="15.75" x14ac:dyDescent="0.25">
      <c r="B28" s="36" t="s">
        <v>41</v>
      </c>
    </row>
    <row r="29" spans="2:11" ht="15.75" x14ac:dyDescent="0.25">
      <c r="B29" s="36" t="s">
        <v>42</v>
      </c>
    </row>
    <row r="30" spans="2:11" ht="15.75" x14ac:dyDescent="0.25">
      <c r="B30" s="36" t="s">
        <v>43</v>
      </c>
    </row>
    <row r="31" spans="2:11" ht="15.75" x14ac:dyDescent="0.25">
      <c r="B31" s="36" t="s">
        <v>45</v>
      </c>
    </row>
    <row r="32" spans="2:11" ht="15.75" x14ac:dyDescent="0.25">
      <c r="B32" s="36" t="s">
        <v>44</v>
      </c>
    </row>
    <row r="34" spans="2:14" ht="21" x14ac:dyDescent="0.35">
      <c r="B34" s="36"/>
      <c r="D34" s="70" t="s">
        <v>76</v>
      </c>
      <c r="J34" s="71" t="s">
        <v>77</v>
      </c>
    </row>
    <row r="35" spans="2:14" ht="15.75" thickBot="1" x14ac:dyDescent="0.3"/>
    <row r="36" spans="2:14" ht="61.5" thickTop="1" thickBot="1" x14ac:dyDescent="0.3">
      <c r="B36" s="47" t="s">
        <v>78</v>
      </c>
      <c r="C36" s="79" t="s">
        <v>67</v>
      </c>
      <c r="D36" s="79" t="s">
        <v>68</v>
      </c>
      <c r="E36" s="79" t="s">
        <v>53</v>
      </c>
      <c r="F36" s="79" t="s">
        <v>69</v>
      </c>
      <c r="G36" s="80" t="s">
        <v>70</v>
      </c>
      <c r="I36" s="47" t="s">
        <v>78</v>
      </c>
      <c r="J36" s="79" t="s">
        <v>67</v>
      </c>
      <c r="K36" s="79" t="s">
        <v>68</v>
      </c>
      <c r="L36" s="79" t="s">
        <v>53</v>
      </c>
      <c r="M36" s="79" t="s">
        <v>69</v>
      </c>
      <c r="N36" s="80" t="s">
        <v>70</v>
      </c>
    </row>
    <row r="37" spans="2:14" ht="15.75" thickTop="1" x14ac:dyDescent="0.25">
      <c r="B37" s="72" t="s">
        <v>58</v>
      </c>
      <c r="C37" s="48">
        <v>0</v>
      </c>
      <c r="D37" s="48">
        <v>1</v>
      </c>
      <c r="E37" s="49">
        <f>SUM(C37:D37)</f>
        <v>1</v>
      </c>
      <c r="F37" s="55">
        <v>0</v>
      </c>
      <c r="G37" s="74">
        <v>1</v>
      </c>
      <c r="I37" s="72" t="s">
        <v>58</v>
      </c>
      <c r="J37" s="1">
        <v>0</v>
      </c>
      <c r="K37" s="1">
        <v>1</v>
      </c>
      <c r="L37" s="49">
        <f>SUM(J37:K37)</f>
        <v>1</v>
      </c>
      <c r="M37" s="55">
        <v>0</v>
      </c>
      <c r="N37" s="74">
        <v>1</v>
      </c>
    </row>
    <row r="38" spans="2:14" x14ac:dyDescent="0.25">
      <c r="B38" s="72" t="s">
        <v>59</v>
      </c>
      <c r="C38" s="49">
        <v>0</v>
      </c>
      <c r="D38" s="49">
        <v>1</v>
      </c>
      <c r="E38" s="49">
        <f t="shared" ref="E38:E45" si="1">SUM(C38:D38)</f>
        <v>1</v>
      </c>
      <c r="F38" s="55">
        <v>0</v>
      </c>
      <c r="G38" s="75">
        <v>1</v>
      </c>
      <c r="I38" s="72" t="s">
        <v>59</v>
      </c>
      <c r="J38" s="1">
        <v>0</v>
      </c>
      <c r="K38" s="1">
        <v>1</v>
      </c>
      <c r="L38" s="49">
        <f t="shared" ref="L38:L45" si="2">SUM(J38:K38)</f>
        <v>1</v>
      </c>
      <c r="M38" s="55">
        <v>0</v>
      </c>
      <c r="N38" s="75">
        <v>1</v>
      </c>
    </row>
    <row r="39" spans="2:14" x14ac:dyDescent="0.25">
      <c r="B39" s="72" t="s">
        <v>60</v>
      </c>
      <c r="C39" s="49">
        <v>37</v>
      </c>
      <c r="D39" s="49">
        <v>25</v>
      </c>
      <c r="E39" s="49">
        <f t="shared" si="1"/>
        <v>62</v>
      </c>
      <c r="F39" s="55">
        <v>0.59677419354838712</v>
      </c>
      <c r="G39" s="75">
        <v>0.40322580645161288</v>
      </c>
      <c r="I39" s="72" t="s">
        <v>60</v>
      </c>
      <c r="J39" s="1">
        <v>56</v>
      </c>
      <c r="K39" s="1">
        <v>6</v>
      </c>
      <c r="L39" s="49">
        <f t="shared" si="2"/>
        <v>62</v>
      </c>
      <c r="M39" s="55">
        <v>0</v>
      </c>
      <c r="N39" s="75">
        <v>1</v>
      </c>
    </row>
    <row r="40" spans="2:14" x14ac:dyDescent="0.25">
      <c r="B40" s="72" t="s">
        <v>61</v>
      </c>
      <c r="C40" s="49">
        <v>8</v>
      </c>
      <c r="D40" s="49">
        <v>49</v>
      </c>
      <c r="E40" s="49">
        <f t="shared" si="1"/>
        <v>57</v>
      </c>
      <c r="F40" s="55">
        <v>0.14035087719298245</v>
      </c>
      <c r="G40" s="75">
        <v>0.85964912280701755</v>
      </c>
      <c r="I40" s="72" t="s">
        <v>61</v>
      </c>
      <c r="J40" s="1">
        <v>43</v>
      </c>
      <c r="K40" s="1">
        <v>14</v>
      </c>
      <c r="L40" s="49">
        <f t="shared" si="2"/>
        <v>57</v>
      </c>
      <c r="M40" s="55">
        <v>0.56140350877192979</v>
      </c>
      <c r="N40" s="75">
        <v>0.43859649122807015</v>
      </c>
    </row>
    <row r="41" spans="2:14" x14ac:dyDescent="0.25">
      <c r="B41" s="72" t="s">
        <v>62</v>
      </c>
      <c r="C41" s="49">
        <v>7</v>
      </c>
      <c r="D41" s="49">
        <v>15</v>
      </c>
      <c r="E41" s="49">
        <f t="shared" si="1"/>
        <v>22</v>
      </c>
      <c r="F41" s="55">
        <v>0.31818181818181818</v>
      </c>
      <c r="G41" s="75">
        <v>0.68181818181818177</v>
      </c>
      <c r="I41" s="72" t="s">
        <v>62</v>
      </c>
      <c r="J41" s="1">
        <v>17</v>
      </c>
      <c r="K41" s="1">
        <v>5</v>
      </c>
      <c r="L41" s="49">
        <f t="shared" si="2"/>
        <v>22</v>
      </c>
      <c r="M41" s="55">
        <v>0.90322580645161288</v>
      </c>
      <c r="N41" s="75">
        <v>9.6774193548387094E-2</v>
      </c>
    </row>
    <row r="42" spans="2:14" x14ac:dyDescent="0.25">
      <c r="B42" s="72" t="s">
        <v>63</v>
      </c>
      <c r="C42" s="49">
        <v>0</v>
      </c>
      <c r="D42" s="49">
        <v>11</v>
      </c>
      <c r="E42" s="49">
        <f t="shared" si="1"/>
        <v>11</v>
      </c>
      <c r="F42" s="55">
        <v>0</v>
      </c>
      <c r="G42" s="75">
        <v>1</v>
      </c>
      <c r="I42" s="72" t="s">
        <v>63</v>
      </c>
      <c r="J42" s="1">
        <v>2</v>
      </c>
      <c r="K42" s="1">
        <v>9</v>
      </c>
      <c r="L42" s="49">
        <f t="shared" si="2"/>
        <v>11</v>
      </c>
      <c r="M42" s="55">
        <v>0.63636363636363635</v>
      </c>
      <c r="N42" s="75">
        <v>0.36363636363636365</v>
      </c>
    </row>
    <row r="43" spans="2:14" x14ac:dyDescent="0.25">
      <c r="B43" s="72" t="s">
        <v>64</v>
      </c>
      <c r="C43" s="49">
        <v>54</v>
      </c>
      <c r="D43" s="49">
        <v>30</v>
      </c>
      <c r="E43" s="49">
        <f t="shared" si="1"/>
        <v>84</v>
      </c>
      <c r="F43" s="55">
        <v>0.6428571428571429</v>
      </c>
      <c r="G43" s="75">
        <v>0.35714285714285715</v>
      </c>
      <c r="I43" s="72" t="s">
        <v>64</v>
      </c>
      <c r="J43" s="1">
        <v>57</v>
      </c>
      <c r="K43" s="1">
        <v>27</v>
      </c>
      <c r="L43" s="49">
        <f t="shared" si="2"/>
        <v>84</v>
      </c>
      <c r="M43" s="55">
        <v>0.48809523809523808</v>
      </c>
      <c r="N43" s="75">
        <v>0.51190476190476186</v>
      </c>
    </row>
    <row r="44" spans="2:14" x14ac:dyDescent="0.25">
      <c r="B44" s="73" t="s">
        <v>65</v>
      </c>
      <c r="C44" s="49">
        <v>0</v>
      </c>
      <c r="D44" s="49">
        <v>1</v>
      </c>
      <c r="E44" s="49">
        <f t="shared" si="1"/>
        <v>1</v>
      </c>
      <c r="F44" s="55">
        <v>0</v>
      </c>
      <c r="G44" s="75">
        <v>1</v>
      </c>
      <c r="I44" s="73" t="s">
        <v>65</v>
      </c>
      <c r="J44" s="1">
        <v>1</v>
      </c>
      <c r="K44" s="1">
        <v>0</v>
      </c>
      <c r="L44" s="49">
        <f t="shared" si="2"/>
        <v>1</v>
      </c>
      <c r="M44" s="55">
        <v>1</v>
      </c>
      <c r="N44" s="75">
        <v>0</v>
      </c>
    </row>
    <row r="45" spans="2:14" x14ac:dyDescent="0.25">
      <c r="B45" s="73" t="s">
        <v>66</v>
      </c>
      <c r="C45" s="62">
        <v>8</v>
      </c>
      <c r="D45" s="62">
        <v>1</v>
      </c>
      <c r="E45" s="49">
        <f t="shared" si="1"/>
        <v>9</v>
      </c>
      <c r="F45" s="55">
        <v>0.88888888888888884</v>
      </c>
      <c r="G45" s="75">
        <v>0.1111111111111111</v>
      </c>
      <c r="I45" s="73" t="s">
        <v>66</v>
      </c>
      <c r="J45" s="1">
        <v>8</v>
      </c>
      <c r="K45" s="1">
        <v>1</v>
      </c>
      <c r="L45" s="49">
        <f t="shared" si="2"/>
        <v>9</v>
      </c>
      <c r="M45" s="55">
        <v>0.66666666666666663</v>
      </c>
      <c r="N45" s="75">
        <v>0.33333333333333331</v>
      </c>
    </row>
    <row r="46" spans="2:14" ht="15.75" thickBot="1" x14ac:dyDescent="0.3">
      <c r="B46" s="77" t="s">
        <v>75</v>
      </c>
      <c r="C46" s="65">
        <f>SUM(C37:C45)</f>
        <v>114</v>
      </c>
      <c r="D46" s="65">
        <f>SUM(D37:D45)</f>
        <v>134</v>
      </c>
      <c r="E46" s="65">
        <f>SUM(E37:E45)</f>
        <v>248</v>
      </c>
      <c r="F46" s="66">
        <f>C46/E46</f>
        <v>0.45967741935483869</v>
      </c>
      <c r="G46" s="76">
        <f>D46/E46</f>
        <v>0.54032258064516125</v>
      </c>
      <c r="I46" s="77" t="s">
        <v>75</v>
      </c>
      <c r="J46" s="65">
        <f>SUM(J37:J45)</f>
        <v>184</v>
      </c>
      <c r="K46" s="65">
        <f>SUM(K37:K45)</f>
        <v>64</v>
      </c>
      <c r="L46" s="65">
        <f>SUM(L37:L45)</f>
        <v>248</v>
      </c>
      <c r="M46" s="66">
        <f>J46/L46</f>
        <v>0.74193548387096775</v>
      </c>
      <c r="N46" s="76">
        <f>K46/L46</f>
        <v>0.25806451612903225</v>
      </c>
    </row>
    <row r="47" spans="2:14" ht="15.75" thickTop="1" x14ac:dyDescent="0.25"/>
    <row r="48" spans="2:14" ht="15.75" thickBot="1" x14ac:dyDescent="0.3"/>
    <row r="49" spans="2:14" ht="61.5" thickTop="1" thickBot="1" x14ac:dyDescent="0.3">
      <c r="B49" s="47" t="s">
        <v>79</v>
      </c>
      <c r="C49" s="79" t="s">
        <v>67</v>
      </c>
      <c r="D49" s="79" t="s">
        <v>68</v>
      </c>
      <c r="E49" s="79" t="s">
        <v>53</v>
      </c>
      <c r="F49" s="79" t="s">
        <v>69</v>
      </c>
      <c r="G49" s="80" t="s">
        <v>70</v>
      </c>
      <c r="I49" s="47" t="s">
        <v>79</v>
      </c>
      <c r="J49" s="79" t="s">
        <v>67</v>
      </c>
      <c r="K49" s="79" t="s">
        <v>68</v>
      </c>
      <c r="L49" s="79" t="s">
        <v>53</v>
      </c>
      <c r="M49" s="79" t="s">
        <v>69</v>
      </c>
      <c r="N49" s="80" t="s">
        <v>70</v>
      </c>
    </row>
    <row r="50" spans="2:14" ht="15.75" thickTop="1" x14ac:dyDescent="0.25">
      <c r="B50" s="78" t="s">
        <v>58</v>
      </c>
      <c r="C50" s="48">
        <v>0</v>
      </c>
      <c r="D50" s="48">
        <v>1</v>
      </c>
      <c r="E50" s="48">
        <v>1</v>
      </c>
      <c r="F50" s="53">
        <f>C50/E50</f>
        <v>0</v>
      </c>
      <c r="G50" s="74">
        <f>D50/E50</f>
        <v>1</v>
      </c>
      <c r="I50" s="78" t="s">
        <v>58</v>
      </c>
      <c r="J50" s="48">
        <v>0</v>
      </c>
      <c r="K50" s="48">
        <v>1</v>
      </c>
      <c r="L50" s="48">
        <v>1</v>
      </c>
      <c r="M50" s="53">
        <f t="shared" ref="M50:M58" si="3">J50/L50</f>
        <v>0</v>
      </c>
      <c r="N50" s="54">
        <f>K50/L50</f>
        <v>1</v>
      </c>
    </row>
    <row r="51" spans="2:14" x14ac:dyDescent="0.25">
      <c r="B51" s="72" t="s">
        <v>60</v>
      </c>
      <c r="C51" s="49">
        <v>25</v>
      </c>
      <c r="D51" s="49">
        <v>24</v>
      </c>
      <c r="E51" s="49">
        <v>49</v>
      </c>
      <c r="F51" s="55">
        <f t="shared" ref="F51:F57" si="4">C51/E51</f>
        <v>0.51020408163265307</v>
      </c>
      <c r="G51" s="75">
        <f>D51/E51</f>
        <v>0.48979591836734693</v>
      </c>
      <c r="I51" s="72" t="s">
        <v>60</v>
      </c>
      <c r="J51" s="49">
        <v>44</v>
      </c>
      <c r="K51" s="49">
        <v>5</v>
      </c>
      <c r="L51" s="49">
        <v>49</v>
      </c>
      <c r="M51" s="55">
        <f t="shared" si="3"/>
        <v>0.89795918367346939</v>
      </c>
      <c r="N51" s="56">
        <f>K51/L51</f>
        <v>0.10204081632653061</v>
      </c>
    </row>
    <row r="52" spans="2:14" x14ac:dyDescent="0.25">
      <c r="B52" s="72" t="s">
        <v>61</v>
      </c>
      <c r="C52" s="49">
        <v>13</v>
      </c>
      <c r="D52" s="49">
        <v>42</v>
      </c>
      <c r="E52" s="49">
        <v>55</v>
      </c>
      <c r="F52" s="55">
        <f t="shared" si="4"/>
        <v>0.23636363636363636</v>
      </c>
      <c r="G52" s="75">
        <f t="shared" ref="G52:G57" si="5">D52/E52</f>
        <v>0.76363636363636367</v>
      </c>
      <c r="I52" s="72" t="s">
        <v>61</v>
      </c>
      <c r="J52" s="49">
        <v>48</v>
      </c>
      <c r="K52" s="49">
        <v>7</v>
      </c>
      <c r="L52" s="49">
        <v>55</v>
      </c>
      <c r="M52" s="55">
        <f t="shared" si="3"/>
        <v>0.87272727272727268</v>
      </c>
      <c r="N52" s="56">
        <f t="shared" ref="N52:N57" si="6">K52/L52</f>
        <v>0.12727272727272726</v>
      </c>
    </row>
    <row r="53" spans="2:14" x14ac:dyDescent="0.25">
      <c r="B53" s="72" t="s">
        <v>62</v>
      </c>
      <c r="C53" s="49">
        <v>4</v>
      </c>
      <c r="D53" s="49">
        <v>16</v>
      </c>
      <c r="E53" s="49">
        <v>20</v>
      </c>
      <c r="F53" s="55">
        <f t="shared" si="4"/>
        <v>0.2</v>
      </c>
      <c r="G53" s="75">
        <f t="shared" si="5"/>
        <v>0.8</v>
      </c>
      <c r="I53" s="72" t="s">
        <v>62</v>
      </c>
      <c r="J53" s="49">
        <v>15</v>
      </c>
      <c r="K53" s="49">
        <v>5</v>
      </c>
      <c r="L53" s="49">
        <v>20</v>
      </c>
      <c r="M53" s="55">
        <f t="shared" si="3"/>
        <v>0.75</v>
      </c>
      <c r="N53" s="56">
        <f t="shared" si="6"/>
        <v>0.25</v>
      </c>
    </row>
    <row r="54" spans="2:14" x14ac:dyDescent="0.25">
      <c r="B54" s="72" t="s">
        <v>63</v>
      </c>
      <c r="C54" s="49">
        <v>0</v>
      </c>
      <c r="D54" s="49">
        <v>11</v>
      </c>
      <c r="E54" s="49">
        <v>11</v>
      </c>
      <c r="F54" s="55">
        <f t="shared" si="4"/>
        <v>0</v>
      </c>
      <c r="G54" s="75">
        <f t="shared" si="5"/>
        <v>1</v>
      </c>
      <c r="I54" s="72" t="s">
        <v>63</v>
      </c>
      <c r="J54" s="49">
        <v>5</v>
      </c>
      <c r="K54" s="49">
        <v>6</v>
      </c>
      <c r="L54" s="49">
        <v>11</v>
      </c>
      <c r="M54" s="55">
        <f t="shared" si="3"/>
        <v>0.45454545454545453</v>
      </c>
      <c r="N54" s="56">
        <f t="shared" si="6"/>
        <v>0.54545454545454541</v>
      </c>
    </row>
    <row r="55" spans="2:14" x14ac:dyDescent="0.25">
      <c r="B55" s="72" t="s">
        <v>64</v>
      </c>
      <c r="C55" s="49">
        <v>58</v>
      </c>
      <c r="D55" s="49">
        <v>22</v>
      </c>
      <c r="E55" s="49">
        <v>80</v>
      </c>
      <c r="F55" s="55">
        <f t="shared" si="4"/>
        <v>0.72499999999999998</v>
      </c>
      <c r="G55" s="75">
        <f t="shared" si="5"/>
        <v>0.27500000000000002</v>
      </c>
      <c r="I55" s="72" t="s">
        <v>64</v>
      </c>
      <c r="J55" s="49">
        <v>58</v>
      </c>
      <c r="K55" s="49">
        <v>22</v>
      </c>
      <c r="L55" s="49">
        <v>80</v>
      </c>
      <c r="M55" s="55">
        <f t="shared" si="3"/>
        <v>0.72499999999999998</v>
      </c>
      <c r="N55" s="56">
        <f t="shared" si="6"/>
        <v>0.27500000000000002</v>
      </c>
    </row>
    <row r="56" spans="2:14" x14ac:dyDescent="0.25">
      <c r="B56" s="72" t="s">
        <v>65</v>
      </c>
      <c r="C56" s="49">
        <v>0</v>
      </c>
      <c r="D56" s="49">
        <v>1</v>
      </c>
      <c r="E56" s="49">
        <v>1</v>
      </c>
      <c r="F56" s="55">
        <f t="shared" si="4"/>
        <v>0</v>
      </c>
      <c r="G56" s="75">
        <f t="shared" si="5"/>
        <v>1</v>
      </c>
      <c r="I56" s="72" t="s">
        <v>65</v>
      </c>
      <c r="J56" s="49">
        <v>0</v>
      </c>
      <c r="K56" s="49">
        <v>1</v>
      </c>
      <c r="L56" s="49">
        <v>1</v>
      </c>
      <c r="M56" s="55">
        <f t="shared" si="3"/>
        <v>0</v>
      </c>
      <c r="N56" s="56">
        <f t="shared" si="6"/>
        <v>1</v>
      </c>
    </row>
    <row r="57" spans="2:14" x14ac:dyDescent="0.25">
      <c r="B57" s="72" t="s">
        <v>66</v>
      </c>
      <c r="C57" s="49">
        <v>4</v>
      </c>
      <c r="D57" s="49">
        <v>1</v>
      </c>
      <c r="E57" s="49">
        <v>5</v>
      </c>
      <c r="F57" s="55">
        <f t="shared" si="4"/>
        <v>0.8</v>
      </c>
      <c r="G57" s="75">
        <f t="shared" si="5"/>
        <v>0.2</v>
      </c>
      <c r="I57" s="72" t="s">
        <v>66</v>
      </c>
      <c r="J57" s="49">
        <v>4</v>
      </c>
      <c r="K57" s="49">
        <v>1</v>
      </c>
      <c r="L57" s="49">
        <v>5</v>
      </c>
      <c r="M57" s="55">
        <f t="shared" si="3"/>
        <v>0.8</v>
      </c>
      <c r="N57" s="56">
        <f t="shared" si="6"/>
        <v>0.2</v>
      </c>
    </row>
    <row r="58" spans="2:14" ht="15.75" thickBot="1" x14ac:dyDescent="0.3">
      <c r="B58" s="77" t="s">
        <v>75</v>
      </c>
      <c r="C58" s="65">
        <f>SUM(C50:C57)</f>
        <v>104</v>
      </c>
      <c r="D58" s="65">
        <f>SUM(D50:D57)</f>
        <v>118</v>
      </c>
      <c r="E58" s="65">
        <f>SUM(E50:E57)</f>
        <v>222</v>
      </c>
      <c r="F58" s="66">
        <f>C58/E58</f>
        <v>0.46846846846846846</v>
      </c>
      <c r="G58" s="76">
        <f>D58/E58</f>
        <v>0.53153153153153154</v>
      </c>
      <c r="I58" s="77" t="s">
        <v>75</v>
      </c>
      <c r="J58" s="65">
        <f>SUM(J50:J57)</f>
        <v>174</v>
      </c>
      <c r="K58" s="65">
        <f>SUM(K50:K57)</f>
        <v>48</v>
      </c>
      <c r="L58" s="65">
        <f>SUM(L50:L57)</f>
        <v>222</v>
      </c>
      <c r="M58" s="57">
        <f t="shared" si="3"/>
        <v>0.78378378378378377</v>
      </c>
      <c r="N58" s="56">
        <f>K58/L58</f>
        <v>0.21621621621621623</v>
      </c>
    </row>
    <row r="59" spans="2:14" ht="15.75" thickTop="1" x14ac:dyDescent="0.25"/>
    <row r="60" spans="2:14" ht="15.75" thickBot="1" x14ac:dyDescent="0.3"/>
    <row r="61" spans="2:14" ht="61.5" thickTop="1" thickBot="1" x14ac:dyDescent="0.3">
      <c r="B61" s="47" t="s">
        <v>80</v>
      </c>
      <c r="C61" s="79" t="s">
        <v>67</v>
      </c>
      <c r="D61" s="79" t="s">
        <v>68</v>
      </c>
      <c r="E61" s="79" t="s">
        <v>53</v>
      </c>
      <c r="F61" s="79" t="s">
        <v>69</v>
      </c>
      <c r="G61" s="80" t="s">
        <v>70</v>
      </c>
      <c r="I61" s="47" t="s">
        <v>80</v>
      </c>
      <c r="J61" s="79" t="s">
        <v>67</v>
      </c>
      <c r="K61" s="79" t="s">
        <v>68</v>
      </c>
      <c r="L61" s="79" t="s">
        <v>53</v>
      </c>
      <c r="M61" s="79" t="s">
        <v>69</v>
      </c>
      <c r="N61" s="80" t="s">
        <v>70</v>
      </c>
    </row>
    <row r="62" spans="2:14" ht="15.75" thickTop="1" x14ac:dyDescent="0.25">
      <c r="B62" s="78" t="s">
        <v>58</v>
      </c>
      <c r="C62" s="48">
        <v>0</v>
      </c>
      <c r="D62" s="48">
        <v>2</v>
      </c>
      <c r="E62" s="48">
        <v>2</v>
      </c>
      <c r="F62" s="55">
        <f t="shared" ref="F62:F69" si="7">C62/E62</f>
        <v>0</v>
      </c>
      <c r="G62" s="75">
        <f t="shared" ref="G62:G69" si="8">D62/E62</f>
        <v>1</v>
      </c>
      <c r="I62" s="78" t="s">
        <v>58</v>
      </c>
      <c r="J62" s="48">
        <v>2</v>
      </c>
      <c r="K62" s="48">
        <v>0</v>
      </c>
      <c r="L62" s="49">
        <v>2</v>
      </c>
      <c r="M62" s="55">
        <f>J62/L62</f>
        <v>1</v>
      </c>
      <c r="N62" s="74">
        <f>K62/L62</f>
        <v>0</v>
      </c>
    </row>
    <row r="63" spans="2:14" x14ac:dyDescent="0.25">
      <c r="B63" s="72" t="s">
        <v>59</v>
      </c>
      <c r="C63" s="49">
        <v>0</v>
      </c>
      <c r="D63" s="49">
        <v>2</v>
      </c>
      <c r="E63" s="49">
        <v>2</v>
      </c>
      <c r="F63" s="55">
        <f t="shared" si="7"/>
        <v>0</v>
      </c>
      <c r="G63" s="75">
        <f t="shared" si="8"/>
        <v>1</v>
      </c>
      <c r="I63" s="72" t="s">
        <v>59</v>
      </c>
      <c r="J63" s="49">
        <v>0</v>
      </c>
      <c r="K63" s="49">
        <v>0</v>
      </c>
      <c r="L63" s="49">
        <v>2</v>
      </c>
      <c r="M63" s="55">
        <f t="shared" ref="M63:M69" si="9">J63/L63</f>
        <v>0</v>
      </c>
      <c r="N63" s="75">
        <f>K63/L63</f>
        <v>0</v>
      </c>
    </row>
    <row r="64" spans="2:14" x14ac:dyDescent="0.25">
      <c r="B64" s="72" t="s">
        <v>60</v>
      </c>
      <c r="C64" s="49">
        <v>21</v>
      </c>
      <c r="D64" s="49">
        <v>20</v>
      </c>
      <c r="E64" s="49">
        <v>41</v>
      </c>
      <c r="F64" s="55">
        <f t="shared" si="7"/>
        <v>0.51219512195121952</v>
      </c>
      <c r="G64" s="75">
        <f t="shared" si="8"/>
        <v>0.48780487804878048</v>
      </c>
      <c r="I64" s="72" t="s">
        <v>60</v>
      </c>
      <c r="J64" s="49">
        <v>38</v>
      </c>
      <c r="K64" s="49">
        <v>3</v>
      </c>
      <c r="L64" s="49">
        <v>41</v>
      </c>
      <c r="M64" s="55">
        <f t="shared" si="9"/>
        <v>0.92682926829268297</v>
      </c>
      <c r="N64" s="75">
        <f t="shared" ref="N64:N69" si="10">K64/L64</f>
        <v>7.3170731707317069E-2</v>
      </c>
    </row>
    <row r="65" spans="2:14" x14ac:dyDescent="0.25">
      <c r="B65" s="72" t="s">
        <v>61</v>
      </c>
      <c r="C65" s="49">
        <v>13</v>
      </c>
      <c r="D65" s="49">
        <v>40</v>
      </c>
      <c r="E65" s="49">
        <v>53</v>
      </c>
      <c r="F65" s="55">
        <f t="shared" si="7"/>
        <v>0.24528301886792453</v>
      </c>
      <c r="G65" s="75">
        <f t="shared" si="8"/>
        <v>0.75471698113207553</v>
      </c>
      <c r="I65" s="72" t="s">
        <v>61</v>
      </c>
      <c r="J65" s="49">
        <v>37</v>
      </c>
      <c r="K65" s="49">
        <v>16</v>
      </c>
      <c r="L65" s="49">
        <v>53</v>
      </c>
      <c r="M65" s="55">
        <f t="shared" si="9"/>
        <v>0.69811320754716977</v>
      </c>
      <c r="N65" s="75">
        <f t="shared" si="10"/>
        <v>0.30188679245283018</v>
      </c>
    </row>
    <row r="66" spans="2:14" x14ac:dyDescent="0.25">
      <c r="B66" s="72" t="s">
        <v>62</v>
      </c>
      <c r="C66" s="49">
        <v>7</v>
      </c>
      <c r="D66" s="49">
        <v>20</v>
      </c>
      <c r="E66" s="49">
        <v>27</v>
      </c>
      <c r="F66" s="55">
        <f t="shared" si="7"/>
        <v>0.25925925925925924</v>
      </c>
      <c r="G66" s="75">
        <f t="shared" si="8"/>
        <v>0.7407407407407407</v>
      </c>
      <c r="I66" s="72" t="s">
        <v>62</v>
      </c>
      <c r="J66" s="49">
        <v>22</v>
      </c>
      <c r="K66" s="49">
        <v>5</v>
      </c>
      <c r="L66" s="49">
        <v>27</v>
      </c>
      <c r="M66" s="55">
        <f t="shared" si="9"/>
        <v>0.81481481481481477</v>
      </c>
      <c r="N66" s="75">
        <f t="shared" si="10"/>
        <v>0.18518518518518517</v>
      </c>
    </row>
    <row r="67" spans="2:14" x14ac:dyDescent="0.25">
      <c r="B67" s="72" t="s">
        <v>63</v>
      </c>
      <c r="C67" s="49">
        <v>0</v>
      </c>
      <c r="D67" s="49">
        <v>6</v>
      </c>
      <c r="E67" s="49">
        <v>6</v>
      </c>
      <c r="F67" s="55">
        <f t="shared" si="7"/>
        <v>0</v>
      </c>
      <c r="G67" s="75">
        <f t="shared" si="8"/>
        <v>1</v>
      </c>
      <c r="I67" s="72" t="s">
        <v>63</v>
      </c>
      <c r="J67" s="49">
        <v>4</v>
      </c>
      <c r="K67" s="49">
        <v>2</v>
      </c>
      <c r="L67" s="49">
        <v>6</v>
      </c>
      <c r="M67" s="55">
        <f t="shared" si="9"/>
        <v>0.66666666666666663</v>
      </c>
      <c r="N67" s="75">
        <f t="shared" si="10"/>
        <v>0.33333333333333331</v>
      </c>
    </row>
    <row r="68" spans="2:14" x14ac:dyDescent="0.25">
      <c r="B68" s="72" t="s">
        <v>64</v>
      </c>
      <c r="C68" s="49">
        <v>65</v>
      </c>
      <c r="D68" s="49">
        <v>20</v>
      </c>
      <c r="E68" s="49">
        <v>85</v>
      </c>
      <c r="F68" s="55">
        <f t="shared" si="7"/>
        <v>0.76470588235294112</v>
      </c>
      <c r="G68" s="75">
        <f t="shared" si="8"/>
        <v>0.23529411764705882</v>
      </c>
      <c r="I68" s="72" t="s">
        <v>64</v>
      </c>
      <c r="J68" s="49">
        <v>65</v>
      </c>
      <c r="K68" s="49">
        <v>20</v>
      </c>
      <c r="L68" s="49">
        <v>85</v>
      </c>
      <c r="M68" s="55">
        <f t="shared" si="9"/>
        <v>0.76470588235294112</v>
      </c>
      <c r="N68" s="75">
        <f t="shared" si="10"/>
        <v>0.23529411764705882</v>
      </c>
    </row>
    <row r="69" spans="2:14" x14ac:dyDescent="0.25">
      <c r="B69" s="72" t="s">
        <v>66</v>
      </c>
      <c r="C69" s="49">
        <v>7</v>
      </c>
      <c r="D69" s="49">
        <v>5</v>
      </c>
      <c r="E69" s="49">
        <v>12</v>
      </c>
      <c r="F69" s="55">
        <f t="shared" si="7"/>
        <v>0.58333333333333337</v>
      </c>
      <c r="G69" s="75">
        <f t="shared" si="8"/>
        <v>0.41666666666666669</v>
      </c>
      <c r="I69" s="72" t="s">
        <v>66</v>
      </c>
      <c r="J69" s="49">
        <v>7</v>
      </c>
      <c r="K69" s="49">
        <v>5</v>
      </c>
      <c r="L69" s="49">
        <v>12</v>
      </c>
      <c r="M69" s="55">
        <f t="shared" si="9"/>
        <v>0.58333333333333337</v>
      </c>
      <c r="N69" s="75">
        <f t="shared" si="10"/>
        <v>0.41666666666666669</v>
      </c>
    </row>
    <row r="70" spans="2:14" ht="15.75" thickBot="1" x14ac:dyDescent="0.3">
      <c r="B70" s="77" t="s">
        <v>75</v>
      </c>
      <c r="C70" s="65">
        <f>SUM(C62:C69)</f>
        <v>113</v>
      </c>
      <c r="D70" s="65">
        <f>SUM(D62:D69)</f>
        <v>115</v>
      </c>
      <c r="E70" s="65">
        <f>SUM(E62:E69)</f>
        <v>228</v>
      </c>
      <c r="F70" s="66">
        <f>C70/E70</f>
        <v>0.49561403508771928</v>
      </c>
      <c r="G70" s="76">
        <f>D70/E70</f>
        <v>0.50438596491228072</v>
      </c>
      <c r="I70" s="77" t="s">
        <v>75</v>
      </c>
      <c r="J70" s="65">
        <f>SUM(J62:J69)</f>
        <v>175</v>
      </c>
      <c r="K70" s="65">
        <f>SUM(K62:K69)</f>
        <v>51</v>
      </c>
      <c r="L70" s="65">
        <f>SUM(L62:L69)</f>
        <v>228</v>
      </c>
      <c r="M70" s="66">
        <f>J70/L70</f>
        <v>0.76754385964912286</v>
      </c>
      <c r="N70" s="76">
        <f>K70/L70</f>
        <v>0.22368421052631579</v>
      </c>
    </row>
    <row r="71" spans="2:14" ht="15.75" thickTop="1" x14ac:dyDescent="0.25"/>
    <row r="72" spans="2:14" ht="15.75" x14ac:dyDescent="0.25">
      <c r="F72" s="2" t="s">
        <v>121</v>
      </c>
    </row>
    <row r="73" spans="2:14" ht="15.75" thickBot="1" x14ac:dyDescent="0.3"/>
    <row r="74" spans="2:14" ht="15.75" thickTop="1" x14ac:dyDescent="0.25">
      <c r="B74" s="100" t="s">
        <v>1</v>
      </c>
      <c r="C74" s="93" t="s">
        <v>93</v>
      </c>
      <c r="D74" s="90"/>
      <c r="E74" s="100" t="s">
        <v>2</v>
      </c>
      <c r="F74" s="93" t="s">
        <v>93</v>
      </c>
      <c r="G74" s="54"/>
      <c r="I74" s="100" t="s">
        <v>116</v>
      </c>
      <c r="J74" s="93" t="s">
        <v>93</v>
      </c>
      <c r="K74" s="102"/>
      <c r="L74" s="101"/>
    </row>
    <row r="75" spans="2:14" x14ac:dyDescent="0.25">
      <c r="B75" s="96" t="s">
        <v>117</v>
      </c>
      <c r="C75" s="49" t="s">
        <v>118</v>
      </c>
      <c r="D75" s="56" t="s">
        <v>89</v>
      </c>
      <c r="E75" s="96" t="s">
        <v>117</v>
      </c>
      <c r="F75" s="49" t="s">
        <v>118</v>
      </c>
      <c r="G75" s="56" t="s">
        <v>89</v>
      </c>
      <c r="I75" s="96" t="s">
        <v>94</v>
      </c>
      <c r="J75" s="49" t="s">
        <v>115</v>
      </c>
      <c r="K75" s="56" t="s">
        <v>89</v>
      </c>
    </row>
    <row r="76" spans="2:14" x14ac:dyDescent="0.25">
      <c r="B76" s="96">
        <v>10</v>
      </c>
      <c r="C76" s="49">
        <v>44</v>
      </c>
      <c r="D76" s="56">
        <v>0.16176470588235295</v>
      </c>
      <c r="E76" s="96">
        <v>10</v>
      </c>
      <c r="F76" s="49">
        <v>41</v>
      </c>
      <c r="G76" s="56">
        <v>0.16666666666666666</v>
      </c>
      <c r="I76" s="96">
        <v>10</v>
      </c>
      <c r="J76" s="49">
        <v>45</v>
      </c>
      <c r="K76" s="56">
        <f>J76/$J$95</f>
        <v>0.17045454545454544</v>
      </c>
    </row>
    <row r="77" spans="2:14" x14ac:dyDescent="0.25">
      <c r="B77" s="96">
        <v>11</v>
      </c>
      <c r="C77" s="49">
        <v>1</v>
      </c>
      <c r="D77" s="56">
        <v>3.6764705882352941E-3</v>
      </c>
      <c r="E77" s="96">
        <v>11</v>
      </c>
      <c r="F77" s="49">
        <v>1</v>
      </c>
      <c r="G77" s="56">
        <v>4.0650406504065045E-3</v>
      </c>
      <c r="I77" s="96">
        <v>11</v>
      </c>
      <c r="J77" s="49">
        <v>2</v>
      </c>
      <c r="K77" s="56">
        <f t="shared" ref="K77:K94" si="11">J77/$J$95</f>
        <v>7.575757575757576E-3</v>
      </c>
    </row>
    <row r="78" spans="2:14" x14ac:dyDescent="0.25">
      <c r="B78" s="96">
        <v>12</v>
      </c>
      <c r="C78" s="49">
        <v>2</v>
      </c>
      <c r="D78" s="56">
        <v>7.3529411764705881E-3</v>
      </c>
      <c r="E78" s="96">
        <v>15</v>
      </c>
      <c r="F78" s="49">
        <v>1</v>
      </c>
      <c r="G78" s="56">
        <v>4.0650406504065045E-3</v>
      </c>
      <c r="I78" s="96">
        <v>12</v>
      </c>
      <c r="J78" s="49">
        <v>1</v>
      </c>
      <c r="K78" s="56">
        <f t="shared" si="11"/>
        <v>3.787878787878788E-3</v>
      </c>
    </row>
    <row r="79" spans="2:14" x14ac:dyDescent="0.25">
      <c r="B79" s="96">
        <v>16</v>
      </c>
      <c r="C79" s="49">
        <v>19</v>
      </c>
      <c r="D79" s="56">
        <v>6.985294117647059E-2</v>
      </c>
      <c r="E79" s="96">
        <v>16</v>
      </c>
      <c r="F79" s="49">
        <v>4</v>
      </c>
      <c r="G79" s="56">
        <v>1.6260162601626018E-2</v>
      </c>
      <c r="I79" s="96">
        <v>15</v>
      </c>
      <c r="J79" s="49">
        <v>3</v>
      </c>
      <c r="K79" s="56">
        <f t="shared" si="11"/>
        <v>1.1363636363636364E-2</v>
      </c>
    </row>
    <row r="80" spans="2:14" x14ac:dyDescent="0.25">
      <c r="B80" s="96">
        <v>50</v>
      </c>
      <c r="C80" s="49">
        <v>1</v>
      </c>
      <c r="D80" s="56">
        <v>3.6764705882352941E-3</v>
      </c>
      <c r="E80" s="96">
        <v>17</v>
      </c>
      <c r="F80" s="49">
        <v>7</v>
      </c>
      <c r="G80" s="56">
        <v>2.8455284552845527E-2</v>
      </c>
      <c r="I80" s="96">
        <v>17</v>
      </c>
      <c r="J80" s="49">
        <v>36</v>
      </c>
      <c r="K80" s="56">
        <f t="shared" si="11"/>
        <v>0.13636363636363635</v>
      </c>
    </row>
    <row r="81" spans="2:11" x14ac:dyDescent="0.25">
      <c r="B81" s="96">
        <v>52</v>
      </c>
      <c r="C81" s="49">
        <v>36</v>
      </c>
      <c r="D81" s="56">
        <v>0.13235294117647059</v>
      </c>
      <c r="E81" s="96">
        <v>52</v>
      </c>
      <c r="F81" s="49">
        <v>57</v>
      </c>
      <c r="G81" s="56">
        <v>0.23170731707317074</v>
      </c>
      <c r="I81" s="96">
        <v>18</v>
      </c>
      <c r="J81" s="49">
        <v>1</v>
      </c>
      <c r="K81" s="56">
        <f t="shared" si="11"/>
        <v>3.787878787878788E-3</v>
      </c>
    </row>
    <row r="82" spans="2:11" x14ac:dyDescent="0.25">
      <c r="B82" s="96">
        <v>53</v>
      </c>
      <c r="C82" s="49">
        <v>8</v>
      </c>
      <c r="D82" s="56">
        <v>2.9411764705882353E-2</v>
      </c>
      <c r="E82" s="96">
        <v>53</v>
      </c>
      <c r="F82" s="49">
        <v>13</v>
      </c>
      <c r="G82" s="56">
        <v>5.2845528455284556E-2</v>
      </c>
      <c r="I82" s="96">
        <v>39</v>
      </c>
      <c r="J82" s="49">
        <v>1</v>
      </c>
      <c r="K82" s="56">
        <f t="shared" si="11"/>
        <v>3.787878787878788E-3</v>
      </c>
    </row>
    <row r="83" spans="2:11" x14ac:dyDescent="0.25">
      <c r="B83" s="96">
        <v>55</v>
      </c>
      <c r="C83" s="49">
        <v>128</v>
      </c>
      <c r="D83" s="56">
        <v>0.47058823529411764</v>
      </c>
      <c r="E83" s="96">
        <v>55</v>
      </c>
      <c r="F83" s="49">
        <v>93</v>
      </c>
      <c r="G83" s="56">
        <v>0.37804878048780488</v>
      </c>
      <c r="I83" s="96">
        <v>50</v>
      </c>
      <c r="J83" s="49">
        <v>2</v>
      </c>
      <c r="K83" s="56">
        <f t="shared" si="11"/>
        <v>7.575757575757576E-3</v>
      </c>
    </row>
    <row r="84" spans="2:11" x14ac:dyDescent="0.25">
      <c r="B84" s="96">
        <v>56</v>
      </c>
      <c r="C84" s="49">
        <v>3</v>
      </c>
      <c r="D84" s="56">
        <v>1.1029411764705883E-2</v>
      </c>
      <c r="E84" s="96">
        <v>56</v>
      </c>
      <c r="F84" s="49">
        <v>1</v>
      </c>
      <c r="G84" s="56">
        <v>4.0650406504065045E-3</v>
      </c>
      <c r="I84" s="96">
        <v>52</v>
      </c>
      <c r="J84" s="49">
        <v>92</v>
      </c>
      <c r="K84" s="56">
        <f t="shared" si="11"/>
        <v>0.34848484848484851</v>
      </c>
    </row>
    <row r="85" spans="2:11" x14ac:dyDescent="0.25">
      <c r="B85" s="96">
        <v>57</v>
      </c>
      <c r="C85" s="49">
        <v>1</v>
      </c>
      <c r="D85" s="56">
        <v>3.6764705882352941E-3</v>
      </c>
      <c r="E85" s="96">
        <v>58</v>
      </c>
      <c r="F85" s="49">
        <v>6</v>
      </c>
      <c r="G85" s="56">
        <v>2.4390243902439025E-2</v>
      </c>
      <c r="I85" s="96">
        <v>53</v>
      </c>
      <c r="J85" s="49">
        <v>10</v>
      </c>
      <c r="K85" s="56">
        <f t="shared" si="11"/>
        <v>3.787878787878788E-2</v>
      </c>
    </row>
    <row r="86" spans="2:11" x14ac:dyDescent="0.25">
      <c r="B86" s="96">
        <v>61</v>
      </c>
      <c r="C86" s="49">
        <v>1</v>
      </c>
      <c r="D86" s="56">
        <v>3.6764705882352941E-3</v>
      </c>
      <c r="E86" s="96">
        <v>62</v>
      </c>
      <c r="F86" s="49">
        <v>1</v>
      </c>
      <c r="G86" s="56">
        <v>4.0650406504065045E-3</v>
      </c>
      <c r="I86" s="96">
        <v>55</v>
      </c>
      <c r="J86" s="49">
        <v>3</v>
      </c>
      <c r="K86" s="56">
        <f t="shared" si="11"/>
        <v>1.1363636363636364E-2</v>
      </c>
    </row>
    <row r="87" spans="2:11" x14ac:dyDescent="0.25">
      <c r="B87" s="96">
        <v>62</v>
      </c>
      <c r="C87" s="49">
        <v>1</v>
      </c>
      <c r="D87" s="56">
        <v>3.6764705882352941E-3</v>
      </c>
      <c r="E87" s="96">
        <v>63</v>
      </c>
      <c r="F87" s="49">
        <v>2</v>
      </c>
      <c r="G87" s="56">
        <v>8.130081300813009E-3</v>
      </c>
      <c r="I87" s="96">
        <v>57</v>
      </c>
      <c r="J87" s="49">
        <v>4</v>
      </c>
      <c r="K87" s="56">
        <f t="shared" si="11"/>
        <v>1.5151515151515152E-2</v>
      </c>
    </row>
    <row r="88" spans="2:11" x14ac:dyDescent="0.25">
      <c r="B88" s="96">
        <v>63</v>
      </c>
      <c r="C88" s="49">
        <v>6</v>
      </c>
      <c r="D88" s="56">
        <v>2.2058823529411766E-2</v>
      </c>
      <c r="E88" s="96">
        <v>65</v>
      </c>
      <c r="F88" s="49">
        <v>2</v>
      </c>
      <c r="G88" s="56">
        <v>8.130081300813009E-3</v>
      </c>
      <c r="I88" s="96">
        <v>58</v>
      </c>
      <c r="J88" s="49">
        <v>7</v>
      </c>
      <c r="K88" s="56">
        <f t="shared" si="11"/>
        <v>2.6515151515151516E-2</v>
      </c>
    </row>
    <row r="89" spans="2:11" x14ac:dyDescent="0.25">
      <c r="B89" s="96">
        <v>65</v>
      </c>
      <c r="C89" s="49">
        <v>1</v>
      </c>
      <c r="D89" s="56">
        <v>3.6764705882352941E-3</v>
      </c>
      <c r="E89" s="96">
        <v>66</v>
      </c>
      <c r="F89" s="49">
        <v>3</v>
      </c>
      <c r="G89" s="56">
        <v>1.2195121951219513E-2</v>
      </c>
      <c r="I89" s="96">
        <v>59</v>
      </c>
      <c r="J89" s="49">
        <v>2</v>
      </c>
      <c r="K89" s="56">
        <f t="shared" si="11"/>
        <v>7.575757575757576E-3</v>
      </c>
    </row>
    <row r="90" spans="2:11" x14ac:dyDescent="0.25">
      <c r="B90" s="96">
        <v>66</v>
      </c>
      <c r="C90" s="49">
        <v>3</v>
      </c>
      <c r="D90" s="56">
        <v>1.1029411764705883E-2</v>
      </c>
      <c r="E90" s="96">
        <v>69</v>
      </c>
      <c r="F90" s="49">
        <v>13</v>
      </c>
      <c r="G90" s="56">
        <v>5.2845528455284556E-2</v>
      </c>
      <c r="I90" s="96">
        <v>60</v>
      </c>
      <c r="J90" s="49">
        <v>1</v>
      </c>
      <c r="K90" s="56">
        <f t="shared" si="11"/>
        <v>3.787878787878788E-3</v>
      </c>
    </row>
    <row r="91" spans="2:11" x14ac:dyDescent="0.25">
      <c r="B91" s="96">
        <v>69</v>
      </c>
      <c r="C91" s="49">
        <v>17</v>
      </c>
      <c r="D91" s="56">
        <v>6.25E-2</v>
      </c>
      <c r="E91" s="96" t="s">
        <v>119</v>
      </c>
      <c r="F91" s="49">
        <v>1</v>
      </c>
      <c r="G91" s="56">
        <v>4.0650406504065045E-3</v>
      </c>
      <c r="I91" s="96">
        <v>63</v>
      </c>
      <c r="J91" s="49">
        <v>35</v>
      </c>
      <c r="K91" s="56">
        <f t="shared" si="11"/>
        <v>0.13257575757575757</v>
      </c>
    </row>
    <row r="92" spans="2:11" ht="15.75" thickBot="1" x14ac:dyDescent="0.3">
      <c r="B92" s="97" t="s">
        <v>53</v>
      </c>
      <c r="C92" s="26">
        <f>SUM(C76:C91)</f>
        <v>272</v>
      </c>
      <c r="D92" s="91">
        <f>SUM(D76:D91)</f>
        <v>0.99999999999999989</v>
      </c>
      <c r="E92" s="97" t="s">
        <v>53</v>
      </c>
      <c r="F92" s="26">
        <f>SUM(F76:F91)</f>
        <v>246</v>
      </c>
      <c r="G92" s="91">
        <f>SUM(G76:G91)</f>
        <v>1</v>
      </c>
      <c r="I92" s="96">
        <v>65</v>
      </c>
      <c r="J92" s="49">
        <v>2</v>
      </c>
      <c r="K92" s="56">
        <f t="shared" si="11"/>
        <v>7.575757575757576E-3</v>
      </c>
    </row>
    <row r="93" spans="2:11" ht="15.75" thickTop="1" x14ac:dyDescent="0.25">
      <c r="I93" s="96">
        <v>68</v>
      </c>
      <c r="J93" s="49">
        <v>1</v>
      </c>
      <c r="K93" s="56">
        <f t="shared" si="11"/>
        <v>3.787878787878788E-3</v>
      </c>
    </row>
    <row r="94" spans="2:11" x14ac:dyDescent="0.25">
      <c r="I94" s="96">
        <v>69</v>
      </c>
      <c r="J94" s="49">
        <v>16</v>
      </c>
      <c r="K94" s="56">
        <f t="shared" si="11"/>
        <v>6.0606060606060608E-2</v>
      </c>
    </row>
    <row r="95" spans="2:11" ht="15.75" thickBot="1" x14ac:dyDescent="0.3">
      <c r="I95" s="97" t="s">
        <v>53</v>
      </c>
      <c r="J95" s="26">
        <f>SUM(J76:J94)</f>
        <v>264</v>
      </c>
      <c r="K95" s="91">
        <f>SUM(K76:K94)</f>
        <v>0.99999999999999978</v>
      </c>
    </row>
    <row r="96" spans="2:11" ht="15.75" thickTop="1" x14ac:dyDescent="0.25"/>
  </sheetData>
  <printOptions gridLines="1"/>
  <pageMargins left="0.7" right="0.7" top="0.75" bottom="0.75" header="0.3" footer="0.3"/>
  <pageSetup scale="95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AF64-55B8-47D2-8AB9-7CCAF33AFD4E}">
  <sheetPr>
    <pageSetUpPr fitToPage="1"/>
  </sheetPr>
  <dimension ref="B1:N93"/>
  <sheetViews>
    <sheetView topLeftCell="A61" workbookViewId="0">
      <selection activeCell="A71" sqref="A71:XFD71"/>
    </sheetView>
  </sheetViews>
  <sheetFormatPr defaultRowHeight="15" x14ac:dyDescent="0.25"/>
  <cols>
    <col min="2" max="2" width="13.7109375" bestFit="1" customWidth="1"/>
    <col min="3" max="3" width="10.85546875" style="1" customWidth="1"/>
    <col min="4" max="4" width="9.140625" style="1"/>
    <col min="5" max="5" width="12.140625" style="1" bestFit="1" customWidth="1"/>
    <col min="6" max="7" width="10" style="1" customWidth="1"/>
    <col min="8" max="8" width="21.42578125" bestFit="1" customWidth="1"/>
    <col min="9" max="9" width="12.5703125" bestFit="1" customWidth="1"/>
    <col min="10" max="10" width="12" bestFit="1" customWidth="1"/>
    <col min="11" max="11" width="11.7109375" bestFit="1" customWidth="1"/>
  </cols>
  <sheetData>
    <row r="1" spans="2:14" x14ac:dyDescent="0.25">
      <c r="B1" t="s">
        <v>0</v>
      </c>
    </row>
    <row r="2" spans="2:14" ht="16.5" thickBot="1" x14ac:dyDescent="0.3">
      <c r="C2" s="2" t="s">
        <v>46</v>
      </c>
      <c r="D2" s="2" t="s">
        <v>47</v>
      </c>
      <c r="E2" s="2" t="s">
        <v>81</v>
      </c>
      <c r="F2" s="2"/>
      <c r="G2" s="2"/>
      <c r="I2" s="2" t="s">
        <v>49</v>
      </c>
      <c r="M2" s="38"/>
      <c r="N2" s="39"/>
    </row>
    <row r="3" spans="2:14" ht="16.5" thickTop="1" x14ac:dyDescent="0.25">
      <c r="B3" s="3" t="s">
        <v>4</v>
      </c>
      <c r="C3" s="4" t="s">
        <v>5</v>
      </c>
      <c r="D3" s="4" t="s">
        <v>5</v>
      </c>
      <c r="E3" s="5" t="s">
        <v>5</v>
      </c>
      <c r="F3" s="5" t="s">
        <v>6</v>
      </c>
      <c r="H3" s="6"/>
      <c r="I3" s="7"/>
      <c r="J3" s="7" t="s">
        <v>7</v>
      </c>
      <c r="K3" s="24" t="s">
        <v>7</v>
      </c>
      <c r="M3" s="38"/>
      <c r="N3" s="39"/>
    </row>
    <row r="4" spans="2:14" ht="15.75" x14ac:dyDescent="0.25">
      <c r="B4" s="10" t="s">
        <v>8</v>
      </c>
      <c r="C4" s="11">
        <v>0</v>
      </c>
      <c r="D4" s="11">
        <v>0</v>
      </c>
      <c r="E4" s="11">
        <v>0</v>
      </c>
      <c r="F4" s="12">
        <f t="shared" ref="F4:F23" si="0">SUM(C4:E4)</f>
        <v>0</v>
      </c>
      <c r="H4" s="13"/>
      <c r="I4" s="14" t="s">
        <v>9</v>
      </c>
      <c r="J4" s="14" t="s">
        <v>10</v>
      </c>
      <c r="K4" s="15" t="s">
        <v>11</v>
      </c>
      <c r="M4" s="38"/>
      <c r="N4" s="39"/>
    </row>
    <row r="5" spans="2:14" ht="15.75" x14ac:dyDescent="0.25">
      <c r="B5" s="10" t="s">
        <v>12</v>
      </c>
      <c r="C5" s="11">
        <v>0</v>
      </c>
      <c r="D5" s="11">
        <v>0</v>
      </c>
      <c r="E5" s="11">
        <v>0</v>
      </c>
      <c r="F5" s="12">
        <f t="shared" si="0"/>
        <v>0</v>
      </c>
      <c r="H5" s="13" t="s">
        <v>13</v>
      </c>
      <c r="I5" s="2">
        <v>250</v>
      </c>
      <c r="J5" s="14" t="s">
        <v>24</v>
      </c>
      <c r="K5" s="15" t="s">
        <v>24</v>
      </c>
      <c r="M5" s="38"/>
      <c r="N5" s="39"/>
    </row>
    <row r="6" spans="2:14" ht="15.75" x14ac:dyDescent="0.25">
      <c r="B6" s="10" t="s">
        <v>15</v>
      </c>
      <c r="C6" s="11">
        <v>0</v>
      </c>
      <c r="D6" s="11">
        <v>0</v>
      </c>
      <c r="E6" s="11">
        <v>0</v>
      </c>
      <c r="F6" s="12">
        <f t="shared" si="0"/>
        <v>0</v>
      </c>
      <c r="H6" s="13" t="s">
        <v>16</v>
      </c>
      <c r="I6" s="17">
        <v>2680.25</v>
      </c>
      <c r="J6" s="14" t="s">
        <v>52</v>
      </c>
      <c r="K6" s="18">
        <v>1712.62</v>
      </c>
      <c r="M6" s="38"/>
      <c r="N6" s="39"/>
    </row>
    <row r="7" spans="2:14" ht="16.5" thickBot="1" x14ac:dyDescent="0.3">
      <c r="B7" s="19" t="s">
        <v>17</v>
      </c>
      <c r="C7" s="1">
        <v>123</v>
      </c>
      <c r="D7" s="1">
        <v>147</v>
      </c>
      <c r="E7" s="11">
        <v>162</v>
      </c>
      <c r="F7" s="12">
        <f t="shared" si="0"/>
        <v>432</v>
      </c>
      <c r="H7" s="20" t="s">
        <v>18</v>
      </c>
      <c r="I7" s="21">
        <f>I6/I5</f>
        <v>10.721</v>
      </c>
      <c r="J7" s="21">
        <f>J6/J5</f>
        <v>10.662837837837838</v>
      </c>
      <c r="K7" s="22">
        <f>K6/K5</f>
        <v>7.7145045045045038</v>
      </c>
      <c r="M7" s="38"/>
      <c r="N7" s="39"/>
    </row>
    <row r="8" spans="2:14" ht="16.5" thickTop="1" x14ac:dyDescent="0.25">
      <c r="B8" s="19" t="s">
        <v>19</v>
      </c>
      <c r="C8" s="1">
        <v>27</v>
      </c>
      <c r="D8" s="1">
        <v>26</v>
      </c>
      <c r="E8" s="11">
        <v>16</v>
      </c>
      <c r="F8" s="12">
        <f t="shared" si="0"/>
        <v>69</v>
      </c>
      <c r="M8" s="38"/>
      <c r="N8" s="39"/>
    </row>
    <row r="9" spans="2:14" ht="16.5" thickBot="1" x14ac:dyDescent="0.3">
      <c r="B9" s="19" t="s">
        <v>20</v>
      </c>
      <c r="C9" s="1">
        <v>15</v>
      </c>
      <c r="D9" s="1">
        <v>15</v>
      </c>
      <c r="E9" s="11">
        <v>11</v>
      </c>
      <c r="F9" s="12">
        <f t="shared" si="0"/>
        <v>41</v>
      </c>
      <c r="I9" s="2" t="s">
        <v>48</v>
      </c>
      <c r="M9" s="38"/>
      <c r="N9" s="39"/>
    </row>
    <row r="10" spans="2:14" ht="16.5" thickTop="1" x14ac:dyDescent="0.25">
      <c r="B10" s="10" t="s">
        <v>22</v>
      </c>
      <c r="C10" s="11">
        <v>0</v>
      </c>
      <c r="D10" s="11">
        <v>0</v>
      </c>
      <c r="E10" s="11">
        <v>0</v>
      </c>
      <c r="F10" s="12">
        <f t="shared" si="0"/>
        <v>0</v>
      </c>
      <c r="H10" s="6"/>
      <c r="I10" s="7"/>
      <c r="J10" s="7" t="s">
        <v>7</v>
      </c>
      <c r="K10" s="24" t="s">
        <v>7</v>
      </c>
      <c r="M10" s="38"/>
      <c r="N10" s="39"/>
    </row>
    <row r="11" spans="2:14" ht="15.75" x14ac:dyDescent="0.25">
      <c r="B11" s="19" t="s">
        <v>23</v>
      </c>
      <c r="C11" s="11">
        <v>0</v>
      </c>
      <c r="D11" s="11">
        <v>0</v>
      </c>
      <c r="E11" s="11">
        <v>0</v>
      </c>
      <c r="F11" s="12">
        <f t="shared" si="0"/>
        <v>0</v>
      </c>
      <c r="H11" s="13"/>
      <c r="I11" s="14" t="s">
        <v>9</v>
      </c>
      <c r="J11" s="14" t="s">
        <v>10</v>
      </c>
      <c r="K11" s="15" t="s">
        <v>11</v>
      </c>
      <c r="M11" s="38"/>
      <c r="N11" s="39"/>
    </row>
    <row r="12" spans="2:14" ht="15.75" x14ac:dyDescent="0.25">
      <c r="B12" s="19" t="s">
        <v>25</v>
      </c>
      <c r="C12" s="11">
        <v>0</v>
      </c>
      <c r="D12" s="11">
        <v>0</v>
      </c>
      <c r="E12" s="11">
        <v>2</v>
      </c>
      <c r="F12" s="12">
        <f t="shared" si="0"/>
        <v>2</v>
      </c>
      <c r="G12" s="1" t="s">
        <v>0</v>
      </c>
      <c r="H12" s="13" t="s">
        <v>13</v>
      </c>
      <c r="I12" s="2">
        <v>286</v>
      </c>
      <c r="J12" s="14" t="s">
        <v>51</v>
      </c>
      <c r="K12" s="15" t="s">
        <v>51</v>
      </c>
      <c r="M12" s="38"/>
      <c r="N12" s="39"/>
    </row>
    <row r="13" spans="2:14" ht="15.75" x14ac:dyDescent="0.25">
      <c r="B13" s="19" t="s">
        <v>21</v>
      </c>
      <c r="C13" s="11">
        <v>0</v>
      </c>
      <c r="D13" s="11">
        <v>0</v>
      </c>
      <c r="E13" s="11">
        <v>0</v>
      </c>
      <c r="F13" s="12">
        <f t="shared" si="0"/>
        <v>0</v>
      </c>
      <c r="H13" s="13" t="s">
        <v>16</v>
      </c>
      <c r="I13" s="17">
        <v>3318.7833333333365</v>
      </c>
      <c r="J13" s="37">
        <v>2850.0333333333347</v>
      </c>
      <c r="K13" s="18">
        <v>2031.1833333333341</v>
      </c>
    </row>
    <row r="14" spans="2:14" ht="16.5" thickBot="1" x14ac:dyDescent="0.3">
      <c r="B14" s="19" t="s">
        <v>26</v>
      </c>
      <c r="C14" s="1">
        <v>11</v>
      </c>
      <c r="D14" s="1">
        <v>14</v>
      </c>
      <c r="E14" s="11">
        <v>11</v>
      </c>
      <c r="F14" s="12">
        <f t="shared" si="0"/>
        <v>36</v>
      </c>
      <c r="H14" s="20" t="s">
        <v>18</v>
      </c>
      <c r="I14" s="21">
        <f>I13/I12</f>
        <v>11.604137529137541</v>
      </c>
      <c r="J14" s="21">
        <f>J13/J12</f>
        <v>11.445917001338694</v>
      </c>
      <c r="K14" s="22">
        <f>K13/K12</f>
        <v>8.1573627844712213</v>
      </c>
    </row>
    <row r="15" spans="2:14" ht="16.5" thickTop="1" x14ac:dyDescent="0.25">
      <c r="B15" s="19" t="s">
        <v>27</v>
      </c>
      <c r="C15" s="1">
        <v>15</v>
      </c>
      <c r="D15" s="1">
        <v>14</v>
      </c>
      <c r="E15" s="11">
        <v>13</v>
      </c>
      <c r="F15" s="12">
        <f t="shared" si="0"/>
        <v>42</v>
      </c>
    </row>
    <row r="16" spans="2:14" ht="15.75" x14ac:dyDescent="0.25">
      <c r="B16" s="19" t="s">
        <v>28</v>
      </c>
      <c r="C16" s="1">
        <v>8</v>
      </c>
      <c r="D16" s="1">
        <v>9</v>
      </c>
      <c r="E16" s="11">
        <v>5</v>
      </c>
      <c r="F16" s="12">
        <f t="shared" si="0"/>
        <v>22</v>
      </c>
    </row>
    <row r="17" spans="2:11" ht="16.5" thickBot="1" x14ac:dyDescent="0.3">
      <c r="B17" s="10" t="s">
        <v>29</v>
      </c>
      <c r="C17" s="1">
        <v>3</v>
      </c>
      <c r="D17" s="1">
        <v>1</v>
      </c>
      <c r="E17" s="11">
        <v>1</v>
      </c>
      <c r="F17" s="12">
        <f t="shared" si="0"/>
        <v>5</v>
      </c>
      <c r="I17" s="2" t="s">
        <v>50</v>
      </c>
    </row>
    <row r="18" spans="2:11" ht="16.5" thickTop="1" x14ac:dyDescent="0.25">
      <c r="B18" s="19" t="s">
        <v>30</v>
      </c>
      <c r="C18" s="1">
        <v>34</v>
      </c>
      <c r="D18" s="1">
        <v>52</v>
      </c>
      <c r="E18" s="11">
        <v>37</v>
      </c>
      <c r="F18" s="12">
        <f t="shared" si="0"/>
        <v>123</v>
      </c>
      <c r="H18" s="6"/>
      <c r="I18" s="7"/>
      <c r="J18" s="7" t="s">
        <v>7</v>
      </c>
      <c r="K18" s="24" t="s">
        <v>7</v>
      </c>
    </row>
    <row r="19" spans="2:11" ht="15.75" x14ac:dyDescent="0.25">
      <c r="B19" s="19" t="s">
        <v>31</v>
      </c>
      <c r="C19" s="1">
        <v>12</v>
      </c>
      <c r="D19" s="1">
        <v>7</v>
      </c>
      <c r="E19" s="11">
        <v>8</v>
      </c>
      <c r="F19" s="12">
        <f t="shared" si="0"/>
        <v>27</v>
      </c>
      <c r="H19" s="13"/>
      <c r="I19" s="14" t="s">
        <v>9</v>
      </c>
      <c r="J19" s="14" t="s">
        <v>10</v>
      </c>
      <c r="K19" s="15" t="s">
        <v>11</v>
      </c>
    </row>
    <row r="20" spans="2:11" ht="15.75" x14ac:dyDescent="0.25">
      <c r="B20" s="10" t="s">
        <v>32</v>
      </c>
      <c r="C20" s="11">
        <v>0</v>
      </c>
      <c r="D20" s="11">
        <v>0</v>
      </c>
      <c r="E20" s="11">
        <v>0</v>
      </c>
      <c r="F20" s="12">
        <f t="shared" si="0"/>
        <v>0</v>
      </c>
      <c r="H20" s="13" t="s">
        <v>13</v>
      </c>
      <c r="I20" s="2">
        <v>270</v>
      </c>
      <c r="J20" s="14" t="s">
        <v>90</v>
      </c>
      <c r="K20" s="15" t="s">
        <v>90</v>
      </c>
    </row>
    <row r="21" spans="2:11" ht="16.5" thickBot="1" x14ac:dyDescent="0.3">
      <c r="B21" s="25" t="s">
        <v>34</v>
      </c>
      <c r="C21" s="26">
        <v>2</v>
      </c>
      <c r="D21" s="26">
        <v>1</v>
      </c>
      <c r="E21" s="11">
        <v>4</v>
      </c>
      <c r="F21" s="12">
        <f t="shared" si="0"/>
        <v>7</v>
      </c>
      <c r="H21" s="13" t="s">
        <v>16</v>
      </c>
      <c r="I21" s="17">
        <v>3114.7</v>
      </c>
      <c r="J21" s="14" t="s">
        <v>91</v>
      </c>
      <c r="K21" s="15" t="s">
        <v>92</v>
      </c>
    </row>
    <row r="22" spans="2:11" ht="17.25" thickTop="1" thickBot="1" x14ac:dyDescent="0.3">
      <c r="B22" s="28" t="s">
        <v>36</v>
      </c>
      <c r="C22" s="29">
        <f>SUM(C4:C21)</f>
        <v>250</v>
      </c>
      <c r="D22" s="29">
        <f>SUM(D4:D21)</f>
        <v>286</v>
      </c>
      <c r="E22" s="29">
        <f>SUM(E4:E21)</f>
        <v>270</v>
      </c>
      <c r="F22" s="30">
        <f t="shared" si="0"/>
        <v>806</v>
      </c>
      <c r="H22" s="20" t="s">
        <v>18</v>
      </c>
      <c r="I22" s="21">
        <f>I21/I20</f>
        <v>11.535925925925925</v>
      </c>
      <c r="J22" s="21">
        <f>J21/J20</f>
        <v>11.379700854700854</v>
      </c>
      <c r="K22" s="22">
        <f>K21/K20</f>
        <v>7.8426495726495729</v>
      </c>
    </row>
    <row r="23" spans="2:11" ht="17.25" thickTop="1" thickBot="1" x14ac:dyDescent="0.3">
      <c r="B23" s="31" t="s">
        <v>37</v>
      </c>
      <c r="C23" s="32">
        <v>28</v>
      </c>
      <c r="D23" s="32">
        <v>37</v>
      </c>
      <c r="E23" s="33">
        <v>36</v>
      </c>
      <c r="F23" s="30">
        <f t="shared" si="0"/>
        <v>101</v>
      </c>
    </row>
    <row r="24" spans="2:11" ht="17.25" thickTop="1" thickBot="1" x14ac:dyDescent="0.3">
      <c r="B24" s="31" t="s">
        <v>38</v>
      </c>
      <c r="C24" s="32">
        <f>C22-C23</f>
        <v>222</v>
      </c>
      <c r="D24" s="32">
        <f>D22-D23</f>
        <v>249</v>
      </c>
      <c r="E24" s="32">
        <f>E22-E23</f>
        <v>234</v>
      </c>
      <c r="F24" s="30">
        <f>SUM(C24:E24)</f>
        <v>705</v>
      </c>
      <c r="H24" s="34" t="s">
        <v>18</v>
      </c>
      <c r="I24" s="35">
        <f>(I22+I14+I7)/3</f>
        <v>11.287021151687822</v>
      </c>
      <c r="J24" s="35">
        <f>(J22+J14+J7)/3</f>
        <v>11.162818564625795</v>
      </c>
      <c r="K24" s="35">
        <f>(K22+K14+K7)/3</f>
        <v>7.9048389538750996</v>
      </c>
    </row>
    <row r="25" spans="2:11" ht="15.75" thickTop="1" x14ac:dyDescent="0.25">
      <c r="G25" s="1" t="s">
        <v>0</v>
      </c>
    </row>
    <row r="26" spans="2:11" ht="15.75" x14ac:dyDescent="0.25">
      <c r="B26" s="36" t="s">
        <v>39</v>
      </c>
    </row>
    <row r="27" spans="2:11" ht="15.75" x14ac:dyDescent="0.25">
      <c r="B27" s="36" t="s">
        <v>40</v>
      </c>
    </row>
    <row r="28" spans="2:11" ht="15.75" x14ac:dyDescent="0.25">
      <c r="B28" s="36" t="s">
        <v>41</v>
      </c>
    </row>
    <row r="29" spans="2:11" ht="15.75" x14ac:dyDescent="0.25">
      <c r="B29" s="36" t="s">
        <v>42</v>
      </c>
    </row>
    <row r="30" spans="2:11" ht="15.75" x14ac:dyDescent="0.25">
      <c r="B30" s="36" t="s">
        <v>43</v>
      </c>
    </row>
    <row r="31" spans="2:11" ht="15.75" x14ac:dyDescent="0.25">
      <c r="B31" s="36" t="s">
        <v>45</v>
      </c>
    </row>
    <row r="32" spans="2:11" ht="15.75" x14ac:dyDescent="0.25">
      <c r="B32" s="36" t="s">
        <v>44</v>
      </c>
    </row>
    <row r="33" spans="2:14" ht="15.75" x14ac:dyDescent="0.25">
      <c r="B33" s="36"/>
    </row>
    <row r="34" spans="2:14" ht="21" x14ac:dyDescent="0.35">
      <c r="B34" s="36"/>
      <c r="D34" s="70" t="s">
        <v>76</v>
      </c>
      <c r="J34" s="71" t="s">
        <v>77</v>
      </c>
    </row>
    <row r="35" spans="2:14" ht="15.75" thickBot="1" x14ac:dyDescent="0.3"/>
    <row r="36" spans="2:14" ht="61.5" thickTop="1" thickBot="1" x14ac:dyDescent="0.3">
      <c r="B36" s="47" t="s">
        <v>73</v>
      </c>
      <c r="C36" s="50" t="s">
        <v>67</v>
      </c>
      <c r="D36" s="50" t="s">
        <v>68</v>
      </c>
      <c r="E36" s="50" t="s">
        <v>53</v>
      </c>
      <c r="F36" s="50" t="s">
        <v>69</v>
      </c>
      <c r="G36" s="51" t="s">
        <v>70</v>
      </c>
      <c r="I36" s="47" t="s">
        <v>73</v>
      </c>
      <c r="J36" s="50" t="s">
        <v>67</v>
      </c>
      <c r="K36" s="50" t="s">
        <v>68</v>
      </c>
      <c r="L36" s="50" t="s">
        <v>53</v>
      </c>
      <c r="M36" s="50" t="s">
        <v>69</v>
      </c>
      <c r="N36" s="51" t="s">
        <v>70</v>
      </c>
    </row>
    <row r="37" spans="2:14" ht="15.75" thickTop="1" x14ac:dyDescent="0.25">
      <c r="B37" s="40" t="s">
        <v>58</v>
      </c>
      <c r="C37" s="48">
        <v>1</v>
      </c>
      <c r="D37" s="48">
        <v>3</v>
      </c>
      <c r="E37" s="48">
        <v>4</v>
      </c>
      <c r="F37" s="55">
        <f>C37/E37</f>
        <v>0.25</v>
      </c>
      <c r="G37" s="42">
        <f>D37/E37</f>
        <v>0.75</v>
      </c>
      <c r="I37" s="58" t="s">
        <v>58</v>
      </c>
      <c r="J37" s="59">
        <v>1</v>
      </c>
      <c r="K37" s="59">
        <v>3</v>
      </c>
      <c r="L37" s="59">
        <v>4</v>
      </c>
      <c r="M37" s="55">
        <f>J37/L37</f>
        <v>0.25</v>
      </c>
      <c r="N37" s="60">
        <v>0.75</v>
      </c>
    </row>
    <row r="38" spans="2:14" x14ac:dyDescent="0.25">
      <c r="B38" s="10" t="s">
        <v>59</v>
      </c>
      <c r="C38" s="49">
        <v>0</v>
      </c>
      <c r="D38" s="49">
        <v>3</v>
      </c>
      <c r="E38" s="49">
        <v>3</v>
      </c>
      <c r="F38" s="55">
        <f t="shared" ref="F38:F44" si="1">C38/E38</f>
        <v>0</v>
      </c>
      <c r="G38" s="44">
        <f t="shared" ref="G38:G43" si="2">D38/E38</f>
        <v>1</v>
      </c>
      <c r="I38" s="61" t="s">
        <v>59</v>
      </c>
      <c r="J38" s="62">
        <v>0</v>
      </c>
      <c r="K38" s="62">
        <v>3</v>
      </c>
      <c r="L38" s="62">
        <v>3</v>
      </c>
      <c r="M38" s="55">
        <f t="shared" ref="M38:M44" si="3">J38/L38</f>
        <v>0</v>
      </c>
      <c r="N38" s="63">
        <v>1</v>
      </c>
    </row>
    <row r="39" spans="2:14" x14ac:dyDescent="0.25">
      <c r="B39" s="10" t="s">
        <v>60</v>
      </c>
      <c r="C39" s="49">
        <v>25</v>
      </c>
      <c r="D39" s="49">
        <v>18</v>
      </c>
      <c r="E39" s="49">
        <v>43</v>
      </c>
      <c r="F39" s="55">
        <f t="shared" si="1"/>
        <v>0.58139534883720934</v>
      </c>
      <c r="G39" s="44">
        <f t="shared" si="2"/>
        <v>0.41860465116279072</v>
      </c>
      <c r="I39" s="61" t="s">
        <v>60</v>
      </c>
      <c r="J39" s="62">
        <v>41</v>
      </c>
      <c r="K39" s="62">
        <v>2</v>
      </c>
      <c r="L39" s="62">
        <v>43</v>
      </c>
      <c r="M39" s="55">
        <f t="shared" si="3"/>
        <v>0.95348837209302328</v>
      </c>
      <c r="N39" s="63">
        <v>4.6511627906976744E-2</v>
      </c>
    </row>
    <row r="40" spans="2:14" x14ac:dyDescent="0.25">
      <c r="B40" s="10" t="s">
        <v>61</v>
      </c>
      <c r="C40" s="49">
        <v>14</v>
      </c>
      <c r="D40" s="49">
        <v>36</v>
      </c>
      <c r="E40" s="49">
        <v>50</v>
      </c>
      <c r="F40" s="55">
        <f t="shared" si="1"/>
        <v>0.28000000000000003</v>
      </c>
      <c r="G40" s="44">
        <f t="shared" si="2"/>
        <v>0.72</v>
      </c>
      <c r="I40" s="61" t="s">
        <v>61</v>
      </c>
      <c r="J40" s="62">
        <v>43</v>
      </c>
      <c r="K40" s="62">
        <v>7</v>
      </c>
      <c r="L40" s="62">
        <v>50</v>
      </c>
      <c r="M40" s="55">
        <f t="shared" si="3"/>
        <v>0.86</v>
      </c>
      <c r="N40" s="63">
        <v>0.14000000000000001</v>
      </c>
    </row>
    <row r="41" spans="2:14" x14ac:dyDescent="0.25">
      <c r="B41" s="10" t="s">
        <v>62</v>
      </c>
      <c r="C41" s="49">
        <v>3</v>
      </c>
      <c r="D41" s="49">
        <v>15</v>
      </c>
      <c r="E41" s="49">
        <v>18</v>
      </c>
      <c r="F41" s="55">
        <f t="shared" si="1"/>
        <v>0.16666666666666666</v>
      </c>
      <c r="G41" s="44">
        <f t="shared" si="2"/>
        <v>0.83333333333333337</v>
      </c>
      <c r="I41" s="61" t="s">
        <v>62</v>
      </c>
      <c r="J41" s="62">
        <v>12</v>
      </c>
      <c r="K41" s="62">
        <v>6</v>
      </c>
      <c r="L41" s="62">
        <v>18</v>
      </c>
      <c r="M41" s="55">
        <f t="shared" si="3"/>
        <v>0.66666666666666663</v>
      </c>
      <c r="N41" s="63">
        <v>0.33333333333333331</v>
      </c>
    </row>
    <row r="42" spans="2:14" x14ac:dyDescent="0.25">
      <c r="B42" s="10" t="s">
        <v>63</v>
      </c>
      <c r="C42" s="49">
        <v>0</v>
      </c>
      <c r="D42" s="49">
        <v>7</v>
      </c>
      <c r="E42" s="49">
        <v>7</v>
      </c>
      <c r="F42" s="55">
        <f t="shared" si="1"/>
        <v>0</v>
      </c>
      <c r="G42" s="44">
        <f t="shared" si="2"/>
        <v>1</v>
      </c>
      <c r="I42" s="61" t="s">
        <v>63</v>
      </c>
      <c r="J42" s="62">
        <v>3</v>
      </c>
      <c r="K42" s="62">
        <v>4</v>
      </c>
      <c r="L42" s="62">
        <v>7</v>
      </c>
      <c r="M42" s="55">
        <f t="shared" si="3"/>
        <v>0.42857142857142855</v>
      </c>
      <c r="N42" s="63">
        <v>0.5714285714285714</v>
      </c>
    </row>
    <row r="43" spans="2:14" x14ac:dyDescent="0.25">
      <c r="B43" s="10" t="s">
        <v>64</v>
      </c>
      <c r="C43" s="49">
        <v>64</v>
      </c>
      <c r="D43" s="49">
        <v>23</v>
      </c>
      <c r="E43" s="49">
        <v>87</v>
      </c>
      <c r="F43" s="55">
        <f t="shared" si="1"/>
        <v>0.73563218390804597</v>
      </c>
      <c r="G43" s="44">
        <f t="shared" si="2"/>
        <v>0.26436781609195403</v>
      </c>
      <c r="I43" s="61" t="s">
        <v>64</v>
      </c>
      <c r="J43" s="62">
        <v>64</v>
      </c>
      <c r="K43" s="62">
        <v>23</v>
      </c>
      <c r="L43" s="62">
        <v>87</v>
      </c>
      <c r="M43" s="55">
        <f t="shared" si="3"/>
        <v>0.73563218390804597</v>
      </c>
      <c r="N43" s="63">
        <v>0.26436781609195403</v>
      </c>
    </row>
    <row r="44" spans="2:14" x14ac:dyDescent="0.25">
      <c r="B44" s="10" t="s">
        <v>66</v>
      </c>
      <c r="C44" s="49">
        <v>6</v>
      </c>
      <c r="D44" s="49">
        <v>4</v>
      </c>
      <c r="E44" s="49">
        <v>10</v>
      </c>
      <c r="F44" s="55">
        <f t="shared" si="1"/>
        <v>0.6</v>
      </c>
      <c r="G44" s="44">
        <f>D44/E44</f>
        <v>0.4</v>
      </c>
      <c r="I44" s="61" t="s">
        <v>66</v>
      </c>
      <c r="J44" s="62">
        <v>6</v>
      </c>
      <c r="K44" s="62">
        <v>4</v>
      </c>
      <c r="L44" s="62">
        <v>10</v>
      </c>
      <c r="M44" s="55">
        <f t="shared" si="3"/>
        <v>0.6</v>
      </c>
      <c r="N44" s="63">
        <v>0.4</v>
      </c>
    </row>
    <row r="45" spans="2:14" ht="15.75" thickBot="1" x14ac:dyDescent="0.3">
      <c r="B45" s="25" t="s">
        <v>75</v>
      </c>
      <c r="C45" s="26">
        <f>SUM(C37:C44)</f>
        <v>113</v>
      </c>
      <c r="D45" s="26">
        <f>SUM(D37:D44)</f>
        <v>109</v>
      </c>
      <c r="E45" s="26">
        <f>SUM(E37:E44)</f>
        <v>222</v>
      </c>
      <c r="F45" s="66">
        <f>C45/E45</f>
        <v>0.50900900900900903</v>
      </c>
      <c r="G45" s="46">
        <f>D45/E45</f>
        <v>0.49099099099099097</v>
      </c>
      <c r="I45" s="64" t="s">
        <v>75</v>
      </c>
      <c r="J45" s="65">
        <f>SUM(J37:J44)</f>
        <v>170</v>
      </c>
      <c r="K45" s="65">
        <f>SUM(K37:K44)</f>
        <v>52</v>
      </c>
      <c r="L45" s="65">
        <f>SUM(L37:L44)</f>
        <v>222</v>
      </c>
      <c r="M45" s="66">
        <f>J45/L45</f>
        <v>0.76576576576576572</v>
      </c>
      <c r="N45" s="67">
        <f>K45/L45</f>
        <v>0.23423423423423423</v>
      </c>
    </row>
    <row r="46" spans="2:14" ht="16.5" thickTop="1" thickBot="1" x14ac:dyDescent="0.3"/>
    <row r="47" spans="2:14" ht="61.5" thickTop="1" thickBot="1" x14ac:dyDescent="0.3">
      <c r="B47" s="47" t="s">
        <v>72</v>
      </c>
      <c r="C47" s="50" t="s">
        <v>67</v>
      </c>
      <c r="D47" s="50" t="s">
        <v>68</v>
      </c>
      <c r="E47" s="50" t="s">
        <v>53</v>
      </c>
      <c r="F47" s="50" t="s">
        <v>69</v>
      </c>
      <c r="G47" s="51" t="s">
        <v>70</v>
      </c>
      <c r="I47" s="52" t="s">
        <v>72</v>
      </c>
      <c r="J47" s="68" t="s">
        <v>67</v>
      </c>
      <c r="K47" s="68" t="s">
        <v>68</v>
      </c>
      <c r="L47" s="68" t="s">
        <v>53</v>
      </c>
      <c r="M47" s="68" t="s">
        <v>69</v>
      </c>
      <c r="N47" s="69" t="s">
        <v>70</v>
      </c>
    </row>
    <row r="48" spans="2:14" ht="15.75" thickTop="1" x14ac:dyDescent="0.25">
      <c r="B48" s="40" t="s">
        <v>58</v>
      </c>
      <c r="C48" s="48">
        <v>1</v>
      </c>
      <c r="D48" s="48">
        <v>3</v>
      </c>
      <c r="E48" s="48">
        <v>4</v>
      </c>
      <c r="F48" s="41">
        <v>0.25</v>
      </c>
      <c r="G48" s="42">
        <f>D48/E48</f>
        <v>0.75</v>
      </c>
      <c r="I48" s="40" t="s">
        <v>58</v>
      </c>
      <c r="J48" s="48">
        <v>1</v>
      </c>
      <c r="K48" s="48">
        <v>3</v>
      </c>
      <c r="L48" s="48">
        <v>4</v>
      </c>
      <c r="M48" s="41">
        <v>0.25</v>
      </c>
      <c r="N48" s="42">
        <v>0.75</v>
      </c>
    </row>
    <row r="49" spans="2:14" x14ac:dyDescent="0.25">
      <c r="B49" s="10" t="s">
        <v>59</v>
      </c>
      <c r="C49" s="49">
        <v>0</v>
      </c>
      <c r="D49" s="49">
        <v>1</v>
      </c>
      <c r="E49" s="49">
        <v>1</v>
      </c>
      <c r="F49" s="43">
        <v>0</v>
      </c>
      <c r="G49" s="44">
        <f t="shared" ref="G49:G56" si="4">D49/E49</f>
        <v>1</v>
      </c>
      <c r="I49" s="10" t="s">
        <v>59</v>
      </c>
      <c r="J49" s="49">
        <v>0</v>
      </c>
      <c r="K49" s="49">
        <v>1</v>
      </c>
      <c r="L49" s="49">
        <v>1</v>
      </c>
      <c r="M49" s="43">
        <v>0</v>
      </c>
      <c r="N49" s="44">
        <v>1</v>
      </c>
    </row>
    <row r="50" spans="2:14" x14ac:dyDescent="0.25">
      <c r="B50" s="10" t="s">
        <v>60</v>
      </c>
      <c r="C50" s="49">
        <v>23</v>
      </c>
      <c r="D50" s="49">
        <v>34</v>
      </c>
      <c r="E50" s="49">
        <v>57</v>
      </c>
      <c r="F50" s="43">
        <v>0.40350877192982454</v>
      </c>
      <c r="G50" s="44">
        <f t="shared" si="4"/>
        <v>0.59649122807017541</v>
      </c>
      <c r="I50" s="10" t="s">
        <v>60</v>
      </c>
      <c r="J50" s="49">
        <v>52</v>
      </c>
      <c r="K50" s="49">
        <v>5</v>
      </c>
      <c r="L50" s="49">
        <v>57</v>
      </c>
      <c r="M50" s="43">
        <v>0.91228070175438591</v>
      </c>
      <c r="N50" s="44">
        <v>8.771929824561403E-2</v>
      </c>
    </row>
    <row r="51" spans="2:14" x14ac:dyDescent="0.25">
      <c r="B51" s="10" t="s">
        <v>61</v>
      </c>
      <c r="C51" s="49">
        <v>9</v>
      </c>
      <c r="D51" s="49">
        <v>40</v>
      </c>
      <c r="E51" s="49">
        <v>49</v>
      </c>
      <c r="F51" s="43">
        <v>0.18367346938775511</v>
      </c>
      <c r="G51" s="44">
        <f t="shared" si="4"/>
        <v>0.81632653061224492</v>
      </c>
      <c r="I51" s="10" t="s">
        <v>61</v>
      </c>
      <c r="J51" s="49">
        <v>41</v>
      </c>
      <c r="K51" s="49">
        <v>8</v>
      </c>
      <c r="L51" s="49">
        <v>49</v>
      </c>
      <c r="M51" s="43">
        <v>0.83673469387755106</v>
      </c>
      <c r="N51" s="44">
        <v>0.16326530612244897</v>
      </c>
    </row>
    <row r="52" spans="2:14" x14ac:dyDescent="0.25">
      <c r="B52" s="10" t="s">
        <v>62</v>
      </c>
      <c r="C52" s="49">
        <v>4</v>
      </c>
      <c r="D52" s="49">
        <v>15</v>
      </c>
      <c r="E52" s="49">
        <v>19</v>
      </c>
      <c r="F52" s="43">
        <v>0.21052631578947367</v>
      </c>
      <c r="G52" s="44">
        <f t="shared" si="4"/>
        <v>0.78947368421052633</v>
      </c>
      <c r="I52" s="10" t="s">
        <v>62</v>
      </c>
      <c r="J52" s="49">
        <v>13</v>
      </c>
      <c r="K52" s="49">
        <v>6</v>
      </c>
      <c r="L52" s="49">
        <v>19</v>
      </c>
      <c r="M52" s="43">
        <v>0.68421052631578949</v>
      </c>
      <c r="N52" s="44">
        <v>0.31578947368421051</v>
      </c>
    </row>
    <row r="53" spans="2:14" x14ac:dyDescent="0.25">
      <c r="B53" s="10" t="s">
        <v>63</v>
      </c>
      <c r="C53" s="49">
        <v>1</v>
      </c>
      <c r="D53" s="49">
        <v>9</v>
      </c>
      <c r="E53" s="49">
        <v>10</v>
      </c>
      <c r="F53" s="43">
        <v>0.1</v>
      </c>
      <c r="G53" s="44">
        <f t="shared" si="4"/>
        <v>0.9</v>
      </c>
      <c r="I53" s="10" t="s">
        <v>63</v>
      </c>
      <c r="J53" s="49">
        <v>3</v>
      </c>
      <c r="K53" s="49">
        <v>7</v>
      </c>
      <c r="L53" s="49">
        <v>10</v>
      </c>
      <c r="M53" s="43">
        <v>0.3</v>
      </c>
      <c r="N53" s="44">
        <v>0.7</v>
      </c>
    </row>
    <row r="54" spans="2:14" x14ac:dyDescent="0.25">
      <c r="B54" s="10" t="s">
        <v>64</v>
      </c>
      <c r="C54" s="49">
        <v>56</v>
      </c>
      <c r="D54" s="49">
        <v>43</v>
      </c>
      <c r="E54" s="49">
        <v>99</v>
      </c>
      <c r="F54" s="43">
        <v>0.56565656565656564</v>
      </c>
      <c r="G54" s="44">
        <f t="shared" si="4"/>
        <v>0.43434343434343436</v>
      </c>
      <c r="I54" s="10" t="s">
        <v>64</v>
      </c>
      <c r="J54" s="49">
        <v>59</v>
      </c>
      <c r="K54" s="49">
        <v>40</v>
      </c>
      <c r="L54" s="49">
        <v>99</v>
      </c>
      <c r="M54" s="43">
        <v>0.59595959595959591</v>
      </c>
      <c r="N54" s="44">
        <v>0.40404040404040403</v>
      </c>
    </row>
    <row r="55" spans="2:14" x14ac:dyDescent="0.25">
      <c r="B55" s="10" t="s">
        <v>65</v>
      </c>
      <c r="C55" s="49">
        <v>0</v>
      </c>
      <c r="D55" s="49">
        <v>2</v>
      </c>
      <c r="E55" s="49">
        <v>2</v>
      </c>
      <c r="F55" s="43">
        <v>0</v>
      </c>
      <c r="G55" s="44">
        <f t="shared" si="4"/>
        <v>1</v>
      </c>
      <c r="I55" s="10" t="s">
        <v>65</v>
      </c>
      <c r="J55" s="49">
        <v>1</v>
      </c>
      <c r="K55" s="49">
        <v>1</v>
      </c>
      <c r="L55" s="49">
        <v>2</v>
      </c>
      <c r="M55" s="43">
        <v>0.5</v>
      </c>
      <c r="N55" s="44">
        <v>0.5</v>
      </c>
    </row>
    <row r="56" spans="2:14" x14ac:dyDescent="0.25">
      <c r="B56" s="10" t="s">
        <v>66</v>
      </c>
      <c r="C56" s="49">
        <v>7</v>
      </c>
      <c r="D56" s="49">
        <v>1</v>
      </c>
      <c r="E56" s="49">
        <v>8</v>
      </c>
      <c r="F56" s="43">
        <v>0.875</v>
      </c>
      <c r="G56" s="44">
        <f t="shared" si="4"/>
        <v>0.125</v>
      </c>
      <c r="I56" s="10" t="s">
        <v>66</v>
      </c>
      <c r="J56" s="49">
        <v>7</v>
      </c>
      <c r="K56" s="49">
        <v>1</v>
      </c>
      <c r="L56" s="49">
        <v>8</v>
      </c>
      <c r="M56" s="43">
        <v>0.875</v>
      </c>
      <c r="N56" s="44">
        <v>0.125</v>
      </c>
    </row>
    <row r="57" spans="2:14" ht="15.75" thickBot="1" x14ac:dyDescent="0.3">
      <c r="B57" s="25" t="s">
        <v>75</v>
      </c>
      <c r="C57" s="26">
        <f>SUM(C48:C56)</f>
        <v>101</v>
      </c>
      <c r="D57" s="26">
        <f>SUM(D48:D56)</f>
        <v>148</v>
      </c>
      <c r="E57" s="26">
        <f>SUM(E48:E56)</f>
        <v>249</v>
      </c>
      <c r="F57" s="45">
        <v>0.40562248995983935</v>
      </c>
      <c r="G57" s="46">
        <f>D57/E57</f>
        <v>0.59437751004016059</v>
      </c>
      <c r="I57" s="25" t="s">
        <v>75</v>
      </c>
      <c r="J57" s="26">
        <f>SUM(J48:J56)</f>
        <v>177</v>
      </c>
      <c r="K57" s="26">
        <f>SUM(K48:K56)</f>
        <v>72</v>
      </c>
      <c r="L57" s="26">
        <f>SUM(L48:L56)</f>
        <v>249</v>
      </c>
      <c r="M57" s="45">
        <f>J57/L57</f>
        <v>0.71084337349397586</v>
      </c>
      <c r="N57" s="46">
        <f>K57/L57</f>
        <v>0.28915662650602408</v>
      </c>
    </row>
    <row r="58" spans="2:14" ht="16.5" thickTop="1" thickBot="1" x14ac:dyDescent="0.3"/>
    <row r="59" spans="2:14" ht="61.5" thickTop="1" thickBot="1" x14ac:dyDescent="0.3">
      <c r="B59" s="47" t="s">
        <v>74</v>
      </c>
      <c r="C59" s="50" t="s">
        <v>67</v>
      </c>
      <c r="D59" s="50" t="s">
        <v>68</v>
      </c>
      <c r="E59" s="50" t="s">
        <v>53</v>
      </c>
      <c r="F59" s="50" t="s">
        <v>69</v>
      </c>
      <c r="G59" s="51" t="s">
        <v>70</v>
      </c>
      <c r="I59" s="47" t="s">
        <v>74</v>
      </c>
      <c r="J59" s="50" t="s">
        <v>67</v>
      </c>
      <c r="K59" s="50" t="s">
        <v>68</v>
      </c>
      <c r="L59" s="50" t="s">
        <v>53</v>
      </c>
      <c r="M59" s="50" t="s">
        <v>69</v>
      </c>
      <c r="N59" s="51" t="s">
        <v>70</v>
      </c>
    </row>
    <row r="60" spans="2:14" ht="15.75" thickTop="1" x14ac:dyDescent="0.25">
      <c r="B60" s="40" t="s">
        <v>58</v>
      </c>
      <c r="C60" s="48">
        <v>0</v>
      </c>
      <c r="D60" s="48">
        <v>1</v>
      </c>
      <c r="E60" s="48">
        <v>1</v>
      </c>
      <c r="F60" s="41">
        <v>0</v>
      </c>
      <c r="G60" s="42">
        <v>1</v>
      </c>
      <c r="I60" s="40" t="s">
        <v>58</v>
      </c>
      <c r="J60" s="82">
        <v>1</v>
      </c>
      <c r="K60" s="82">
        <v>0</v>
      </c>
      <c r="L60" s="84">
        <v>1</v>
      </c>
      <c r="M60" s="41">
        <v>1</v>
      </c>
      <c r="N60" s="42">
        <v>0</v>
      </c>
    </row>
    <row r="61" spans="2:14" x14ac:dyDescent="0.25">
      <c r="B61" s="10" t="s">
        <v>59</v>
      </c>
      <c r="C61" s="49">
        <v>0</v>
      </c>
      <c r="D61" s="49">
        <v>0</v>
      </c>
      <c r="E61" s="49">
        <v>0</v>
      </c>
      <c r="F61" s="43">
        <v>0</v>
      </c>
      <c r="G61" s="44">
        <v>0</v>
      </c>
      <c r="I61" s="10" t="s">
        <v>59</v>
      </c>
      <c r="J61" s="83">
        <v>0</v>
      </c>
      <c r="K61" s="83">
        <v>0</v>
      </c>
      <c r="L61" s="89">
        <v>0</v>
      </c>
      <c r="M61" s="43">
        <v>0</v>
      </c>
      <c r="N61" s="44">
        <v>0</v>
      </c>
    </row>
    <row r="62" spans="2:14" x14ac:dyDescent="0.25">
      <c r="B62" s="10" t="s">
        <v>60</v>
      </c>
      <c r="C62" s="49">
        <v>24</v>
      </c>
      <c r="D62" s="49">
        <v>43</v>
      </c>
      <c r="E62" s="49">
        <v>67</v>
      </c>
      <c r="F62" s="43">
        <v>0.35820895522388058</v>
      </c>
      <c r="G62" s="44">
        <v>0.64179104477611937</v>
      </c>
      <c r="I62" s="10" t="s">
        <v>60</v>
      </c>
      <c r="J62" s="83">
        <v>54</v>
      </c>
      <c r="K62" s="83">
        <v>13</v>
      </c>
      <c r="L62" s="85">
        <v>67</v>
      </c>
      <c r="M62" s="43">
        <v>0.80597014925373134</v>
      </c>
      <c r="N62" s="44">
        <v>0.19402985074626866</v>
      </c>
    </row>
    <row r="63" spans="2:14" x14ac:dyDescent="0.25">
      <c r="B63" s="10" t="s">
        <v>61</v>
      </c>
      <c r="C63" s="49">
        <v>9</v>
      </c>
      <c r="D63" s="49">
        <v>45</v>
      </c>
      <c r="E63" s="49">
        <v>54</v>
      </c>
      <c r="F63" s="43">
        <v>0.16666666666666666</v>
      </c>
      <c r="G63" s="44">
        <v>0.83333333333333337</v>
      </c>
      <c r="I63" s="10" t="s">
        <v>61</v>
      </c>
      <c r="J63" s="83">
        <v>51</v>
      </c>
      <c r="K63" s="83">
        <v>3</v>
      </c>
      <c r="L63" s="85">
        <v>54</v>
      </c>
      <c r="M63" s="43">
        <v>0.94444444444444442</v>
      </c>
      <c r="N63" s="44">
        <v>5.5555555555555552E-2</v>
      </c>
    </row>
    <row r="64" spans="2:14" x14ac:dyDescent="0.25">
      <c r="B64" s="10" t="s">
        <v>62</v>
      </c>
      <c r="C64" s="49">
        <v>4</v>
      </c>
      <c r="D64" s="49">
        <v>12</v>
      </c>
      <c r="E64" s="49">
        <v>16</v>
      </c>
      <c r="F64" s="43">
        <v>0.25</v>
      </c>
      <c r="G64" s="44">
        <v>0.75</v>
      </c>
      <c r="I64" s="10" t="s">
        <v>62</v>
      </c>
      <c r="J64" s="83">
        <v>12</v>
      </c>
      <c r="K64" s="83">
        <v>4</v>
      </c>
      <c r="L64" s="85">
        <v>16</v>
      </c>
      <c r="M64" s="43">
        <v>0.75</v>
      </c>
      <c r="N64" s="44">
        <v>0.25</v>
      </c>
    </row>
    <row r="65" spans="2:14" x14ac:dyDescent="0.25">
      <c r="B65" s="10" t="s">
        <v>63</v>
      </c>
      <c r="C65" s="49">
        <v>0</v>
      </c>
      <c r="D65" s="49">
        <v>3</v>
      </c>
      <c r="E65" s="49">
        <v>3</v>
      </c>
      <c r="F65" s="43">
        <v>0</v>
      </c>
      <c r="G65" s="44">
        <v>1</v>
      </c>
      <c r="I65" s="10" t="s">
        <v>63</v>
      </c>
      <c r="J65" s="83">
        <v>1</v>
      </c>
      <c r="K65" s="83">
        <v>2</v>
      </c>
      <c r="L65" s="85">
        <v>3</v>
      </c>
      <c r="M65" s="43">
        <v>0.33333333333333331</v>
      </c>
      <c r="N65" s="44">
        <v>0.66666666666666663</v>
      </c>
    </row>
    <row r="66" spans="2:14" x14ac:dyDescent="0.25">
      <c r="B66" s="10" t="s">
        <v>64</v>
      </c>
      <c r="C66" s="49">
        <v>52</v>
      </c>
      <c r="D66" s="49">
        <v>27</v>
      </c>
      <c r="E66" s="49">
        <v>79</v>
      </c>
      <c r="F66" s="43">
        <v>0.65822784810126578</v>
      </c>
      <c r="G66" s="44">
        <v>0.34177215189873417</v>
      </c>
      <c r="I66" s="10" t="s">
        <v>64</v>
      </c>
      <c r="J66" s="83">
        <v>54</v>
      </c>
      <c r="K66" s="83">
        <v>25</v>
      </c>
      <c r="L66" s="85">
        <v>79</v>
      </c>
      <c r="M66" s="43">
        <v>0.68354430379746833</v>
      </c>
      <c r="N66" s="44">
        <v>0.31645569620253167</v>
      </c>
    </row>
    <row r="67" spans="2:14" x14ac:dyDescent="0.25">
      <c r="B67" s="10" t="s">
        <v>65</v>
      </c>
      <c r="C67" s="49">
        <v>0</v>
      </c>
      <c r="D67" s="49">
        <v>2</v>
      </c>
      <c r="E67" s="49">
        <v>2</v>
      </c>
      <c r="F67" s="43">
        <v>0</v>
      </c>
      <c r="G67" s="44">
        <v>1</v>
      </c>
      <c r="I67" s="10" t="s">
        <v>65</v>
      </c>
      <c r="J67" s="83">
        <v>1</v>
      </c>
      <c r="K67" s="83">
        <v>1</v>
      </c>
      <c r="L67" s="85">
        <v>2</v>
      </c>
      <c r="M67" s="43">
        <v>0.5</v>
      </c>
      <c r="N67" s="44">
        <v>0.5</v>
      </c>
    </row>
    <row r="68" spans="2:14" x14ac:dyDescent="0.25">
      <c r="B68" s="10" t="s">
        <v>66</v>
      </c>
      <c r="C68" s="49">
        <v>9</v>
      </c>
      <c r="D68" s="49">
        <v>3</v>
      </c>
      <c r="E68" s="49">
        <v>12</v>
      </c>
      <c r="F68" s="43">
        <v>0.75</v>
      </c>
      <c r="G68" s="44">
        <f>D68/E68</f>
        <v>0.25</v>
      </c>
      <c r="I68" s="10" t="s">
        <v>66</v>
      </c>
      <c r="J68" s="85">
        <v>9</v>
      </c>
      <c r="K68" s="83">
        <v>3</v>
      </c>
      <c r="L68" s="85">
        <v>12</v>
      </c>
      <c r="M68" s="43">
        <v>0.75</v>
      </c>
      <c r="N68" s="44">
        <v>0.25</v>
      </c>
    </row>
    <row r="69" spans="2:14" ht="15.75" thickBot="1" x14ac:dyDescent="0.3">
      <c r="B69" s="25" t="s">
        <v>0</v>
      </c>
      <c r="C69" s="26">
        <f>SUM(C60:C68)</f>
        <v>98</v>
      </c>
      <c r="D69" s="26">
        <f>SUM(D60:D68)</f>
        <v>136</v>
      </c>
      <c r="E69" s="26">
        <f>SUM(E60:E68)</f>
        <v>234</v>
      </c>
      <c r="F69" s="45">
        <v>0.40562248995983935</v>
      </c>
      <c r="G69" s="46">
        <f>D69/E69</f>
        <v>0.58119658119658124</v>
      </c>
      <c r="I69" s="25" t="s">
        <v>0</v>
      </c>
      <c r="J69" s="86">
        <f>SUM(J60:J68)</f>
        <v>183</v>
      </c>
      <c r="K69" s="86">
        <f>SUM(K60:K68)</f>
        <v>51</v>
      </c>
      <c r="L69" s="86">
        <f>SUM(L60:L68)</f>
        <v>234</v>
      </c>
      <c r="M69" s="87">
        <f>J69/L69</f>
        <v>0.78205128205128205</v>
      </c>
      <c r="N69" s="88">
        <f>K69/L69</f>
        <v>0.21794871794871795</v>
      </c>
    </row>
    <row r="70" spans="2:14" ht="15.75" thickTop="1" x14ac:dyDescent="0.25"/>
    <row r="71" spans="2:14" ht="15.75" x14ac:dyDescent="0.25">
      <c r="F71" s="2" t="s">
        <v>121</v>
      </c>
    </row>
    <row r="72" spans="2:14" ht="15.75" thickBot="1" x14ac:dyDescent="0.3"/>
    <row r="73" spans="2:14" ht="16.5" thickTop="1" thickBot="1" x14ac:dyDescent="0.3">
      <c r="B73" s="92" t="s">
        <v>49</v>
      </c>
      <c r="C73" s="93" t="s">
        <v>93</v>
      </c>
      <c r="D73" s="90"/>
      <c r="E73" s="92" t="s">
        <v>48</v>
      </c>
      <c r="F73" s="93" t="s">
        <v>93</v>
      </c>
      <c r="G73" s="90"/>
      <c r="I73" s="92" t="s">
        <v>50</v>
      </c>
      <c r="J73" s="93" t="s">
        <v>93</v>
      </c>
      <c r="K73" s="90"/>
    </row>
    <row r="74" spans="2:14" ht="15.75" thickTop="1" x14ac:dyDescent="0.25">
      <c r="B74" s="94" t="s">
        <v>94</v>
      </c>
      <c r="C74" s="48" t="s">
        <v>95</v>
      </c>
      <c r="D74" s="41" t="s">
        <v>89</v>
      </c>
      <c r="E74" s="94" t="s">
        <v>94</v>
      </c>
      <c r="F74" s="48" t="s">
        <v>95</v>
      </c>
      <c r="G74" s="42" t="s">
        <v>89</v>
      </c>
      <c r="I74" s="19" t="s">
        <v>94</v>
      </c>
      <c r="J74" s="83" t="s">
        <v>95</v>
      </c>
      <c r="K74" s="98" t="s">
        <v>89</v>
      </c>
    </row>
    <row r="75" spans="2:14" x14ac:dyDescent="0.25">
      <c r="B75" s="19" t="s">
        <v>96</v>
      </c>
      <c r="C75" s="49">
        <v>17</v>
      </c>
      <c r="D75" s="55">
        <v>6.8000000000000005E-2</v>
      </c>
      <c r="E75" s="95">
        <v>10</v>
      </c>
      <c r="F75" s="49">
        <v>25</v>
      </c>
      <c r="G75" s="44">
        <v>8.7412587412587409E-2</v>
      </c>
      <c r="I75" s="19" t="s">
        <v>109</v>
      </c>
      <c r="J75" s="83">
        <v>1</v>
      </c>
      <c r="K75" s="44">
        <v>3.7037037037037038E-3</v>
      </c>
    </row>
    <row r="76" spans="2:14" x14ac:dyDescent="0.25">
      <c r="B76" s="19" t="s">
        <v>97</v>
      </c>
      <c r="C76" s="49">
        <v>18</v>
      </c>
      <c r="D76" s="55">
        <v>7.1999999999999995E-2</v>
      </c>
      <c r="E76" s="96">
        <v>11</v>
      </c>
      <c r="F76" s="49">
        <v>3</v>
      </c>
      <c r="G76" s="44">
        <v>1.048951048951049E-2</v>
      </c>
      <c r="I76" s="19" t="s">
        <v>110</v>
      </c>
      <c r="J76" s="83">
        <v>4</v>
      </c>
      <c r="K76" s="44">
        <v>1.4814814814814815E-2</v>
      </c>
    </row>
    <row r="77" spans="2:14" x14ac:dyDescent="0.25">
      <c r="B77" s="19" t="s">
        <v>98</v>
      </c>
      <c r="C77" s="49">
        <v>37</v>
      </c>
      <c r="D77" s="55">
        <v>0.14799999999999999</v>
      </c>
      <c r="E77" s="96">
        <v>12</v>
      </c>
      <c r="F77" s="49">
        <v>2</v>
      </c>
      <c r="G77" s="44">
        <v>6.993006993006993E-3</v>
      </c>
      <c r="I77" s="19" t="s">
        <v>97</v>
      </c>
      <c r="J77" s="83">
        <v>35</v>
      </c>
      <c r="K77" s="44">
        <v>0.12962962962962962</v>
      </c>
    </row>
    <row r="78" spans="2:14" x14ac:dyDescent="0.25">
      <c r="B78" s="19" t="s">
        <v>99</v>
      </c>
      <c r="C78" s="49">
        <v>1</v>
      </c>
      <c r="D78" s="55">
        <v>4.0000000000000001E-3</v>
      </c>
      <c r="E78" s="96">
        <v>15</v>
      </c>
      <c r="F78" s="49">
        <v>3</v>
      </c>
      <c r="G78" s="44">
        <v>1.048951048951049E-2</v>
      </c>
      <c r="I78" s="19" t="s">
        <v>98</v>
      </c>
      <c r="J78" s="83">
        <v>33</v>
      </c>
      <c r="K78" s="44">
        <v>0.12222222222222222</v>
      </c>
    </row>
    <row r="79" spans="2:14" x14ac:dyDescent="0.25">
      <c r="B79" s="19" t="s">
        <v>100</v>
      </c>
      <c r="C79" s="49">
        <v>122</v>
      </c>
      <c r="D79" s="55">
        <v>0.48799999999999999</v>
      </c>
      <c r="E79" s="96">
        <v>16</v>
      </c>
      <c r="F79" s="49">
        <v>17</v>
      </c>
      <c r="G79" s="44">
        <v>5.944055944055944E-2</v>
      </c>
      <c r="I79" s="19" t="s">
        <v>111</v>
      </c>
      <c r="J79" s="83">
        <v>9</v>
      </c>
      <c r="K79" s="44">
        <v>3.3333333333333333E-2</v>
      </c>
    </row>
    <row r="80" spans="2:14" x14ac:dyDescent="0.25">
      <c r="B80" s="19" t="s">
        <v>101</v>
      </c>
      <c r="C80" s="49">
        <v>10</v>
      </c>
      <c r="D80" s="55">
        <v>0.04</v>
      </c>
      <c r="E80" s="96">
        <v>17</v>
      </c>
      <c r="F80" s="49">
        <v>55</v>
      </c>
      <c r="G80" s="44">
        <v>0.19230769230769232</v>
      </c>
      <c r="I80" s="19" t="s">
        <v>100</v>
      </c>
      <c r="J80" s="83">
        <v>133</v>
      </c>
      <c r="K80" s="44">
        <v>0.49259259259259258</v>
      </c>
    </row>
    <row r="81" spans="2:11" x14ac:dyDescent="0.25">
      <c r="B81" s="19" t="s">
        <v>102</v>
      </c>
      <c r="C81" s="49">
        <v>2</v>
      </c>
      <c r="D81" s="55">
        <v>8.0000000000000002E-3</v>
      </c>
      <c r="E81" s="96">
        <v>18</v>
      </c>
      <c r="F81" s="49">
        <v>2</v>
      </c>
      <c r="G81" s="44">
        <v>6.993006993006993E-3</v>
      </c>
      <c r="I81" s="19" t="s">
        <v>101</v>
      </c>
      <c r="J81" s="83">
        <v>13</v>
      </c>
      <c r="K81" s="44">
        <v>4.8148148148148148E-2</v>
      </c>
    </row>
    <row r="82" spans="2:11" x14ac:dyDescent="0.25">
      <c r="B82" s="19" t="s">
        <v>103</v>
      </c>
      <c r="C82" s="49">
        <v>2</v>
      </c>
      <c r="D82" s="55">
        <v>8.0000000000000002E-3</v>
      </c>
      <c r="E82" s="96">
        <v>52</v>
      </c>
      <c r="F82" s="49">
        <v>122</v>
      </c>
      <c r="G82" s="44">
        <v>0.42657342657342656</v>
      </c>
      <c r="I82" s="19" t="s">
        <v>112</v>
      </c>
      <c r="J82" s="83">
        <v>2</v>
      </c>
      <c r="K82" s="44">
        <v>7.4074074074074077E-3</v>
      </c>
    </row>
    <row r="83" spans="2:11" x14ac:dyDescent="0.25">
      <c r="B83" s="19" t="s">
        <v>104</v>
      </c>
      <c r="C83" s="49">
        <v>7</v>
      </c>
      <c r="D83" s="55">
        <v>2.8000000000000001E-2</v>
      </c>
      <c r="E83" s="96">
        <v>53</v>
      </c>
      <c r="F83" s="49">
        <v>17</v>
      </c>
      <c r="G83" s="44">
        <v>5.944055944055944E-2</v>
      </c>
      <c r="I83" s="19" t="s">
        <v>102</v>
      </c>
      <c r="J83" s="83">
        <v>1</v>
      </c>
      <c r="K83" s="44">
        <v>3.7037037037037038E-3</v>
      </c>
    </row>
    <row r="84" spans="2:11" x14ac:dyDescent="0.25">
      <c r="B84" s="19" t="s">
        <v>105</v>
      </c>
      <c r="C84" s="49">
        <v>17</v>
      </c>
      <c r="D84" s="55">
        <v>6.8000000000000005E-2</v>
      </c>
      <c r="E84" s="96">
        <v>55</v>
      </c>
      <c r="F84" s="49">
        <v>6</v>
      </c>
      <c r="G84" s="44">
        <v>2.097902097902098E-2</v>
      </c>
      <c r="I84" s="19" t="s">
        <v>103</v>
      </c>
      <c r="J84" s="83">
        <v>1</v>
      </c>
      <c r="K84" s="44">
        <v>3.7037037037037038E-3</v>
      </c>
    </row>
    <row r="85" spans="2:11" x14ac:dyDescent="0.25">
      <c r="B85" s="19" t="s">
        <v>106</v>
      </c>
      <c r="C85" s="49">
        <v>3</v>
      </c>
      <c r="D85" s="55">
        <v>1.2E-2</v>
      </c>
      <c r="E85" s="96">
        <v>56</v>
      </c>
      <c r="F85" s="49">
        <v>1</v>
      </c>
      <c r="G85" s="44">
        <v>3.4965034965034965E-3</v>
      </c>
      <c r="I85" s="19" t="s">
        <v>113</v>
      </c>
      <c r="J85" s="83">
        <v>1</v>
      </c>
      <c r="K85" s="44">
        <v>3.7037037037037038E-3</v>
      </c>
    </row>
    <row r="86" spans="2:11" x14ac:dyDescent="0.25">
      <c r="B86" s="19" t="s">
        <v>107</v>
      </c>
      <c r="C86" s="49">
        <v>1</v>
      </c>
      <c r="D86" s="55">
        <v>4.0000000000000001E-3</v>
      </c>
      <c r="E86" s="96">
        <v>57</v>
      </c>
      <c r="F86" s="49">
        <v>2</v>
      </c>
      <c r="G86" s="44">
        <v>6.993006993006993E-3</v>
      </c>
      <c r="I86" s="19" t="s">
        <v>114</v>
      </c>
      <c r="J86" s="83">
        <v>7</v>
      </c>
      <c r="K86" s="44">
        <v>2.5925925925925925E-2</v>
      </c>
    </row>
    <row r="87" spans="2:11" x14ac:dyDescent="0.25">
      <c r="B87" s="19" t="s">
        <v>108</v>
      </c>
      <c r="C87" s="49">
        <v>13</v>
      </c>
      <c r="D87" s="55">
        <v>5.1999999999999998E-2</v>
      </c>
      <c r="E87" s="96">
        <v>58</v>
      </c>
      <c r="F87" s="49">
        <v>8</v>
      </c>
      <c r="G87" s="44">
        <v>2.7972027972027972E-2</v>
      </c>
      <c r="I87" s="19" t="s">
        <v>105</v>
      </c>
      <c r="J87" s="83">
        <v>16</v>
      </c>
      <c r="K87" s="44">
        <v>5.9259259259259262E-2</v>
      </c>
    </row>
    <row r="88" spans="2:11" ht="15.75" thickBot="1" x14ac:dyDescent="0.3">
      <c r="B88" s="25" t="s">
        <v>53</v>
      </c>
      <c r="C88" s="26">
        <f>SUM(C75:C87)</f>
        <v>250</v>
      </c>
      <c r="D88" s="57">
        <v>1.0000000000000002</v>
      </c>
      <c r="E88" s="96">
        <v>62</v>
      </c>
      <c r="F88" s="49">
        <v>1</v>
      </c>
      <c r="G88" s="44">
        <v>3.4965034965034965E-3</v>
      </c>
      <c r="I88" s="19" t="s">
        <v>107</v>
      </c>
      <c r="J88" s="83">
        <v>1</v>
      </c>
      <c r="K88" s="44">
        <v>3.7037037037037038E-3</v>
      </c>
    </row>
    <row r="89" spans="2:11" ht="15.75" thickTop="1" x14ac:dyDescent="0.25">
      <c r="E89" s="96">
        <v>63</v>
      </c>
      <c r="F89" s="49">
        <v>12</v>
      </c>
      <c r="G89" s="44">
        <v>4.195804195804196E-2</v>
      </c>
      <c r="I89" s="19" t="s">
        <v>108</v>
      </c>
      <c r="J89" s="83">
        <v>13</v>
      </c>
      <c r="K89" s="44">
        <v>4.8148148148148148E-2</v>
      </c>
    </row>
    <row r="90" spans="2:11" ht="15.75" thickBot="1" x14ac:dyDescent="0.3">
      <c r="E90" s="96">
        <v>66</v>
      </c>
      <c r="F90" s="49">
        <v>1</v>
      </c>
      <c r="G90" s="44">
        <v>3.4965034965034965E-3</v>
      </c>
      <c r="I90" s="25" t="s">
        <v>53</v>
      </c>
      <c r="J90" s="99">
        <f>SUM(J75:J89)</f>
        <v>270</v>
      </c>
      <c r="K90" s="46">
        <v>0.99999999999999978</v>
      </c>
    </row>
    <row r="91" spans="2:11" ht="15.75" thickTop="1" x14ac:dyDescent="0.25">
      <c r="E91" s="96">
        <v>69</v>
      </c>
      <c r="F91" s="49">
        <v>9</v>
      </c>
      <c r="G91" s="44">
        <v>3.1468531468531472E-2</v>
      </c>
    </row>
    <row r="92" spans="2:11" ht="15.75" thickBot="1" x14ac:dyDescent="0.3">
      <c r="E92" s="97" t="s">
        <v>53</v>
      </c>
      <c r="F92" s="26">
        <f>SUM(F75:F91)</f>
        <v>286</v>
      </c>
      <c r="G92" s="46">
        <v>1.0000000000000002</v>
      </c>
    </row>
    <row r="93" spans="2:11" ht="15.75" thickTop="1" x14ac:dyDescent="0.25"/>
  </sheetData>
  <printOptions gridLines="1"/>
  <pageMargins left="0.7" right="0.7" top="0.75" bottom="0.75" header="0.3" footer="0.3"/>
  <pageSetup scale="92" orientation="landscape" r:id="rId1"/>
  <headerFooter>
    <oddFooter>&amp;F</oddFooter>
  </headerFooter>
  <rowBreaks count="2" manualBreakCount="2">
    <brk id="24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2nd_Summary_CAD_Data</vt:lpstr>
      <vt:lpstr>3rd_Summary_CAD_Data</vt:lpstr>
      <vt:lpstr>4th_Summary_CAD_Data</vt:lpstr>
      <vt:lpstr>'2nd_Summary_CAD_Data'!Print_Area</vt:lpstr>
      <vt:lpstr>'3rd_Summary_CAD_Data'!Print_Area</vt:lpstr>
      <vt:lpstr>'4th_Summary_CAD_Data'!Print_Area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</dc:creator>
  <cp:lastModifiedBy>John</cp:lastModifiedBy>
  <cp:lastPrinted>2023-01-22T17:17:09Z</cp:lastPrinted>
  <dcterms:created xsi:type="dcterms:W3CDTF">2022-10-25T11:07:37Z</dcterms:created>
  <dcterms:modified xsi:type="dcterms:W3CDTF">2023-01-22T17:18:45Z</dcterms:modified>
</cp:coreProperties>
</file>